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10" activeTab="0"/>
  </bookViews>
  <sheets>
    <sheet name="政令市含" sheetId="1" r:id="rId1"/>
  </sheets>
  <definedNames>
    <definedName name="\A" localSheetId="0">'政令市含'!$GT$8040</definedName>
    <definedName name="\A">#REF!</definedName>
    <definedName name="Print_Area_MI" localSheetId="0">'政令市含'!$B$2:$N$79</definedName>
    <definedName name="_xlnm.Print_Titles" localSheetId="0">'政令市含'!$1:$5</definedName>
    <definedName name="Print_Titles_MI" localSheetId="0">'政令市含'!$2:$4,'政令市含'!$A:$A</definedName>
  </definedNames>
  <calcPr fullCalcOnLoad="1"/>
</workbook>
</file>

<file path=xl/sharedStrings.xml><?xml version="1.0" encoding="utf-8"?>
<sst xmlns="http://schemas.openxmlformats.org/spreadsheetml/2006/main" count="120" uniqueCount="105">
  <si>
    <t>市町村名</t>
  </si>
  <si>
    <t>歳 入 総 額</t>
  </si>
  <si>
    <t>歳 出 総 額</t>
  </si>
  <si>
    <t>形式収支</t>
  </si>
  <si>
    <t>実質収支</t>
  </si>
  <si>
    <t>単年度収支</t>
  </si>
  <si>
    <t>公 債 費</t>
  </si>
  <si>
    <t>標準財政規模</t>
  </si>
  <si>
    <t>比    率</t>
  </si>
  <si>
    <t>負担比率</t>
  </si>
  <si>
    <t>(３ヶ年平均)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</si>
  <si>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</si>
  <si>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</si>
  <si>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</si>
  <si>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</si>
  <si>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</si>
  <si>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</si>
  <si>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</si>
  <si>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</si>
  <si>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</si>
  <si>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</si>
  <si>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</si>
  <si>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</si>
  <si>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</si>
  <si>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</si>
  <si>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</si>
  <si>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</si>
  <si>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</si>
  <si>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</si>
  <si>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</si>
  <si>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</si>
  <si>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前 原 市</t>
  </si>
  <si>
    <t>那珂川町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</si>
  <si>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</si>
  <si>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</si>
  <si>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</si>
  <si>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</si>
  <si>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</si>
  <si>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</si>
  <si>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</si>
  <si>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</si>
  <si>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</si>
  <si>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</si>
  <si>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</si>
  <si>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</si>
  <si>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</si>
  <si>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</si>
  <si>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二 丈 町</t>
  </si>
  <si>
    <t>志 摩 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</si>
  <si>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</si>
  <si>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</si>
  <si>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</si>
  <si>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</si>
  <si>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</si>
  <si>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</si>
  <si>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</si>
  <si>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</si>
  <si>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</si>
  <si>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</si>
  <si>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</si>
  <si>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</si>
  <si>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糸 田 町</t>
  </si>
  <si>
    <t>川 崎 町</t>
  </si>
  <si>
    <t>大 任 町</t>
  </si>
  <si>
    <t>赤    村</t>
  </si>
  <si>
    <t>吉 富 町</t>
  </si>
  <si>
    <t>古 賀 市</t>
  </si>
  <si>
    <t>地方債現在高</t>
  </si>
  <si>
    <t>財政力</t>
  </si>
  <si>
    <t>経常収支</t>
  </si>
  <si>
    <t>比　　率</t>
  </si>
  <si>
    <t>指　数</t>
  </si>
  <si>
    <t>２政令市計</t>
  </si>
  <si>
    <t>福 津 市</t>
  </si>
  <si>
    <t>うきは市</t>
  </si>
  <si>
    <t>宮 若 市</t>
  </si>
  <si>
    <t>嘉 麻 市</t>
  </si>
  <si>
    <t>朝 倉 市</t>
  </si>
  <si>
    <t>筑 前 町</t>
  </si>
  <si>
    <t>東 峰 村</t>
  </si>
  <si>
    <t>大刀洗町</t>
  </si>
  <si>
    <t>福 智 町</t>
  </si>
  <si>
    <t>苅 田 町</t>
  </si>
  <si>
    <t>みやこ町</t>
  </si>
  <si>
    <t>上 毛 町</t>
  </si>
  <si>
    <t>築 上 町</t>
  </si>
  <si>
    <t>６９市町村計</t>
  </si>
  <si>
    <t>６７市町村計</t>
  </si>
  <si>
    <t>４２町村計</t>
  </si>
  <si>
    <t>２５市計</t>
  </si>
  <si>
    <t>実質公債費比率</t>
  </si>
  <si>
    <t>財政調整基金</t>
  </si>
  <si>
    <t>減債基金</t>
  </si>
  <si>
    <t>その他特定目的基金</t>
  </si>
  <si>
    <t>合計</t>
  </si>
  <si>
    <t>地方債</t>
  </si>
  <si>
    <t>現在高倍率</t>
  </si>
  <si>
    <t>(平成18年3月末)</t>
  </si>
  <si>
    <t>積立基金(平成18年3月末)</t>
  </si>
  <si>
    <t>千円</t>
  </si>
  <si>
    <t>％</t>
  </si>
  <si>
    <t>財政指標（平成１７年度普通会計決算）</t>
  </si>
  <si>
    <t>倍</t>
  </si>
  <si>
    <t>単純平均</t>
  </si>
  <si>
    <t>加重平均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</si>
</sst>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);[Red]\(0.000\)"/>
    <numFmt numFmtId="179" formatCode="0_);[Red]\(0\)"/>
    <numFmt numFmtId="180" formatCode="#,##0_);[Red]\(#,##0\)"/>
    <numFmt numFmtId="181" formatCode="#,##0;&quot;△ &quot;#,##0"/>
    <numFmt numFmtId="182" formatCode="#,##0.0;&quot;△ &quot;#,##0.0"/>
    <numFmt numFmtId="183" formatCode="#,##0.00;&quot;△ &quot;#,##0.00"/>
    <numFmt numFmtId="184" formatCode="#,##0.000;&quot;△ &quot;#,##0.000"/>
    <numFmt numFmtId="185" formatCode="#,##0.0000;&quot;△ &quot;#,##0.0000"/>
  </numFmts>
  <fonts count="7">
    <font>
      <sz val="14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20"/>
      <name val="ＭＳ 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88">
    <xf numFmtId="37" fontId="0" fillId="0" borderId="0" xfId="0" applyAlignment="1">
      <alignment/>
    </xf>
    <xf numFmtId="181" fontId="0" fillId="0" borderId="1" xfId="0" applyNumberFormat="1" applyBorder="1" applyAlignment="1" applyProtection="1">
      <alignment vertical="center"/>
      <protection/>
    </xf>
    <xf numFmtId="181" fontId="4" fillId="0" borderId="0" xfId="0" applyNumberFormat="1" applyFont="1" applyAlignment="1" applyProtection="1">
      <alignment vertical="center"/>
      <protection/>
    </xf>
    <xf numFmtId="182" fontId="0" fillId="0" borderId="1" xfId="0" applyNumberFormat="1" applyBorder="1" applyAlignment="1" applyProtection="1">
      <alignment vertical="center"/>
      <protection/>
    </xf>
    <xf numFmtId="184" fontId="0" fillId="0" borderId="1" xfId="0" applyNumberFormat="1" applyBorder="1" applyAlignment="1" applyProtection="1">
      <alignment vertical="center"/>
      <protection/>
    </xf>
    <xf numFmtId="181" fontId="0" fillId="0" borderId="0" xfId="0" applyNumberFormat="1" applyAlignment="1">
      <alignment vertical="center"/>
    </xf>
    <xf numFmtId="181" fontId="0" fillId="0" borderId="2" xfId="0" applyNumberFormat="1" applyBorder="1" applyAlignment="1" applyProtection="1">
      <alignment horizontal="center" vertical="center"/>
      <protection/>
    </xf>
    <xf numFmtId="182" fontId="0" fillId="0" borderId="2" xfId="0" applyNumberFormat="1" applyBorder="1" applyAlignment="1" applyProtection="1">
      <alignment horizontal="center" vertical="center"/>
      <protection/>
    </xf>
    <xf numFmtId="184" fontId="0" fillId="0" borderId="2" xfId="0" applyNumberFormat="1" applyBorder="1" applyAlignment="1" applyProtection="1">
      <alignment horizontal="center" vertical="center"/>
      <protection/>
    </xf>
    <xf numFmtId="181" fontId="0" fillId="0" borderId="3" xfId="0" applyNumberFormat="1" applyBorder="1" applyAlignment="1" applyProtection="1">
      <alignment horizontal="center" vertical="center"/>
      <protection/>
    </xf>
    <xf numFmtId="181" fontId="0" fillId="0" borderId="2" xfId="0" applyNumberFormat="1" applyBorder="1" applyAlignment="1" applyProtection="1">
      <alignment vertical="center"/>
      <protection/>
    </xf>
    <xf numFmtId="182" fontId="0" fillId="0" borderId="2" xfId="0" applyNumberFormat="1" applyBorder="1" applyAlignment="1" applyProtection="1">
      <alignment vertical="center"/>
      <protection/>
    </xf>
    <xf numFmtId="184" fontId="0" fillId="0" borderId="2" xfId="0" applyNumberFormat="1" applyBorder="1" applyAlignment="1" applyProtection="1">
      <alignment vertical="center"/>
      <protection/>
    </xf>
    <xf numFmtId="181" fontId="0" fillId="0" borderId="4" xfId="0" applyNumberFormat="1" applyBorder="1" applyAlignment="1" applyProtection="1">
      <alignment horizontal="center" vertical="center"/>
      <protection/>
    </xf>
    <xf numFmtId="181" fontId="0" fillId="0" borderId="5" xfId="0" applyNumberFormat="1" applyBorder="1" applyAlignment="1" applyProtection="1">
      <alignment vertical="center"/>
      <protection/>
    </xf>
    <xf numFmtId="182" fontId="0" fillId="0" borderId="5" xfId="0" applyNumberFormat="1" applyBorder="1" applyAlignment="1" applyProtection="1">
      <alignment vertical="center"/>
      <protection/>
    </xf>
    <xf numFmtId="184" fontId="0" fillId="0" borderId="5" xfId="0" applyNumberFormat="1" applyBorder="1" applyAlignment="1" applyProtection="1">
      <alignment vertical="center"/>
      <protection/>
    </xf>
    <xf numFmtId="181" fontId="0" fillId="0" borderId="6" xfId="0" applyNumberFormat="1" applyBorder="1" applyAlignment="1" applyProtection="1">
      <alignment horizontal="center" vertical="center"/>
      <protection/>
    </xf>
    <xf numFmtId="181" fontId="0" fillId="0" borderId="7" xfId="0" applyNumberFormat="1" applyBorder="1" applyAlignment="1" applyProtection="1">
      <alignment vertical="center"/>
      <protection/>
    </xf>
    <xf numFmtId="182" fontId="0" fillId="0" borderId="7" xfId="0" applyNumberFormat="1" applyBorder="1" applyAlignment="1" applyProtection="1">
      <alignment vertical="center"/>
      <protection/>
    </xf>
    <xf numFmtId="184" fontId="0" fillId="0" borderId="7" xfId="0" applyNumberFormat="1" applyBorder="1" applyAlignment="1" applyProtection="1">
      <alignment vertical="center"/>
      <protection/>
    </xf>
    <xf numFmtId="182" fontId="0" fillId="0" borderId="8" xfId="0" applyNumberFormat="1" applyBorder="1" applyAlignment="1" applyProtection="1">
      <alignment vertical="center"/>
      <protection/>
    </xf>
    <xf numFmtId="184" fontId="0" fillId="0" borderId="8" xfId="0" applyNumberFormat="1" applyBorder="1" applyAlignment="1" applyProtection="1">
      <alignment vertical="center"/>
      <protection/>
    </xf>
    <xf numFmtId="181" fontId="0" fillId="0" borderId="9" xfId="0" applyNumberForma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2" fontId="0" fillId="0" borderId="0" xfId="0" applyNumberFormat="1" applyAlignment="1" applyProtection="1">
      <alignment vertical="center"/>
      <protection/>
    </xf>
    <xf numFmtId="184" fontId="0" fillId="0" borderId="0" xfId="0" applyNumberFormat="1" applyAlignment="1" applyProtection="1">
      <alignment vertical="center"/>
      <protection/>
    </xf>
    <xf numFmtId="181" fontId="0" fillId="0" borderId="10" xfId="0" applyNumberFormat="1" applyBorder="1" applyAlignment="1" applyProtection="1">
      <alignment horizontal="center" vertical="center"/>
      <protection/>
    </xf>
    <xf numFmtId="181" fontId="0" fillId="0" borderId="11" xfId="0" applyNumberFormat="1" applyBorder="1" applyAlignment="1" applyProtection="1">
      <alignment vertical="center"/>
      <protection/>
    </xf>
    <xf numFmtId="182" fontId="0" fillId="0" borderId="11" xfId="0" applyNumberFormat="1" applyBorder="1" applyAlignment="1" applyProtection="1">
      <alignment vertical="center"/>
      <protection/>
    </xf>
    <xf numFmtId="184" fontId="0" fillId="0" borderId="11" xfId="0" applyNumberFormat="1" applyBorder="1" applyAlignment="1" applyProtection="1">
      <alignment vertical="center"/>
      <protection/>
    </xf>
    <xf numFmtId="181" fontId="0" fillId="0" borderId="12" xfId="0" applyNumberFormat="1" applyBorder="1" applyAlignment="1" applyProtection="1">
      <alignment horizontal="center" vertical="center"/>
      <protection/>
    </xf>
    <xf numFmtId="181" fontId="0" fillId="0" borderId="13" xfId="0" applyNumberFormat="1" applyBorder="1" applyAlignment="1" applyProtection="1">
      <alignment vertical="center"/>
      <protection/>
    </xf>
    <xf numFmtId="182" fontId="0" fillId="0" borderId="13" xfId="0" applyNumberFormat="1" applyBorder="1" applyAlignment="1" applyProtection="1">
      <alignment vertical="center"/>
      <protection/>
    </xf>
    <xf numFmtId="184" fontId="0" fillId="0" borderId="13" xfId="0" applyNumberFormat="1" applyBorder="1" applyAlignment="1" applyProtection="1">
      <alignment vertical="center"/>
      <protection/>
    </xf>
    <xf numFmtId="181" fontId="0" fillId="0" borderId="14" xfId="0" applyNumberFormat="1" applyBorder="1" applyAlignment="1" applyProtection="1">
      <alignment vertical="center"/>
      <protection/>
    </xf>
    <xf numFmtId="182" fontId="0" fillId="0" borderId="14" xfId="0" applyNumberFormat="1" applyBorder="1" applyAlignment="1" applyProtection="1">
      <alignment vertical="center"/>
      <protection/>
    </xf>
    <xf numFmtId="184" fontId="0" fillId="0" borderId="14" xfId="0" applyNumberFormat="1" applyBorder="1" applyAlignment="1" applyProtection="1">
      <alignment vertical="center"/>
      <protection/>
    </xf>
    <xf numFmtId="49" fontId="5" fillId="0" borderId="15" xfId="0" applyNumberFormat="1" applyFont="1" applyBorder="1" applyAlignment="1" applyProtection="1" quotePrefix="1">
      <alignment horizontal="center" vertical="center"/>
      <protection/>
    </xf>
    <xf numFmtId="49" fontId="5" fillId="0" borderId="3" xfId="0" applyNumberFormat="1" applyFont="1" applyBorder="1" applyAlignment="1" applyProtection="1" quotePrefix="1">
      <alignment horizontal="center" vertical="center"/>
      <protection/>
    </xf>
    <xf numFmtId="49" fontId="5" fillId="0" borderId="16" xfId="0" applyNumberFormat="1" applyFont="1" applyBorder="1" applyAlignment="1" applyProtection="1" quotePrefix="1">
      <alignment horizontal="center" vertical="center"/>
      <protection/>
    </xf>
    <xf numFmtId="181" fontId="0" fillId="0" borderId="17" xfId="0" applyNumberFormat="1" applyBorder="1" applyAlignment="1" applyProtection="1">
      <alignment horizontal="center" vertical="center"/>
      <protection/>
    </xf>
    <xf numFmtId="181" fontId="0" fillId="0" borderId="18" xfId="0" applyNumberFormat="1" applyBorder="1" applyAlignment="1" applyProtection="1">
      <alignment vertical="center"/>
      <protection/>
    </xf>
    <xf numFmtId="182" fontId="0" fillId="0" borderId="18" xfId="0" applyNumberFormat="1" applyBorder="1" applyAlignment="1" applyProtection="1">
      <alignment vertical="center"/>
      <protection/>
    </xf>
    <xf numFmtId="184" fontId="0" fillId="0" borderId="18" xfId="0" applyNumberFormat="1" applyBorder="1" applyAlignment="1" applyProtection="1">
      <alignment vertical="center"/>
      <protection/>
    </xf>
    <xf numFmtId="182" fontId="0" fillId="0" borderId="2" xfId="0" applyNumberFormat="1" applyBorder="1" applyAlignment="1" applyProtection="1">
      <alignment horizontal="center" vertical="center" shrinkToFit="1"/>
      <protection/>
    </xf>
    <xf numFmtId="181" fontId="0" fillId="0" borderId="19" xfId="0" applyNumberFormat="1" applyBorder="1" applyAlignment="1">
      <alignment vertical="center"/>
    </xf>
    <xf numFmtId="183" fontId="0" fillId="0" borderId="2" xfId="0" applyNumberFormat="1" applyBorder="1" applyAlignment="1" applyProtection="1">
      <alignment vertical="center"/>
      <protection/>
    </xf>
    <xf numFmtId="183" fontId="0" fillId="0" borderId="5" xfId="0" applyNumberFormat="1" applyBorder="1" applyAlignment="1" applyProtection="1">
      <alignment vertical="center"/>
      <protection/>
    </xf>
    <xf numFmtId="183" fontId="0" fillId="0" borderId="7" xfId="0" applyNumberFormat="1" applyBorder="1" applyAlignment="1" applyProtection="1">
      <alignment vertical="center"/>
      <protection/>
    </xf>
    <xf numFmtId="183" fontId="0" fillId="0" borderId="13" xfId="0" applyNumberFormat="1" applyBorder="1" applyAlignment="1" applyProtection="1">
      <alignment vertical="center"/>
      <protection/>
    </xf>
    <xf numFmtId="183" fontId="0" fillId="0" borderId="14" xfId="0" applyNumberFormat="1" applyBorder="1" applyAlignment="1" applyProtection="1">
      <alignment vertical="center"/>
      <protection/>
    </xf>
    <xf numFmtId="183" fontId="0" fillId="0" borderId="8" xfId="0" applyNumberFormat="1" applyBorder="1" applyAlignment="1" applyProtection="1">
      <alignment vertical="center"/>
      <protection/>
    </xf>
    <xf numFmtId="181" fontId="0" fillId="0" borderId="20" xfId="0" applyNumberFormat="1" applyBorder="1" applyAlignment="1">
      <alignment vertical="center"/>
    </xf>
    <xf numFmtId="181" fontId="0" fillId="0" borderId="21" xfId="0" applyNumberFormat="1" applyBorder="1" applyAlignment="1" applyProtection="1">
      <alignment vertical="center"/>
      <protection/>
    </xf>
    <xf numFmtId="181" fontId="0" fillId="0" borderId="22" xfId="0" applyNumberFormat="1" applyBorder="1" applyAlignment="1" applyProtection="1">
      <alignment vertical="center"/>
      <protection/>
    </xf>
    <xf numFmtId="181" fontId="0" fillId="0" borderId="23" xfId="0" applyNumberFormat="1" applyBorder="1" applyAlignment="1" applyProtection="1">
      <alignment vertical="center"/>
      <protection/>
    </xf>
    <xf numFmtId="181" fontId="0" fillId="0" borderId="18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24" xfId="0" applyNumberFormat="1" applyBorder="1" applyAlignment="1">
      <alignment vertical="center"/>
    </xf>
    <xf numFmtId="181" fontId="0" fillId="0" borderId="25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" xfId="0" applyNumberFormat="1" applyBorder="1" applyAlignment="1" applyProtection="1" quotePrefix="1">
      <alignment horizontal="center" vertical="center" shrinkToFit="1"/>
      <protection/>
    </xf>
    <xf numFmtId="184" fontId="0" fillId="0" borderId="2" xfId="0" applyNumberFormat="1" applyBorder="1" applyAlignment="1" applyProtection="1">
      <alignment horizontal="center" vertical="center" shrinkToFit="1"/>
      <protection/>
    </xf>
    <xf numFmtId="181" fontId="0" fillId="0" borderId="11" xfId="0" applyNumberFormat="1" applyBorder="1" applyAlignment="1">
      <alignment horizontal="center" vertical="center" shrinkToFit="1"/>
    </xf>
    <xf numFmtId="181" fontId="0" fillId="0" borderId="24" xfId="0" applyNumberFormat="1" applyBorder="1" applyAlignment="1">
      <alignment horizontal="center" vertical="center" shrinkToFit="1"/>
    </xf>
    <xf numFmtId="181" fontId="0" fillId="0" borderId="28" xfId="0" applyNumberFormat="1" applyBorder="1" applyAlignment="1" applyProtection="1">
      <alignment horizontal="right" vertical="center"/>
      <protection/>
    </xf>
    <xf numFmtId="182" fontId="0" fillId="0" borderId="28" xfId="0" applyNumberFormat="1" applyBorder="1" applyAlignment="1" applyProtection="1">
      <alignment horizontal="right" vertical="center"/>
      <protection/>
    </xf>
    <xf numFmtId="184" fontId="0" fillId="0" borderId="28" xfId="0" applyNumberFormat="1" applyBorder="1" applyAlignment="1" applyProtection="1">
      <alignment horizontal="right" vertical="center" shrinkToFit="1"/>
      <protection/>
    </xf>
    <xf numFmtId="184" fontId="0" fillId="0" borderId="28" xfId="0" applyNumberFormat="1" applyBorder="1" applyAlignment="1" applyProtection="1">
      <alignment horizontal="right" vertical="center"/>
      <protection/>
    </xf>
    <xf numFmtId="181" fontId="0" fillId="0" borderId="29" xfId="0" applyNumberFormat="1" applyBorder="1" applyAlignment="1">
      <alignment horizontal="right" vertical="center" shrinkToFit="1"/>
    </xf>
    <xf numFmtId="182" fontId="0" fillId="0" borderId="0" xfId="0" applyNumberFormat="1" applyAlignment="1" applyProtection="1">
      <alignment horizontal="center" vertical="center"/>
      <protection/>
    </xf>
    <xf numFmtId="181" fontId="6" fillId="0" borderId="0" xfId="0" applyNumberFormat="1" applyFont="1" applyAlignment="1" applyProtection="1">
      <alignment horizontal="center" vertical="center"/>
      <protection/>
    </xf>
    <xf numFmtId="37" fontId="6" fillId="0" borderId="0" xfId="0" applyFont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181" fontId="0" fillId="0" borderId="30" xfId="0" applyNumberFormat="1" applyBorder="1" applyAlignment="1">
      <alignment horizontal="center" vertical="center"/>
    </xf>
    <xf numFmtId="181" fontId="0" fillId="0" borderId="31" xfId="0" applyNumberFormat="1" applyBorder="1" applyAlignment="1">
      <alignment horizontal="center" vertical="center"/>
    </xf>
    <xf numFmtId="184" fontId="0" fillId="0" borderId="1" xfId="0" applyNumberFormat="1" applyBorder="1" applyAlignment="1" applyProtection="1">
      <alignment horizontal="right" vertical="center"/>
      <protection/>
    </xf>
    <xf numFmtId="184" fontId="0" fillId="0" borderId="1" xfId="0" applyNumberFormat="1" applyBorder="1" applyAlignment="1">
      <alignment horizontal="right" vertical="center"/>
    </xf>
    <xf numFmtId="181" fontId="0" fillId="0" borderId="27" xfId="0" applyNumberFormat="1" applyBorder="1" applyAlignment="1" applyProtection="1">
      <alignment horizontal="center" vertical="center"/>
      <protection/>
    </xf>
    <xf numFmtId="181" fontId="0" fillId="0" borderId="18" xfId="0" applyNumberFormat="1" applyBorder="1" applyAlignment="1" applyProtection="1">
      <alignment horizontal="center" vertical="center"/>
      <protection/>
    </xf>
    <xf numFmtId="181" fontId="0" fillId="0" borderId="1" xfId="0" applyNumberFormat="1" applyBorder="1" applyAlignment="1" quotePrefix="1">
      <alignment horizontal="right" vertical="center"/>
    </xf>
    <xf numFmtId="37" fontId="0" fillId="0" borderId="1" xfId="0" applyBorder="1" applyAlignment="1">
      <alignment horizontal="right" vertical="center"/>
    </xf>
    <xf numFmtId="181" fontId="0" fillId="0" borderId="32" xfId="0" applyNumberFormat="1" applyBorder="1" applyAlignment="1" applyProtection="1">
      <alignment horizontal="center" vertical="center"/>
      <protection/>
    </xf>
    <xf numFmtId="181" fontId="0" fillId="0" borderId="17" xfId="0" applyNumberFormat="1" applyBorder="1" applyAlignment="1" applyProtection="1">
      <alignment horizontal="center" vertical="center"/>
      <protection/>
    </xf>
    <xf numFmtId="37" fontId="0" fillId="0" borderId="33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79</xdr:row>
      <xdr:rowOff>171450</xdr:rowOff>
    </xdr:from>
    <xdr:to>
      <xdr:col>10</xdr:col>
      <xdr:colOff>0</xdr:colOff>
      <xdr:row>79</xdr:row>
      <xdr:rowOff>171450</xdr:rowOff>
    </xdr:to>
    <xdr:sp>
      <xdr:nvSpPr>
        <xdr:cNvPr id="1" name="Line 2"/>
        <xdr:cNvSpPr>
          <a:spLocks/>
        </xdr:cNvSpPr>
      </xdr:nvSpPr>
      <xdr:spPr>
        <a:xfrm>
          <a:off x="10534650" y="24250650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80"/>
  <sheetViews>
    <sheetView tabSelected="1" defaultGridColor="0" zoomScale="87" zoomScaleNormal="87" colorId="22" workbookViewId="0" topLeftCell="D1">
      <selection activeCell="J14" sqref="J14"/>
    </sheetView>
  </sheetViews>
  <sheetFormatPr defaultColWidth="10.66015625" defaultRowHeight="18" customHeight="1"/>
  <cols>
    <col min="1" max="1" width="12.66015625" style="24" customWidth="1"/>
    <col min="2" max="6" width="14.16015625" style="24" customWidth="1"/>
    <col min="7" max="10" width="8.66015625" style="25" customWidth="1"/>
    <col min="11" max="11" width="14.16015625" style="24" customWidth="1"/>
    <col min="12" max="12" width="8.66015625" style="26" customWidth="1"/>
    <col min="13" max="13" width="14.16015625" style="24" customWidth="1"/>
    <col min="14" max="14" width="8.66015625" style="26" customWidth="1"/>
    <col min="15" max="18" width="12.66015625" style="5" customWidth="1"/>
    <col min="19" max="16384" width="15.16015625" style="5" customWidth="1"/>
  </cols>
  <sheetData>
    <row r="1" spans="1:18" ht="24" customHeight="1">
      <c r="A1" s="74" t="s">
        <v>101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24" customHeight="1" thickBot="1">
      <c r="A2" s="2"/>
      <c r="B2" s="2"/>
      <c r="C2" s="1"/>
      <c r="D2" s="1"/>
      <c r="E2" s="1"/>
      <c r="F2" s="1"/>
      <c r="G2" s="3"/>
      <c r="H2" s="3"/>
      <c r="I2" s="3"/>
      <c r="J2" s="3"/>
      <c r="K2" s="1"/>
      <c r="L2" s="4"/>
      <c r="M2" s="79"/>
      <c r="N2" s="80"/>
      <c r="Q2" s="83"/>
      <c r="R2" s="84"/>
    </row>
    <row r="3" spans="1:18" ht="24" customHeight="1">
      <c r="A3" s="85" t="s">
        <v>0</v>
      </c>
      <c r="B3" s="81" t="s">
        <v>1</v>
      </c>
      <c r="C3" s="81" t="s">
        <v>2</v>
      </c>
      <c r="D3" s="81" t="s">
        <v>3</v>
      </c>
      <c r="E3" s="81" t="s">
        <v>4</v>
      </c>
      <c r="F3" s="81" t="s">
        <v>5</v>
      </c>
      <c r="G3" s="7" t="s">
        <v>4</v>
      </c>
      <c r="H3" s="7" t="s">
        <v>69</v>
      </c>
      <c r="I3" s="45" t="s">
        <v>90</v>
      </c>
      <c r="J3" s="7" t="s">
        <v>6</v>
      </c>
      <c r="K3" s="6" t="s">
        <v>67</v>
      </c>
      <c r="L3" s="8" t="s">
        <v>95</v>
      </c>
      <c r="M3" s="81" t="s">
        <v>7</v>
      </c>
      <c r="N3" s="8" t="s">
        <v>68</v>
      </c>
      <c r="O3" s="76" t="s">
        <v>98</v>
      </c>
      <c r="P3" s="77"/>
      <c r="Q3" s="77"/>
      <c r="R3" s="78"/>
    </row>
    <row r="4" spans="1:18" ht="24" customHeight="1">
      <c r="A4" s="86"/>
      <c r="B4" s="82"/>
      <c r="C4" s="82"/>
      <c r="D4" s="82"/>
      <c r="E4" s="82"/>
      <c r="F4" s="82"/>
      <c r="G4" s="7" t="s">
        <v>8</v>
      </c>
      <c r="H4" s="7" t="s">
        <v>70</v>
      </c>
      <c r="I4" s="45" t="s">
        <v>10</v>
      </c>
      <c r="J4" s="7" t="s">
        <v>9</v>
      </c>
      <c r="K4" s="64" t="s">
        <v>97</v>
      </c>
      <c r="L4" s="65" t="s">
        <v>96</v>
      </c>
      <c r="M4" s="82"/>
      <c r="N4" s="8" t="s">
        <v>71</v>
      </c>
      <c r="O4" s="66" t="s">
        <v>91</v>
      </c>
      <c r="P4" s="66" t="s">
        <v>92</v>
      </c>
      <c r="Q4" s="66" t="s">
        <v>93</v>
      </c>
      <c r="R4" s="67" t="s">
        <v>94</v>
      </c>
    </row>
    <row r="5" spans="1:18" ht="24" customHeight="1" thickBot="1">
      <c r="A5" s="87"/>
      <c r="B5" s="68" t="s">
        <v>99</v>
      </c>
      <c r="C5" s="68" t="s">
        <v>99</v>
      </c>
      <c r="D5" s="68" t="s">
        <v>99</v>
      </c>
      <c r="E5" s="68" t="s">
        <v>99</v>
      </c>
      <c r="F5" s="68" t="s">
        <v>99</v>
      </c>
      <c r="G5" s="69" t="s">
        <v>100</v>
      </c>
      <c r="H5" s="69" t="s">
        <v>100</v>
      </c>
      <c r="I5" s="69" t="s">
        <v>100</v>
      </c>
      <c r="J5" s="69" t="s">
        <v>100</v>
      </c>
      <c r="K5" s="68" t="s">
        <v>99</v>
      </c>
      <c r="L5" s="70" t="s">
        <v>102</v>
      </c>
      <c r="M5" s="68" t="s">
        <v>99</v>
      </c>
      <c r="N5" s="71"/>
      <c r="O5" s="68" t="s">
        <v>99</v>
      </c>
      <c r="P5" s="68" t="s">
        <v>99</v>
      </c>
      <c r="Q5" s="68" t="s">
        <v>99</v>
      </c>
      <c r="R5" s="72" t="s">
        <v>99</v>
      </c>
    </row>
    <row r="6" spans="1:18" ht="24" customHeight="1" thickTop="1">
      <c r="A6" s="9" t="s">
        <v>11</v>
      </c>
      <c r="B6" s="10">
        <v>526149208</v>
      </c>
      <c r="C6" s="10">
        <v>518672748</v>
      </c>
      <c r="D6" s="10">
        <v>7476460</v>
      </c>
      <c r="E6" s="10">
        <v>876465</v>
      </c>
      <c r="F6" s="10">
        <v>-206092</v>
      </c>
      <c r="G6" s="11">
        <f>ROUND(E6/M6*100,1)</f>
        <v>0.4</v>
      </c>
      <c r="H6" s="11">
        <v>91.3</v>
      </c>
      <c r="I6" s="11">
        <v>11.6</v>
      </c>
      <c r="J6" s="11">
        <v>19</v>
      </c>
      <c r="K6" s="10">
        <v>849873863</v>
      </c>
      <c r="L6" s="12">
        <f>ROUND(K6/M6,3)</f>
        <v>3.512</v>
      </c>
      <c r="M6" s="10">
        <v>241996478</v>
      </c>
      <c r="N6" s="47">
        <v>0.64</v>
      </c>
      <c r="O6" s="57">
        <v>11471100</v>
      </c>
      <c r="P6" s="57">
        <v>27211017</v>
      </c>
      <c r="Q6" s="57">
        <v>23201120</v>
      </c>
      <c r="R6" s="58">
        <v>61883237</v>
      </c>
    </row>
    <row r="7" spans="1:18" ht="24" customHeight="1">
      <c r="A7" s="13" t="s">
        <v>12</v>
      </c>
      <c r="B7" s="14">
        <v>713125880</v>
      </c>
      <c r="C7" s="14">
        <v>703900807</v>
      </c>
      <c r="D7" s="14">
        <v>9225073</v>
      </c>
      <c r="E7" s="14">
        <v>3991134</v>
      </c>
      <c r="F7" s="14">
        <v>-2905493</v>
      </c>
      <c r="G7" s="15">
        <f aca="true" t="shared" si="0" ref="G7:G70">ROUND(E7/M7*100,1)</f>
        <v>1.2</v>
      </c>
      <c r="H7" s="15">
        <v>91.1</v>
      </c>
      <c r="I7" s="15">
        <v>21.9</v>
      </c>
      <c r="J7" s="15">
        <v>24.6</v>
      </c>
      <c r="K7" s="14">
        <v>1346125334</v>
      </c>
      <c r="L7" s="16">
        <f aca="true" t="shared" si="1" ref="L7:L70">ROUND(K7/M7,3)</f>
        <v>4.13</v>
      </c>
      <c r="M7" s="14">
        <v>325909584</v>
      </c>
      <c r="N7" s="48">
        <v>0.79</v>
      </c>
      <c r="O7" s="57">
        <v>7384769</v>
      </c>
      <c r="P7" s="57">
        <v>4373685</v>
      </c>
      <c r="Q7" s="57">
        <v>26592077</v>
      </c>
      <c r="R7" s="58">
        <v>38350531</v>
      </c>
    </row>
    <row r="8" spans="1:18" ht="24" customHeight="1">
      <c r="A8" s="9" t="s">
        <v>13</v>
      </c>
      <c r="B8" s="10">
        <v>51120999</v>
      </c>
      <c r="C8" s="10">
        <v>51530769</v>
      </c>
      <c r="D8" s="10">
        <v>-409770</v>
      </c>
      <c r="E8" s="10">
        <v>-454501</v>
      </c>
      <c r="F8" s="10">
        <v>82869</v>
      </c>
      <c r="G8" s="11">
        <f t="shared" si="0"/>
        <v>-1.7</v>
      </c>
      <c r="H8" s="11">
        <v>97.5</v>
      </c>
      <c r="I8" s="11">
        <v>15</v>
      </c>
      <c r="J8" s="11">
        <v>16.8</v>
      </c>
      <c r="K8" s="10">
        <v>55230340</v>
      </c>
      <c r="L8" s="12">
        <f t="shared" si="1"/>
        <v>2.102</v>
      </c>
      <c r="M8" s="10">
        <v>26271086</v>
      </c>
      <c r="N8" s="47">
        <v>0.51</v>
      </c>
      <c r="O8" s="59">
        <v>0</v>
      </c>
      <c r="P8" s="59">
        <v>753508</v>
      </c>
      <c r="Q8" s="59">
        <v>950607</v>
      </c>
      <c r="R8" s="60">
        <v>1704115</v>
      </c>
    </row>
    <row r="9" spans="1:18" ht="24" customHeight="1">
      <c r="A9" s="9" t="s">
        <v>14</v>
      </c>
      <c r="B9" s="10">
        <v>101950239</v>
      </c>
      <c r="C9" s="10">
        <v>100595952</v>
      </c>
      <c r="D9" s="10">
        <v>1354287</v>
      </c>
      <c r="E9" s="10">
        <v>628443</v>
      </c>
      <c r="F9" s="10">
        <v>-35952</v>
      </c>
      <c r="G9" s="11">
        <f t="shared" si="0"/>
        <v>1.1</v>
      </c>
      <c r="H9" s="11">
        <v>90.5</v>
      </c>
      <c r="I9" s="11">
        <v>9.6</v>
      </c>
      <c r="J9" s="11">
        <v>15.3</v>
      </c>
      <c r="K9" s="10">
        <v>114442420</v>
      </c>
      <c r="L9" s="12">
        <f t="shared" si="1"/>
        <v>1.991</v>
      </c>
      <c r="M9" s="10">
        <v>57477937</v>
      </c>
      <c r="N9" s="47">
        <v>0.67</v>
      </c>
      <c r="O9" s="57">
        <v>3317314</v>
      </c>
      <c r="P9" s="57">
        <v>1562676</v>
      </c>
      <c r="Q9" s="57">
        <v>12674734</v>
      </c>
      <c r="R9" s="58">
        <v>17554724</v>
      </c>
    </row>
    <row r="10" spans="1:18" ht="24" customHeight="1">
      <c r="A10" s="9" t="s">
        <v>15</v>
      </c>
      <c r="B10" s="10">
        <v>24325517</v>
      </c>
      <c r="C10" s="10">
        <v>24248289</v>
      </c>
      <c r="D10" s="10">
        <v>77228</v>
      </c>
      <c r="E10" s="10">
        <v>17787</v>
      </c>
      <c r="F10" s="10">
        <v>-32694</v>
      </c>
      <c r="G10" s="11">
        <f t="shared" si="0"/>
        <v>0.2</v>
      </c>
      <c r="H10" s="11">
        <v>99.4</v>
      </c>
      <c r="I10" s="11">
        <v>15.5</v>
      </c>
      <c r="J10" s="11">
        <v>20.6</v>
      </c>
      <c r="K10" s="10">
        <v>26726205</v>
      </c>
      <c r="L10" s="12">
        <f t="shared" si="1"/>
        <v>2.3</v>
      </c>
      <c r="M10" s="10">
        <v>11619670</v>
      </c>
      <c r="N10" s="47">
        <v>0.52</v>
      </c>
      <c r="O10" s="57">
        <v>833177</v>
      </c>
      <c r="P10" s="57">
        <v>150214</v>
      </c>
      <c r="Q10" s="57">
        <v>3483024</v>
      </c>
      <c r="R10" s="58">
        <v>4466415</v>
      </c>
    </row>
    <row r="11" spans="1:18" ht="24" customHeight="1">
      <c r="A11" s="9" t="s">
        <v>16</v>
      </c>
      <c r="B11" s="10">
        <v>61458692</v>
      </c>
      <c r="C11" s="10">
        <v>59456402</v>
      </c>
      <c r="D11" s="10">
        <v>2002290</v>
      </c>
      <c r="E11" s="10">
        <v>1938966</v>
      </c>
      <c r="F11" s="10">
        <v>1938966</v>
      </c>
      <c r="G11" s="11">
        <f t="shared" si="0"/>
        <v>6.9</v>
      </c>
      <c r="H11" s="11">
        <v>101.8</v>
      </c>
      <c r="I11" s="11">
        <v>13.4</v>
      </c>
      <c r="J11" s="11">
        <v>16.8</v>
      </c>
      <c r="K11" s="10">
        <v>64222549</v>
      </c>
      <c r="L11" s="12">
        <f t="shared" si="1"/>
        <v>2.293</v>
      </c>
      <c r="M11" s="10">
        <v>28005562</v>
      </c>
      <c r="N11" s="47">
        <v>0.5</v>
      </c>
      <c r="O11" s="57">
        <v>4856207</v>
      </c>
      <c r="P11" s="57">
        <v>1878907</v>
      </c>
      <c r="Q11" s="57">
        <v>3600221</v>
      </c>
      <c r="R11" s="58">
        <v>10335335</v>
      </c>
    </row>
    <row r="12" spans="1:18" ht="24" customHeight="1">
      <c r="A12" s="9" t="s">
        <v>17</v>
      </c>
      <c r="B12" s="10">
        <v>28107286</v>
      </c>
      <c r="C12" s="10">
        <v>27757161</v>
      </c>
      <c r="D12" s="10">
        <v>350125</v>
      </c>
      <c r="E12" s="10">
        <v>349147</v>
      </c>
      <c r="F12" s="10">
        <v>201524</v>
      </c>
      <c r="G12" s="11">
        <f t="shared" si="0"/>
        <v>2.7</v>
      </c>
      <c r="H12" s="11">
        <v>96.2</v>
      </c>
      <c r="I12" s="11">
        <v>14.8</v>
      </c>
      <c r="J12" s="11">
        <v>19.9</v>
      </c>
      <c r="K12" s="10">
        <v>33078307</v>
      </c>
      <c r="L12" s="12">
        <f t="shared" si="1"/>
        <v>2.595</v>
      </c>
      <c r="M12" s="10">
        <v>12746407</v>
      </c>
      <c r="N12" s="47">
        <v>0.38</v>
      </c>
      <c r="O12" s="57">
        <v>841429</v>
      </c>
      <c r="P12" s="57">
        <v>404390</v>
      </c>
      <c r="Q12" s="57">
        <v>10727879</v>
      </c>
      <c r="R12" s="58">
        <v>11973698</v>
      </c>
    </row>
    <row r="13" spans="1:18" ht="24" customHeight="1">
      <c r="A13" s="9" t="s">
        <v>18</v>
      </c>
      <c r="B13" s="10">
        <v>30153543</v>
      </c>
      <c r="C13" s="10">
        <v>29722072</v>
      </c>
      <c r="D13" s="10">
        <v>431471</v>
      </c>
      <c r="E13" s="10">
        <v>365089</v>
      </c>
      <c r="F13" s="10">
        <v>-398598</v>
      </c>
      <c r="G13" s="11">
        <f t="shared" si="0"/>
        <v>2.4</v>
      </c>
      <c r="H13" s="11">
        <v>91.9</v>
      </c>
      <c r="I13" s="11">
        <v>13.2</v>
      </c>
      <c r="J13" s="11">
        <v>15.3</v>
      </c>
      <c r="K13" s="10">
        <v>32466966</v>
      </c>
      <c r="L13" s="12">
        <f t="shared" si="1"/>
        <v>2.166</v>
      </c>
      <c r="M13" s="10">
        <v>14990452</v>
      </c>
      <c r="N13" s="47">
        <v>0.45</v>
      </c>
      <c r="O13" s="57">
        <v>3114293</v>
      </c>
      <c r="P13" s="57">
        <v>496230</v>
      </c>
      <c r="Q13" s="57">
        <v>6312209</v>
      </c>
      <c r="R13" s="58">
        <v>9922732</v>
      </c>
    </row>
    <row r="14" spans="1:18" ht="24" customHeight="1">
      <c r="A14" s="9" t="s">
        <v>19</v>
      </c>
      <c r="B14" s="10">
        <v>13019127</v>
      </c>
      <c r="C14" s="10">
        <v>12628106</v>
      </c>
      <c r="D14" s="10">
        <v>391021</v>
      </c>
      <c r="E14" s="10">
        <v>305540</v>
      </c>
      <c r="F14" s="10">
        <v>-277928</v>
      </c>
      <c r="G14" s="11">
        <f t="shared" si="0"/>
        <v>4.1</v>
      </c>
      <c r="H14" s="11">
        <v>93.3</v>
      </c>
      <c r="I14" s="11">
        <v>16.9</v>
      </c>
      <c r="J14" s="11">
        <v>14.4</v>
      </c>
      <c r="K14" s="10">
        <v>13020977</v>
      </c>
      <c r="L14" s="12">
        <f t="shared" si="1"/>
        <v>1.736</v>
      </c>
      <c r="M14" s="10">
        <v>7502156</v>
      </c>
      <c r="N14" s="47">
        <v>0.55</v>
      </c>
      <c r="O14" s="57">
        <v>1226024</v>
      </c>
      <c r="P14" s="57">
        <v>189</v>
      </c>
      <c r="Q14" s="57">
        <v>819484</v>
      </c>
      <c r="R14" s="58">
        <v>2045697</v>
      </c>
    </row>
    <row r="15" spans="1:18" ht="24" customHeight="1">
      <c r="A15" s="9" t="s">
        <v>20</v>
      </c>
      <c r="B15" s="10">
        <v>16182271</v>
      </c>
      <c r="C15" s="10">
        <v>15874603</v>
      </c>
      <c r="D15" s="10">
        <v>307668</v>
      </c>
      <c r="E15" s="10">
        <v>302511</v>
      </c>
      <c r="F15" s="10">
        <v>-432727</v>
      </c>
      <c r="G15" s="11">
        <f t="shared" si="0"/>
        <v>3.4</v>
      </c>
      <c r="H15" s="11">
        <v>92.8</v>
      </c>
      <c r="I15" s="11">
        <v>17.5</v>
      </c>
      <c r="J15" s="11">
        <v>24.3</v>
      </c>
      <c r="K15" s="10">
        <v>16660981</v>
      </c>
      <c r="L15" s="12">
        <f t="shared" si="1"/>
        <v>1.882</v>
      </c>
      <c r="M15" s="10">
        <v>8852978</v>
      </c>
      <c r="N15" s="47">
        <v>0.62</v>
      </c>
      <c r="O15" s="57">
        <v>1880264</v>
      </c>
      <c r="P15" s="57">
        <v>10544</v>
      </c>
      <c r="Q15" s="57">
        <v>3518315</v>
      </c>
      <c r="R15" s="58">
        <v>5409123</v>
      </c>
    </row>
    <row r="16" spans="1:18" ht="24" customHeight="1">
      <c r="A16" s="9" t="s">
        <v>21</v>
      </c>
      <c r="B16" s="10">
        <v>13544579</v>
      </c>
      <c r="C16" s="10">
        <v>13248437</v>
      </c>
      <c r="D16" s="10">
        <v>296142</v>
      </c>
      <c r="E16" s="10">
        <v>203530</v>
      </c>
      <c r="F16" s="10">
        <v>47343</v>
      </c>
      <c r="G16" s="11">
        <f t="shared" si="0"/>
        <v>2.8</v>
      </c>
      <c r="H16" s="11">
        <v>92.3</v>
      </c>
      <c r="I16" s="11">
        <v>15.3</v>
      </c>
      <c r="J16" s="11">
        <v>17.1</v>
      </c>
      <c r="K16" s="10">
        <v>15688513</v>
      </c>
      <c r="L16" s="12">
        <f t="shared" si="1"/>
        <v>2.141</v>
      </c>
      <c r="M16" s="10">
        <v>7326097</v>
      </c>
      <c r="N16" s="47">
        <v>0.56</v>
      </c>
      <c r="O16" s="57">
        <v>362387</v>
      </c>
      <c r="P16" s="57">
        <v>386710</v>
      </c>
      <c r="Q16" s="57">
        <v>654847</v>
      </c>
      <c r="R16" s="58">
        <v>1403944</v>
      </c>
    </row>
    <row r="17" spans="1:18" ht="24" customHeight="1">
      <c r="A17" s="9" t="s">
        <v>22</v>
      </c>
      <c r="B17" s="10">
        <v>22253838</v>
      </c>
      <c r="C17" s="10">
        <v>22037410</v>
      </c>
      <c r="D17" s="10">
        <v>216428</v>
      </c>
      <c r="E17" s="10">
        <v>162172</v>
      </c>
      <c r="F17" s="10">
        <v>17439</v>
      </c>
      <c r="G17" s="11">
        <f t="shared" si="0"/>
        <v>1.4</v>
      </c>
      <c r="H17" s="11">
        <v>92.7</v>
      </c>
      <c r="I17" s="11">
        <v>12.2</v>
      </c>
      <c r="J17" s="11">
        <v>15</v>
      </c>
      <c r="K17" s="10">
        <v>19028767</v>
      </c>
      <c r="L17" s="12">
        <f t="shared" si="1"/>
        <v>1.628</v>
      </c>
      <c r="M17" s="10">
        <v>11689125</v>
      </c>
      <c r="N17" s="47">
        <v>0.58</v>
      </c>
      <c r="O17" s="57">
        <v>1713418</v>
      </c>
      <c r="P17" s="57">
        <v>10152</v>
      </c>
      <c r="Q17" s="57">
        <v>4627155</v>
      </c>
      <c r="R17" s="58">
        <v>6350725</v>
      </c>
    </row>
    <row r="18" spans="1:18" ht="24" customHeight="1">
      <c r="A18" s="9" t="s">
        <v>23</v>
      </c>
      <c r="B18" s="10">
        <v>11056752</v>
      </c>
      <c r="C18" s="10">
        <v>10997630</v>
      </c>
      <c r="D18" s="10">
        <v>59122</v>
      </c>
      <c r="E18" s="10">
        <v>31838</v>
      </c>
      <c r="F18" s="10">
        <v>9795</v>
      </c>
      <c r="G18" s="11">
        <f t="shared" si="0"/>
        <v>0.5</v>
      </c>
      <c r="H18" s="11">
        <v>92.2</v>
      </c>
      <c r="I18" s="11">
        <v>14.7</v>
      </c>
      <c r="J18" s="11">
        <v>16.9</v>
      </c>
      <c r="K18" s="10">
        <v>13382452</v>
      </c>
      <c r="L18" s="12">
        <f t="shared" si="1"/>
        <v>2.101</v>
      </c>
      <c r="M18" s="10">
        <v>6370677</v>
      </c>
      <c r="N18" s="47">
        <v>0.48</v>
      </c>
      <c r="O18" s="57">
        <v>949761</v>
      </c>
      <c r="P18" s="57">
        <v>411645</v>
      </c>
      <c r="Q18" s="57">
        <v>792508</v>
      </c>
      <c r="R18" s="58">
        <v>2153914</v>
      </c>
    </row>
    <row r="19" spans="1:18" ht="24" customHeight="1">
      <c r="A19" s="9" t="s">
        <v>24</v>
      </c>
      <c r="B19" s="10">
        <v>17959579</v>
      </c>
      <c r="C19" s="10">
        <v>17885743</v>
      </c>
      <c r="D19" s="10">
        <v>73836</v>
      </c>
      <c r="E19" s="10">
        <v>73836</v>
      </c>
      <c r="F19" s="10">
        <v>-15627</v>
      </c>
      <c r="G19" s="11">
        <f t="shared" si="0"/>
        <v>0.8</v>
      </c>
      <c r="H19" s="11">
        <v>99</v>
      </c>
      <c r="I19" s="11">
        <v>11.4</v>
      </c>
      <c r="J19" s="11">
        <v>16</v>
      </c>
      <c r="K19" s="10">
        <v>19543080</v>
      </c>
      <c r="L19" s="12">
        <f t="shared" si="1"/>
        <v>2.131</v>
      </c>
      <c r="M19" s="10">
        <v>9170535</v>
      </c>
      <c r="N19" s="47">
        <v>0.42</v>
      </c>
      <c r="O19" s="57">
        <v>1709000</v>
      </c>
      <c r="P19" s="57">
        <v>253000</v>
      </c>
      <c r="Q19" s="57">
        <v>1995319</v>
      </c>
      <c r="R19" s="58">
        <v>3957319</v>
      </c>
    </row>
    <row r="20" spans="1:18" ht="24" customHeight="1">
      <c r="A20" s="9" t="s">
        <v>25</v>
      </c>
      <c r="B20" s="10">
        <v>16597770</v>
      </c>
      <c r="C20" s="10">
        <v>16367854</v>
      </c>
      <c r="D20" s="10">
        <v>229916</v>
      </c>
      <c r="E20" s="10">
        <v>173252</v>
      </c>
      <c r="F20" s="10">
        <v>-32701</v>
      </c>
      <c r="G20" s="11">
        <f t="shared" si="0"/>
        <v>1.8</v>
      </c>
      <c r="H20" s="11">
        <v>95.3</v>
      </c>
      <c r="I20" s="11">
        <v>14.3</v>
      </c>
      <c r="J20" s="11">
        <v>19</v>
      </c>
      <c r="K20" s="10">
        <v>23780777</v>
      </c>
      <c r="L20" s="12">
        <f t="shared" si="1"/>
        <v>2.439</v>
      </c>
      <c r="M20" s="10">
        <v>9748616</v>
      </c>
      <c r="N20" s="47">
        <v>0.63</v>
      </c>
      <c r="O20" s="57">
        <v>1473730</v>
      </c>
      <c r="P20" s="57">
        <v>4</v>
      </c>
      <c r="Q20" s="57">
        <v>236850</v>
      </c>
      <c r="R20" s="58">
        <v>1710584</v>
      </c>
    </row>
    <row r="21" spans="1:18" ht="24" customHeight="1">
      <c r="A21" s="9" t="s">
        <v>26</v>
      </c>
      <c r="B21" s="10">
        <v>30538458</v>
      </c>
      <c r="C21" s="10">
        <v>28927865</v>
      </c>
      <c r="D21" s="10">
        <v>1610593</v>
      </c>
      <c r="E21" s="10">
        <v>1399870</v>
      </c>
      <c r="F21" s="10">
        <v>951205</v>
      </c>
      <c r="G21" s="11">
        <f t="shared" si="0"/>
        <v>8.5</v>
      </c>
      <c r="H21" s="11">
        <v>90</v>
      </c>
      <c r="I21" s="11">
        <v>13.1</v>
      </c>
      <c r="J21" s="11">
        <v>26.9</v>
      </c>
      <c r="K21" s="10">
        <v>41090684</v>
      </c>
      <c r="L21" s="12">
        <f t="shared" si="1"/>
        <v>2.509</v>
      </c>
      <c r="M21" s="10">
        <v>16378629</v>
      </c>
      <c r="N21" s="47">
        <v>0.7</v>
      </c>
      <c r="O21" s="57">
        <v>671728</v>
      </c>
      <c r="P21" s="57">
        <v>349993</v>
      </c>
      <c r="Q21" s="57">
        <v>4488877</v>
      </c>
      <c r="R21" s="58">
        <v>5510598</v>
      </c>
    </row>
    <row r="22" spans="1:18" ht="24" customHeight="1">
      <c r="A22" s="9" t="s">
        <v>27</v>
      </c>
      <c r="B22" s="10">
        <v>28561733</v>
      </c>
      <c r="C22" s="10">
        <v>28083323</v>
      </c>
      <c r="D22" s="10">
        <v>478410</v>
      </c>
      <c r="E22" s="10">
        <v>369370</v>
      </c>
      <c r="F22" s="10">
        <v>-120109</v>
      </c>
      <c r="G22" s="11">
        <f t="shared" si="0"/>
        <v>2.2</v>
      </c>
      <c r="H22" s="11">
        <v>93.9</v>
      </c>
      <c r="I22" s="11">
        <v>12.1</v>
      </c>
      <c r="J22" s="11">
        <v>19.1</v>
      </c>
      <c r="K22" s="10">
        <v>35784087</v>
      </c>
      <c r="L22" s="12">
        <f t="shared" si="1"/>
        <v>2.147</v>
      </c>
      <c r="M22" s="10">
        <v>16664110</v>
      </c>
      <c r="N22" s="47">
        <v>0.66</v>
      </c>
      <c r="O22" s="57">
        <v>1413085</v>
      </c>
      <c r="P22" s="57">
        <v>21000</v>
      </c>
      <c r="Q22" s="57">
        <v>4937662</v>
      </c>
      <c r="R22" s="58">
        <v>6371747</v>
      </c>
    </row>
    <row r="23" spans="1:18" ht="24" customHeight="1">
      <c r="A23" s="9" t="s">
        <v>28</v>
      </c>
      <c r="B23" s="10">
        <v>32544790</v>
      </c>
      <c r="C23" s="10">
        <v>31858150</v>
      </c>
      <c r="D23" s="10">
        <v>686640</v>
      </c>
      <c r="E23" s="10">
        <v>446854</v>
      </c>
      <c r="F23" s="10">
        <v>-54635</v>
      </c>
      <c r="G23" s="11">
        <f t="shared" si="0"/>
        <v>2.8</v>
      </c>
      <c r="H23" s="11">
        <v>89</v>
      </c>
      <c r="I23" s="11">
        <v>5.9</v>
      </c>
      <c r="J23" s="11">
        <v>14.8</v>
      </c>
      <c r="K23" s="10">
        <v>29882158</v>
      </c>
      <c r="L23" s="12">
        <f t="shared" si="1"/>
        <v>1.878</v>
      </c>
      <c r="M23" s="10">
        <v>15907878</v>
      </c>
      <c r="N23" s="47">
        <v>0.7</v>
      </c>
      <c r="O23" s="57">
        <v>3111889</v>
      </c>
      <c r="P23" s="57">
        <v>4329521</v>
      </c>
      <c r="Q23" s="57">
        <v>9860007</v>
      </c>
      <c r="R23" s="58">
        <v>17301417</v>
      </c>
    </row>
    <row r="24" spans="1:18" ht="24" customHeight="1">
      <c r="A24" s="9" t="s">
        <v>29</v>
      </c>
      <c r="B24" s="10">
        <v>31463029</v>
      </c>
      <c r="C24" s="10">
        <v>30929337</v>
      </c>
      <c r="D24" s="10">
        <v>533692</v>
      </c>
      <c r="E24" s="10">
        <v>424689</v>
      </c>
      <c r="F24" s="10">
        <v>-632720</v>
      </c>
      <c r="G24" s="11">
        <f t="shared" si="0"/>
        <v>2.5</v>
      </c>
      <c r="H24" s="11">
        <v>88.5</v>
      </c>
      <c r="I24" s="11">
        <v>8.6</v>
      </c>
      <c r="J24" s="11">
        <v>16.6</v>
      </c>
      <c r="K24" s="10">
        <v>26213484</v>
      </c>
      <c r="L24" s="12">
        <f t="shared" si="1"/>
        <v>1.513</v>
      </c>
      <c r="M24" s="10">
        <v>17331072</v>
      </c>
      <c r="N24" s="47">
        <v>0.59</v>
      </c>
      <c r="O24" s="57">
        <v>7268399</v>
      </c>
      <c r="P24" s="57">
        <v>3468416</v>
      </c>
      <c r="Q24" s="57">
        <v>6297144</v>
      </c>
      <c r="R24" s="58">
        <v>17033959</v>
      </c>
    </row>
    <row r="25" spans="1:18" ht="24" customHeight="1">
      <c r="A25" s="9" t="s">
        <v>30</v>
      </c>
      <c r="B25" s="10">
        <v>21879026</v>
      </c>
      <c r="C25" s="10">
        <v>20903435</v>
      </c>
      <c r="D25" s="10">
        <v>975591</v>
      </c>
      <c r="E25" s="10">
        <v>634221</v>
      </c>
      <c r="F25" s="10">
        <v>141290</v>
      </c>
      <c r="G25" s="11">
        <f t="shared" si="0"/>
        <v>5.7</v>
      </c>
      <c r="H25" s="11">
        <v>98.6</v>
      </c>
      <c r="I25" s="11">
        <v>14.1</v>
      </c>
      <c r="J25" s="11">
        <v>19.2</v>
      </c>
      <c r="K25" s="10">
        <v>24730528</v>
      </c>
      <c r="L25" s="12">
        <f t="shared" si="1"/>
        <v>2.236</v>
      </c>
      <c r="M25" s="10">
        <v>11060122</v>
      </c>
      <c r="N25" s="47">
        <v>0.65</v>
      </c>
      <c r="O25" s="57">
        <v>660824</v>
      </c>
      <c r="P25" s="57">
        <v>15</v>
      </c>
      <c r="Q25" s="57">
        <v>1453792</v>
      </c>
      <c r="R25" s="58">
        <v>2114631</v>
      </c>
    </row>
    <row r="26" spans="1:18" ht="24" customHeight="1">
      <c r="A26" s="9" t="s">
        <v>31</v>
      </c>
      <c r="B26" s="10">
        <v>20907899</v>
      </c>
      <c r="C26" s="10">
        <v>20409019</v>
      </c>
      <c r="D26" s="10">
        <v>498880</v>
      </c>
      <c r="E26" s="10">
        <v>498880</v>
      </c>
      <c r="F26" s="10">
        <v>36114</v>
      </c>
      <c r="G26" s="11">
        <f t="shared" si="0"/>
        <v>4.2</v>
      </c>
      <c r="H26" s="11">
        <v>94.2</v>
      </c>
      <c r="I26" s="11">
        <v>16.4</v>
      </c>
      <c r="J26" s="11">
        <v>14.8</v>
      </c>
      <c r="K26" s="10">
        <v>24095288</v>
      </c>
      <c r="L26" s="12">
        <f t="shared" si="1"/>
        <v>2.051</v>
      </c>
      <c r="M26" s="10">
        <v>11745360</v>
      </c>
      <c r="N26" s="47">
        <v>0.53</v>
      </c>
      <c r="O26" s="57">
        <v>1721742</v>
      </c>
      <c r="P26" s="57">
        <v>210</v>
      </c>
      <c r="Q26" s="57">
        <v>1164981</v>
      </c>
      <c r="R26" s="58">
        <v>2886933</v>
      </c>
    </row>
    <row r="27" spans="1:18" ht="24" customHeight="1">
      <c r="A27" s="9" t="s">
        <v>66</v>
      </c>
      <c r="B27" s="10">
        <v>16239405</v>
      </c>
      <c r="C27" s="10">
        <v>15800736</v>
      </c>
      <c r="D27" s="10">
        <v>438669</v>
      </c>
      <c r="E27" s="10">
        <v>362749</v>
      </c>
      <c r="F27" s="10">
        <v>-66221</v>
      </c>
      <c r="G27" s="11">
        <f t="shared" si="0"/>
        <v>3.5</v>
      </c>
      <c r="H27" s="11">
        <v>94.9</v>
      </c>
      <c r="I27" s="11">
        <v>11.2</v>
      </c>
      <c r="J27" s="11">
        <v>15.9</v>
      </c>
      <c r="K27" s="10">
        <v>17135333</v>
      </c>
      <c r="L27" s="12">
        <f t="shared" si="1"/>
        <v>1.675</v>
      </c>
      <c r="M27" s="10">
        <v>10228004</v>
      </c>
      <c r="N27" s="47">
        <v>0.63</v>
      </c>
      <c r="O27" s="57">
        <v>1944319</v>
      </c>
      <c r="P27" s="57">
        <v>184344</v>
      </c>
      <c r="Q27" s="57">
        <v>2705244</v>
      </c>
      <c r="R27" s="58">
        <v>4833907</v>
      </c>
    </row>
    <row r="28" spans="1:18" ht="24" customHeight="1">
      <c r="A28" s="9" t="s">
        <v>73</v>
      </c>
      <c r="B28" s="10">
        <v>21046301</v>
      </c>
      <c r="C28" s="10">
        <v>20227597</v>
      </c>
      <c r="D28" s="10">
        <v>818704</v>
      </c>
      <c r="E28" s="10">
        <v>737051</v>
      </c>
      <c r="F28" s="10">
        <v>-3951123</v>
      </c>
      <c r="G28" s="11">
        <f t="shared" si="0"/>
        <v>7.4</v>
      </c>
      <c r="H28" s="11">
        <v>87</v>
      </c>
      <c r="I28" s="11">
        <v>10</v>
      </c>
      <c r="J28" s="11">
        <v>9.3</v>
      </c>
      <c r="K28" s="10">
        <v>15107208</v>
      </c>
      <c r="L28" s="12">
        <f t="shared" si="1"/>
        <v>1.508</v>
      </c>
      <c r="M28" s="10">
        <v>10019005</v>
      </c>
      <c r="N28" s="47">
        <v>0.57</v>
      </c>
      <c r="O28" s="57">
        <v>4010380</v>
      </c>
      <c r="P28" s="57">
        <v>2036662</v>
      </c>
      <c r="Q28" s="57">
        <v>5430474</v>
      </c>
      <c r="R28" s="58">
        <v>11477516</v>
      </c>
    </row>
    <row r="29" spans="1:18" ht="24" customHeight="1">
      <c r="A29" s="9" t="s">
        <v>74</v>
      </c>
      <c r="B29" s="10">
        <v>14476746</v>
      </c>
      <c r="C29" s="10">
        <v>13822315</v>
      </c>
      <c r="D29" s="10">
        <v>654431</v>
      </c>
      <c r="E29" s="10">
        <v>527492</v>
      </c>
      <c r="F29" s="10">
        <v>311272</v>
      </c>
      <c r="G29" s="11">
        <f t="shared" si="0"/>
        <v>6.9</v>
      </c>
      <c r="H29" s="11">
        <v>82.1</v>
      </c>
      <c r="I29" s="11">
        <v>6.5</v>
      </c>
      <c r="J29" s="11">
        <v>9.9</v>
      </c>
      <c r="K29" s="10">
        <v>12106311</v>
      </c>
      <c r="L29" s="12">
        <f t="shared" si="1"/>
        <v>1.582</v>
      </c>
      <c r="M29" s="10">
        <v>7650279</v>
      </c>
      <c r="N29" s="47">
        <v>0.39</v>
      </c>
      <c r="O29" s="57">
        <v>2190919</v>
      </c>
      <c r="P29" s="57">
        <v>579297</v>
      </c>
      <c r="Q29" s="57">
        <v>5292959</v>
      </c>
      <c r="R29" s="58">
        <v>8063175</v>
      </c>
    </row>
    <row r="30" spans="1:18" ht="24" customHeight="1">
      <c r="A30" s="9" t="s">
        <v>75</v>
      </c>
      <c r="B30" s="10">
        <v>14342651</v>
      </c>
      <c r="C30" s="10">
        <v>14061748</v>
      </c>
      <c r="D30" s="10">
        <v>280903</v>
      </c>
      <c r="E30" s="10">
        <v>203656</v>
      </c>
      <c r="F30" s="10">
        <v>203656</v>
      </c>
      <c r="G30" s="11">
        <f t="shared" si="0"/>
        <v>2.5</v>
      </c>
      <c r="H30" s="11">
        <v>104.7</v>
      </c>
      <c r="I30" s="11">
        <v>13.1</v>
      </c>
      <c r="J30" s="11">
        <v>22.1</v>
      </c>
      <c r="K30" s="10">
        <v>17488699</v>
      </c>
      <c r="L30" s="12">
        <f t="shared" si="1"/>
        <v>2.133</v>
      </c>
      <c r="M30" s="10">
        <v>8199234</v>
      </c>
      <c r="N30" s="47">
        <v>0.64</v>
      </c>
      <c r="O30" s="57">
        <v>1000000</v>
      </c>
      <c r="P30" s="57">
        <v>500000</v>
      </c>
      <c r="Q30" s="57">
        <v>3935901</v>
      </c>
      <c r="R30" s="58">
        <v>5435901</v>
      </c>
    </row>
    <row r="31" spans="1:18" ht="24" customHeight="1">
      <c r="A31" s="9" t="s">
        <v>76</v>
      </c>
      <c r="B31" s="10">
        <v>26015755</v>
      </c>
      <c r="C31" s="10">
        <v>24939747</v>
      </c>
      <c r="D31" s="10">
        <v>1076008</v>
      </c>
      <c r="E31" s="10">
        <v>892335</v>
      </c>
      <c r="F31" s="10">
        <v>892335</v>
      </c>
      <c r="G31" s="11">
        <f t="shared" si="0"/>
        <v>7.7</v>
      </c>
      <c r="H31" s="11">
        <v>111.3</v>
      </c>
      <c r="I31" s="11">
        <v>16.6</v>
      </c>
      <c r="J31" s="11">
        <v>18.3</v>
      </c>
      <c r="K31" s="10">
        <v>30848148</v>
      </c>
      <c r="L31" s="12">
        <f t="shared" si="1"/>
        <v>2.666</v>
      </c>
      <c r="M31" s="10">
        <v>11572336</v>
      </c>
      <c r="N31" s="47">
        <v>0.26</v>
      </c>
      <c r="O31" s="57">
        <v>2248964</v>
      </c>
      <c r="P31" s="57">
        <v>17387</v>
      </c>
      <c r="Q31" s="57">
        <v>6917696</v>
      </c>
      <c r="R31" s="58">
        <v>9184047</v>
      </c>
    </row>
    <row r="32" spans="1:18" ht="24" customHeight="1">
      <c r="A32" s="13" t="s">
        <v>77</v>
      </c>
      <c r="B32" s="14">
        <v>25040900</v>
      </c>
      <c r="C32" s="14">
        <v>24691757</v>
      </c>
      <c r="D32" s="14">
        <v>349143</v>
      </c>
      <c r="E32" s="14">
        <v>319870</v>
      </c>
      <c r="F32" s="14">
        <v>319870</v>
      </c>
      <c r="G32" s="15">
        <f t="shared" si="0"/>
        <v>2.4</v>
      </c>
      <c r="H32" s="15">
        <v>91.7</v>
      </c>
      <c r="I32" s="15">
        <v>12.9</v>
      </c>
      <c r="J32" s="15">
        <v>14.6</v>
      </c>
      <c r="K32" s="14">
        <v>23799378</v>
      </c>
      <c r="L32" s="16">
        <f t="shared" si="1"/>
        <v>1.784</v>
      </c>
      <c r="M32" s="14">
        <v>13338303</v>
      </c>
      <c r="N32" s="48">
        <v>0.54</v>
      </c>
      <c r="O32" s="57">
        <v>3312452</v>
      </c>
      <c r="P32" s="57">
        <v>210236</v>
      </c>
      <c r="Q32" s="57">
        <v>3927001</v>
      </c>
      <c r="R32" s="58">
        <v>7449689</v>
      </c>
    </row>
    <row r="33" spans="1:18" ht="24" customHeight="1">
      <c r="A33" s="17" t="s">
        <v>32</v>
      </c>
      <c r="B33" s="18">
        <v>14263098</v>
      </c>
      <c r="C33" s="18">
        <v>13339821</v>
      </c>
      <c r="D33" s="18">
        <v>923277</v>
      </c>
      <c r="E33" s="18">
        <v>285254</v>
      </c>
      <c r="F33" s="18">
        <v>-34754</v>
      </c>
      <c r="G33" s="19">
        <f t="shared" si="0"/>
        <v>3.6</v>
      </c>
      <c r="H33" s="19">
        <v>84.8</v>
      </c>
      <c r="I33" s="19">
        <v>0.7</v>
      </c>
      <c r="J33" s="19">
        <v>8.6</v>
      </c>
      <c r="K33" s="18">
        <v>11921475</v>
      </c>
      <c r="L33" s="20">
        <f t="shared" si="1"/>
        <v>1.496</v>
      </c>
      <c r="M33" s="18">
        <v>7971080</v>
      </c>
      <c r="N33" s="49">
        <v>0.64</v>
      </c>
      <c r="O33" s="46">
        <v>1989751</v>
      </c>
      <c r="P33" s="46">
        <v>1448538</v>
      </c>
      <c r="Q33" s="46">
        <v>5797589</v>
      </c>
      <c r="R33" s="53">
        <v>9235878</v>
      </c>
    </row>
    <row r="34" spans="1:18" ht="24" customHeight="1">
      <c r="A34" s="9" t="s">
        <v>33</v>
      </c>
      <c r="B34" s="10">
        <v>10734175</v>
      </c>
      <c r="C34" s="10">
        <v>10461611</v>
      </c>
      <c r="D34" s="10">
        <v>272564</v>
      </c>
      <c r="E34" s="10">
        <v>182099</v>
      </c>
      <c r="F34" s="10">
        <v>-334888</v>
      </c>
      <c r="G34" s="11">
        <f t="shared" si="0"/>
        <v>2.9</v>
      </c>
      <c r="H34" s="11">
        <v>85.2</v>
      </c>
      <c r="I34" s="11">
        <v>7.1</v>
      </c>
      <c r="J34" s="11">
        <v>15.4</v>
      </c>
      <c r="K34" s="10">
        <v>11283505</v>
      </c>
      <c r="L34" s="12">
        <f t="shared" si="1"/>
        <v>1.775</v>
      </c>
      <c r="M34" s="10">
        <v>6355684</v>
      </c>
      <c r="N34" s="47">
        <v>0.52</v>
      </c>
      <c r="O34" s="59">
        <v>205156</v>
      </c>
      <c r="P34" s="59">
        <v>207828</v>
      </c>
      <c r="Q34" s="59">
        <v>2845755</v>
      </c>
      <c r="R34" s="60">
        <v>3258739</v>
      </c>
    </row>
    <row r="35" spans="1:18" ht="24" customHeight="1">
      <c r="A35" s="9" t="s">
        <v>34</v>
      </c>
      <c r="B35" s="10">
        <v>8186774</v>
      </c>
      <c r="C35" s="10">
        <v>7625826</v>
      </c>
      <c r="D35" s="10">
        <v>560948</v>
      </c>
      <c r="E35" s="10">
        <v>249423</v>
      </c>
      <c r="F35" s="10">
        <v>-63829</v>
      </c>
      <c r="G35" s="11">
        <f t="shared" si="0"/>
        <v>4.4</v>
      </c>
      <c r="H35" s="11">
        <v>88.8</v>
      </c>
      <c r="I35" s="11">
        <v>-1.5</v>
      </c>
      <c r="J35" s="11">
        <v>12.6</v>
      </c>
      <c r="K35" s="10">
        <v>13009796</v>
      </c>
      <c r="L35" s="12">
        <f t="shared" si="1"/>
        <v>2.315</v>
      </c>
      <c r="M35" s="10">
        <v>5619679</v>
      </c>
      <c r="N35" s="47">
        <v>0.5</v>
      </c>
      <c r="O35" s="57">
        <v>506981</v>
      </c>
      <c r="P35" s="57">
        <v>942989</v>
      </c>
      <c r="Q35" s="57">
        <v>1988028</v>
      </c>
      <c r="R35" s="58">
        <v>3437998</v>
      </c>
    </row>
    <row r="36" spans="1:18" ht="24" customHeight="1">
      <c r="A36" s="9" t="s">
        <v>35</v>
      </c>
      <c r="B36" s="10">
        <v>9742321</v>
      </c>
      <c r="C36" s="10">
        <v>9186512</v>
      </c>
      <c r="D36" s="10">
        <v>555809</v>
      </c>
      <c r="E36" s="10">
        <v>500995</v>
      </c>
      <c r="F36" s="10">
        <v>29610</v>
      </c>
      <c r="G36" s="11">
        <f t="shared" si="0"/>
        <v>7.8</v>
      </c>
      <c r="H36" s="11">
        <v>90.3</v>
      </c>
      <c r="I36" s="11">
        <v>8.1</v>
      </c>
      <c r="J36" s="11">
        <v>10.7</v>
      </c>
      <c r="K36" s="10">
        <v>9104406</v>
      </c>
      <c r="L36" s="12">
        <f t="shared" si="1"/>
        <v>1.409</v>
      </c>
      <c r="M36" s="10">
        <v>6460913</v>
      </c>
      <c r="N36" s="47">
        <v>0.72</v>
      </c>
      <c r="O36" s="57">
        <v>1299210</v>
      </c>
      <c r="P36" s="57">
        <v>477024</v>
      </c>
      <c r="Q36" s="57">
        <v>1137254</v>
      </c>
      <c r="R36" s="58">
        <v>2913488</v>
      </c>
    </row>
    <row r="37" spans="1:18" ht="24" customHeight="1">
      <c r="A37" s="9" t="s">
        <v>36</v>
      </c>
      <c r="B37" s="10">
        <v>7157982</v>
      </c>
      <c r="C37" s="10">
        <v>6946865</v>
      </c>
      <c r="D37" s="10">
        <v>211117</v>
      </c>
      <c r="E37" s="10">
        <v>211117</v>
      </c>
      <c r="F37" s="10">
        <v>-70446</v>
      </c>
      <c r="G37" s="11">
        <f t="shared" si="0"/>
        <v>4.7</v>
      </c>
      <c r="H37" s="11">
        <v>93.2</v>
      </c>
      <c r="I37" s="11">
        <v>11.7</v>
      </c>
      <c r="J37" s="11">
        <v>15.4</v>
      </c>
      <c r="K37" s="10">
        <v>7715783</v>
      </c>
      <c r="L37" s="12">
        <f t="shared" si="1"/>
        <v>1.722</v>
      </c>
      <c r="M37" s="10">
        <v>4479686</v>
      </c>
      <c r="N37" s="47">
        <v>0.55</v>
      </c>
      <c r="O37" s="57">
        <v>1574584</v>
      </c>
      <c r="P37" s="57">
        <v>305175</v>
      </c>
      <c r="Q37" s="57">
        <v>180547</v>
      </c>
      <c r="R37" s="58">
        <v>2060306</v>
      </c>
    </row>
    <row r="38" spans="1:18" ht="24" customHeight="1">
      <c r="A38" s="9" t="s">
        <v>37</v>
      </c>
      <c r="B38" s="10">
        <v>7376556</v>
      </c>
      <c r="C38" s="10">
        <v>7121387</v>
      </c>
      <c r="D38" s="10">
        <v>255169</v>
      </c>
      <c r="E38" s="10">
        <v>168923</v>
      </c>
      <c r="F38" s="10">
        <v>-70730</v>
      </c>
      <c r="G38" s="11">
        <f t="shared" si="0"/>
        <v>3.8</v>
      </c>
      <c r="H38" s="11">
        <v>93.9</v>
      </c>
      <c r="I38" s="11">
        <v>16</v>
      </c>
      <c r="J38" s="11">
        <v>16.6</v>
      </c>
      <c r="K38" s="10">
        <v>8326774</v>
      </c>
      <c r="L38" s="12">
        <f t="shared" si="1"/>
        <v>1.865</v>
      </c>
      <c r="M38" s="10">
        <v>4465672</v>
      </c>
      <c r="N38" s="47">
        <v>0.87</v>
      </c>
      <c r="O38" s="57">
        <v>1899649</v>
      </c>
      <c r="P38" s="57">
        <v>1212054</v>
      </c>
      <c r="Q38" s="57">
        <v>1348382</v>
      </c>
      <c r="R38" s="58">
        <v>4460085</v>
      </c>
    </row>
    <row r="39" spans="1:18" ht="24" customHeight="1">
      <c r="A39" s="9" t="s">
        <v>38</v>
      </c>
      <c r="B39" s="10">
        <v>3889239</v>
      </c>
      <c r="C39" s="10">
        <v>3754931</v>
      </c>
      <c r="D39" s="10">
        <v>134308</v>
      </c>
      <c r="E39" s="10">
        <v>134308</v>
      </c>
      <c r="F39" s="10">
        <v>-63371</v>
      </c>
      <c r="G39" s="11">
        <f t="shared" si="0"/>
        <v>5.8</v>
      </c>
      <c r="H39" s="11">
        <v>89</v>
      </c>
      <c r="I39" s="11">
        <v>13.5</v>
      </c>
      <c r="J39" s="11">
        <v>14.6</v>
      </c>
      <c r="K39" s="10">
        <v>3205446</v>
      </c>
      <c r="L39" s="12">
        <f t="shared" si="1"/>
        <v>1.388</v>
      </c>
      <c r="M39" s="10">
        <v>2308662</v>
      </c>
      <c r="N39" s="47">
        <v>0.72</v>
      </c>
      <c r="O39" s="57">
        <v>808453</v>
      </c>
      <c r="P39" s="57">
        <v>213859</v>
      </c>
      <c r="Q39" s="57">
        <v>256412</v>
      </c>
      <c r="R39" s="58">
        <v>1278724</v>
      </c>
    </row>
    <row r="40" spans="1:18" ht="24" customHeight="1">
      <c r="A40" s="13" t="s">
        <v>39</v>
      </c>
      <c r="B40" s="14">
        <v>10205734</v>
      </c>
      <c r="C40" s="14">
        <v>9683983</v>
      </c>
      <c r="D40" s="14">
        <v>521751</v>
      </c>
      <c r="E40" s="14">
        <v>520611</v>
      </c>
      <c r="F40" s="14">
        <v>-128337</v>
      </c>
      <c r="G40" s="15">
        <f t="shared" si="0"/>
        <v>7.3</v>
      </c>
      <c r="H40" s="15">
        <v>82.1</v>
      </c>
      <c r="I40" s="15">
        <v>9</v>
      </c>
      <c r="J40" s="15">
        <v>18</v>
      </c>
      <c r="K40" s="14">
        <v>14991571</v>
      </c>
      <c r="L40" s="16">
        <f t="shared" si="1"/>
        <v>2.105</v>
      </c>
      <c r="M40" s="14">
        <v>7121054</v>
      </c>
      <c r="N40" s="48">
        <v>0.75</v>
      </c>
      <c r="O40" s="61">
        <v>878626</v>
      </c>
      <c r="P40" s="61">
        <v>1110721</v>
      </c>
      <c r="Q40" s="61">
        <v>1127018</v>
      </c>
      <c r="R40" s="62">
        <v>3116365</v>
      </c>
    </row>
    <row r="41" spans="1:18" ht="24" customHeight="1">
      <c r="A41" s="9" t="s">
        <v>40</v>
      </c>
      <c r="B41" s="10">
        <v>9438984</v>
      </c>
      <c r="C41" s="10">
        <v>9245320</v>
      </c>
      <c r="D41" s="10">
        <v>193664</v>
      </c>
      <c r="E41" s="10">
        <v>127191</v>
      </c>
      <c r="F41" s="10">
        <v>1285</v>
      </c>
      <c r="G41" s="11">
        <f t="shared" si="0"/>
        <v>4</v>
      </c>
      <c r="H41" s="11">
        <v>105.6</v>
      </c>
      <c r="I41" s="11">
        <v>12.3</v>
      </c>
      <c r="J41" s="11">
        <v>8.9</v>
      </c>
      <c r="K41" s="10">
        <v>8126414</v>
      </c>
      <c r="L41" s="12">
        <f t="shared" si="1"/>
        <v>2.586</v>
      </c>
      <c r="M41" s="10">
        <v>3142959</v>
      </c>
      <c r="N41" s="47">
        <v>0.39</v>
      </c>
      <c r="O41" s="57">
        <v>198390</v>
      </c>
      <c r="P41" s="57">
        <v>90095</v>
      </c>
      <c r="Q41" s="57">
        <v>5029444</v>
      </c>
      <c r="R41" s="58">
        <v>5317929</v>
      </c>
    </row>
    <row r="42" spans="1:18" ht="24" customHeight="1">
      <c r="A42" s="9" t="s">
        <v>41</v>
      </c>
      <c r="B42" s="10">
        <v>7585020</v>
      </c>
      <c r="C42" s="10">
        <v>7406637</v>
      </c>
      <c r="D42" s="10">
        <v>178383</v>
      </c>
      <c r="E42" s="10">
        <v>178383</v>
      </c>
      <c r="F42" s="10">
        <v>16103</v>
      </c>
      <c r="G42" s="11">
        <f t="shared" si="0"/>
        <v>3.5</v>
      </c>
      <c r="H42" s="11">
        <v>92.4</v>
      </c>
      <c r="I42" s="11">
        <v>8.2</v>
      </c>
      <c r="J42" s="11">
        <v>12.9</v>
      </c>
      <c r="K42" s="10">
        <v>8003333</v>
      </c>
      <c r="L42" s="12">
        <f t="shared" si="1"/>
        <v>1.566</v>
      </c>
      <c r="M42" s="10">
        <v>5111474</v>
      </c>
      <c r="N42" s="47">
        <v>0.5</v>
      </c>
      <c r="O42" s="57">
        <v>1465505</v>
      </c>
      <c r="P42" s="57">
        <v>391571</v>
      </c>
      <c r="Q42" s="57">
        <v>1303151</v>
      </c>
      <c r="R42" s="58">
        <v>3160227</v>
      </c>
    </row>
    <row r="43" spans="1:18" ht="24" customHeight="1">
      <c r="A43" s="9" t="s">
        <v>42</v>
      </c>
      <c r="B43" s="10">
        <v>7563471</v>
      </c>
      <c r="C43" s="10">
        <v>7296715</v>
      </c>
      <c r="D43" s="10">
        <v>266756</v>
      </c>
      <c r="E43" s="10">
        <v>265556</v>
      </c>
      <c r="F43" s="10">
        <v>2941</v>
      </c>
      <c r="G43" s="11">
        <f t="shared" si="0"/>
        <v>5</v>
      </c>
      <c r="H43" s="11">
        <v>83.1</v>
      </c>
      <c r="I43" s="11">
        <v>8.1</v>
      </c>
      <c r="J43" s="11">
        <v>8.6</v>
      </c>
      <c r="K43" s="10">
        <v>5366999</v>
      </c>
      <c r="L43" s="12">
        <f t="shared" si="1"/>
        <v>1.006</v>
      </c>
      <c r="M43" s="10">
        <v>5337225</v>
      </c>
      <c r="N43" s="47">
        <v>0.53</v>
      </c>
      <c r="O43" s="57">
        <v>2420980</v>
      </c>
      <c r="P43" s="57">
        <v>509830</v>
      </c>
      <c r="Q43" s="57">
        <v>2603289</v>
      </c>
      <c r="R43" s="58">
        <v>5534099</v>
      </c>
    </row>
    <row r="44" spans="1:18" ht="24" customHeight="1">
      <c r="A44" s="13" t="s">
        <v>43</v>
      </c>
      <c r="B44" s="14">
        <v>6331585</v>
      </c>
      <c r="C44" s="14">
        <v>6260145</v>
      </c>
      <c r="D44" s="14">
        <v>71440</v>
      </c>
      <c r="E44" s="14">
        <v>59116</v>
      </c>
      <c r="F44" s="14">
        <v>-70905</v>
      </c>
      <c r="G44" s="15">
        <f t="shared" si="0"/>
        <v>1.8</v>
      </c>
      <c r="H44" s="15">
        <v>88.5</v>
      </c>
      <c r="I44" s="15">
        <v>11</v>
      </c>
      <c r="J44" s="15">
        <v>10.2</v>
      </c>
      <c r="K44" s="14">
        <v>5813838</v>
      </c>
      <c r="L44" s="16">
        <f t="shared" si="1"/>
        <v>1.726</v>
      </c>
      <c r="M44" s="14">
        <v>3367657</v>
      </c>
      <c r="N44" s="48">
        <v>0.61</v>
      </c>
      <c r="O44" s="61">
        <v>1132071</v>
      </c>
      <c r="P44" s="61">
        <v>676378</v>
      </c>
      <c r="Q44" s="61">
        <v>3669185</v>
      </c>
      <c r="R44" s="62">
        <v>5477634</v>
      </c>
    </row>
    <row r="45" spans="1:18" ht="24" customHeight="1">
      <c r="A45" s="9" t="s">
        <v>44</v>
      </c>
      <c r="B45" s="10">
        <v>4373596</v>
      </c>
      <c r="C45" s="10">
        <v>4303934</v>
      </c>
      <c r="D45" s="10">
        <v>69662</v>
      </c>
      <c r="E45" s="10">
        <v>66731</v>
      </c>
      <c r="F45" s="10">
        <v>-67908</v>
      </c>
      <c r="G45" s="11">
        <f t="shared" si="0"/>
        <v>2.9</v>
      </c>
      <c r="H45" s="11">
        <v>98.7</v>
      </c>
      <c r="I45" s="11">
        <v>14.6</v>
      </c>
      <c r="J45" s="11">
        <v>18.5</v>
      </c>
      <c r="K45" s="10">
        <v>6307763</v>
      </c>
      <c r="L45" s="12">
        <f t="shared" si="1"/>
        <v>2.731</v>
      </c>
      <c r="M45" s="10">
        <v>2309284</v>
      </c>
      <c r="N45" s="47">
        <v>0.32</v>
      </c>
      <c r="O45" s="59">
        <v>286253</v>
      </c>
      <c r="P45" s="59">
        <v>242494</v>
      </c>
      <c r="Q45" s="59">
        <v>817147</v>
      </c>
      <c r="R45" s="60">
        <v>1345894</v>
      </c>
    </row>
    <row r="46" spans="1:18" ht="24" customHeight="1">
      <c r="A46" s="9" t="s">
        <v>45</v>
      </c>
      <c r="B46" s="10">
        <v>7077801</v>
      </c>
      <c r="C46" s="10">
        <v>6970080</v>
      </c>
      <c r="D46" s="10">
        <v>107721</v>
      </c>
      <c r="E46" s="10">
        <v>59639</v>
      </c>
      <c r="F46" s="10">
        <v>-38381</v>
      </c>
      <c r="G46" s="11">
        <f t="shared" si="0"/>
        <v>1.4</v>
      </c>
      <c r="H46" s="11">
        <v>89.8</v>
      </c>
      <c r="I46" s="11">
        <v>13</v>
      </c>
      <c r="J46" s="11">
        <v>16.7</v>
      </c>
      <c r="K46" s="10">
        <v>7291372</v>
      </c>
      <c r="L46" s="12">
        <f t="shared" si="1"/>
        <v>1.757</v>
      </c>
      <c r="M46" s="10">
        <v>4149392</v>
      </c>
      <c r="N46" s="47">
        <v>0.44</v>
      </c>
      <c r="O46" s="61">
        <v>449344</v>
      </c>
      <c r="P46" s="61">
        <v>168032</v>
      </c>
      <c r="Q46" s="61">
        <v>6709699</v>
      </c>
      <c r="R46" s="62">
        <v>7327075</v>
      </c>
    </row>
    <row r="47" spans="1:18" ht="24" customHeight="1">
      <c r="A47" s="17" t="s">
        <v>46</v>
      </c>
      <c r="B47" s="18">
        <v>5545466</v>
      </c>
      <c r="C47" s="18">
        <v>5400563</v>
      </c>
      <c r="D47" s="18">
        <v>144903</v>
      </c>
      <c r="E47" s="18">
        <v>144903</v>
      </c>
      <c r="F47" s="18">
        <v>28971</v>
      </c>
      <c r="G47" s="19">
        <f t="shared" si="0"/>
        <v>4.5</v>
      </c>
      <c r="H47" s="19">
        <v>99.8</v>
      </c>
      <c r="I47" s="19">
        <v>15.3</v>
      </c>
      <c r="J47" s="19">
        <v>19.9</v>
      </c>
      <c r="K47" s="18">
        <v>6946878</v>
      </c>
      <c r="L47" s="20">
        <f t="shared" si="1"/>
        <v>2.136</v>
      </c>
      <c r="M47" s="18">
        <v>3251533</v>
      </c>
      <c r="N47" s="49">
        <v>0.36</v>
      </c>
      <c r="O47" s="57">
        <v>440088</v>
      </c>
      <c r="P47" s="57">
        <v>56680</v>
      </c>
      <c r="Q47" s="57">
        <v>1460580</v>
      </c>
      <c r="R47" s="58">
        <v>1957348</v>
      </c>
    </row>
    <row r="48" spans="1:18" ht="24" customHeight="1">
      <c r="A48" s="9" t="s">
        <v>78</v>
      </c>
      <c r="B48" s="10">
        <v>11835193</v>
      </c>
      <c r="C48" s="10">
        <v>11364413</v>
      </c>
      <c r="D48" s="10">
        <v>470780</v>
      </c>
      <c r="E48" s="10">
        <v>461631</v>
      </c>
      <c r="F48" s="10">
        <v>134143</v>
      </c>
      <c r="G48" s="11">
        <f t="shared" si="0"/>
        <v>7.3</v>
      </c>
      <c r="H48" s="11">
        <v>88.9</v>
      </c>
      <c r="I48" s="11">
        <v>10.6</v>
      </c>
      <c r="J48" s="11">
        <v>14.5</v>
      </c>
      <c r="K48" s="10">
        <v>14528942</v>
      </c>
      <c r="L48" s="12">
        <f t="shared" si="1"/>
        <v>2.309</v>
      </c>
      <c r="M48" s="10">
        <v>6291065</v>
      </c>
      <c r="N48" s="47">
        <v>0.5</v>
      </c>
      <c r="O48" s="59">
        <v>2129280</v>
      </c>
      <c r="P48" s="59">
        <v>476110</v>
      </c>
      <c r="Q48" s="59">
        <v>4102846</v>
      </c>
      <c r="R48" s="60">
        <v>6708236</v>
      </c>
    </row>
    <row r="49" spans="1:18" ht="24" customHeight="1">
      <c r="A49" s="9" t="s">
        <v>79</v>
      </c>
      <c r="B49" s="10">
        <v>3156871</v>
      </c>
      <c r="C49" s="10">
        <v>3086933</v>
      </c>
      <c r="D49" s="10">
        <v>69938</v>
      </c>
      <c r="E49" s="10">
        <v>69938</v>
      </c>
      <c r="F49" s="10">
        <v>738</v>
      </c>
      <c r="G49" s="11">
        <f t="shared" si="0"/>
        <v>4.9</v>
      </c>
      <c r="H49" s="11">
        <v>102.8</v>
      </c>
      <c r="I49" s="11">
        <v>21.9</v>
      </c>
      <c r="J49" s="11">
        <v>29.2</v>
      </c>
      <c r="K49" s="10">
        <v>4565006</v>
      </c>
      <c r="L49" s="12">
        <f t="shared" si="1"/>
        <v>3.167</v>
      </c>
      <c r="M49" s="10">
        <v>1441432</v>
      </c>
      <c r="N49" s="47">
        <v>0.13</v>
      </c>
      <c r="O49" s="61">
        <v>777065</v>
      </c>
      <c r="P49" s="61">
        <v>200231</v>
      </c>
      <c r="Q49" s="61">
        <v>1187998</v>
      </c>
      <c r="R49" s="62">
        <v>2165294</v>
      </c>
    </row>
    <row r="50" spans="1:18" ht="24" customHeight="1">
      <c r="A50" s="31" t="s">
        <v>47</v>
      </c>
      <c r="B50" s="32">
        <v>4452113</v>
      </c>
      <c r="C50" s="32">
        <v>4194897</v>
      </c>
      <c r="D50" s="32">
        <v>257216</v>
      </c>
      <c r="E50" s="32">
        <v>252031</v>
      </c>
      <c r="F50" s="32">
        <v>75371</v>
      </c>
      <c r="G50" s="33">
        <f t="shared" si="0"/>
        <v>8.7</v>
      </c>
      <c r="H50" s="33">
        <v>95.2</v>
      </c>
      <c r="I50" s="33">
        <v>15.5</v>
      </c>
      <c r="J50" s="33">
        <v>13.8</v>
      </c>
      <c r="K50" s="32">
        <v>6122146</v>
      </c>
      <c r="L50" s="34">
        <f t="shared" si="1"/>
        <v>2.123</v>
      </c>
      <c r="M50" s="32">
        <v>2884085</v>
      </c>
      <c r="N50" s="50">
        <v>0.41</v>
      </c>
      <c r="O50" s="57">
        <v>989935</v>
      </c>
      <c r="P50" s="57">
        <v>0</v>
      </c>
      <c r="Q50" s="57">
        <v>569817</v>
      </c>
      <c r="R50" s="58">
        <v>1559752</v>
      </c>
    </row>
    <row r="51" spans="1:18" ht="24" customHeight="1">
      <c r="A51" s="13" t="s">
        <v>48</v>
      </c>
      <c r="B51" s="14">
        <v>6083915</v>
      </c>
      <c r="C51" s="14">
        <v>5919570</v>
      </c>
      <c r="D51" s="14">
        <v>164345</v>
      </c>
      <c r="E51" s="14">
        <v>164345</v>
      </c>
      <c r="F51" s="14">
        <v>6540</v>
      </c>
      <c r="G51" s="15">
        <f t="shared" si="0"/>
        <v>4.5</v>
      </c>
      <c r="H51" s="15">
        <v>89.7</v>
      </c>
      <c r="I51" s="15">
        <v>13.3</v>
      </c>
      <c r="J51" s="15">
        <v>14.5</v>
      </c>
      <c r="K51" s="14">
        <v>6448303</v>
      </c>
      <c r="L51" s="16">
        <f t="shared" si="1"/>
        <v>1.762</v>
      </c>
      <c r="M51" s="14">
        <v>3660279</v>
      </c>
      <c r="N51" s="48">
        <v>0.41</v>
      </c>
      <c r="O51" s="57">
        <v>250569</v>
      </c>
      <c r="P51" s="57">
        <v>478086</v>
      </c>
      <c r="Q51" s="57">
        <v>662220</v>
      </c>
      <c r="R51" s="58">
        <v>1390875</v>
      </c>
    </row>
    <row r="52" spans="1:18" ht="24" customHeight="1">
      <c r="A52" s="9" t="s">
        <v>80</v>
      </c>
      <c r="B52" s="10">
        <v>5087628</v>
      </c>
      <c r="C52" s="10">
        <v>4917453</v>
      </c>
      <c r="D52" s="10">
        <v>170175</v>
      </c>
      <c r="E52" s="10">
        <v>156736</v>
      </c>
      <c r="F52" s="10">
        <v>-62289</v>
      </c>
      <c r="G52" s="11">
        <f t="shared" si="0"/>
        <v>5</v>
      </c>
      <c r="H52" s="11">
        <v>83.4</v>
      </c>
      <c r="I52" s="11">
        <v>7.5</v>
      </c>
      <c r="J52" s="11">
        <v>14.6</v>
      </c>
      <c r="K52" s="10">
        <v>6171590</v>
      </c>
      <c r="L52" s="12">
        <f t="shared" si="1"/>
        <v>1.951</v>
      </c>
      <c r="M52" s="10">
        <v>3162543</v>
      </c>
      <c r="N52" s="47">
        <v>0.45</v>
      </c>
      <c r="O52" s="46">
        <v>1502949</v>
      </c>
      <c r="P52" s="46">
        <v>679147</v>
      </c>
      <c r="Q52" s="46">
        <v>915452</v>
      </c>
      <c r="R52" s="53">
        <v>3097548</v>
      </c>
    </row>
    <row r="53" spans="1:18" ht="24" customHeight="1">
      <c r="A53" s="17" t="s">
        <v>49</v>
      </c>
      <c r="B53" s="18">
        <v>4635503</v>
      </c>
      <c r="C53" s="18">
        <v>4457283</v>
      </c>
      <c r="D53" s="18">
        <v>178220</v>
      </c>
      <c r="E53" s="18">
        <v>139426</v>
      </c>
      <c r="F53" s="18">
        <v>9090</v>
      </c>
      <c r="G53" s="19">
        <f t="shared" si="0"/>
        <v>5.2</v>
      </c>
      <c r="H53" s="19">
        <v>90.6</v>
      </c>
      <c r="I53" s="19">
        <v>11.5</v>
      </c>
      <c r="J53" s="19">
        <v>12.7</v>
      </c>
      <c r="K53" s="18">
        <v>3176574</v>
      </c>
      <c r="L53" s="20">
        <f t="shared" si="1"/>
        <v>1.195</v>
      </c>
      <c r="M53" s="18">
        <v>2658972</v>
      </c>
      <c r="N53" s="49">
        <v>0.53</v>
      </c>
      <c r="O53" s="57">
        <v>922032</v>
      </c>
      <c r="P53" s="57">
        <v>440000</v>
      </c>
      <c r="Q53" s="57">
        <v>798543</v>
      </c>
      <c r="R53" s="58">
        <v>2160575</v>
      </c>
    </row>
    <row r="54" spans="1:18" ht="24" customHeight="1">
      <c r="A54" s="9" t="s">
        <v>50</v>
      </c>
      <c r="B54" s="10">
        <v>6689630</v>
      </c>
      <c r="C54" s="10">
        <v>6449208</v>
      </c>
      <c r="D54" s="10">
        <v>240422</v>
      </c>
      <c r="E54" s="10">
        <v>240422</v>
      </c>
      <c r="F54" s="10">
        <v>-47227</v>
      </c>
      <c r="G54" s="11">
        <f t="shared" si="0"/>
        <v>5.7</v>
      </c>
      <c r="H54" s="11">
        <v>94.2</v>
      </c>
      <c r="I54" s="11">
        <v>12.2</v>
      </c>
      <c r="J54" s="11">
        <v>21.6</v>
      </c>
      <c r="K54" s="10">
        <v>9485585</v>
      </c>
      <c r="L54" s="12">
        <f t="shared" si="1"/>
        <v>2.233</v>
      </c>
      <c r="M54" s="10">
        <v>4247960</v>
      </c>
      <c r="N54" s="47">
        <v>0.26</v>
      </c>
      <c r="O54" s="59">
        <v>1448482</v>
      </c>
      <c r="P54" s="59">
        <v>245183</v>
      </c>
      <c r="Q54" s="59">
        <v>1156360</v>
      </c>
      <c r="R54" s="60">
        <v>2850025</v>
      </c>
    </row>
    <row r="55" spans="1:18" ht="24" customHeight="1">
      <c r="A55" s="9" t="s">
        <v>51</v>
      </c>
      <c r="B55" s="10">
        <v>2538293</v>
      </c>
      <c r="C55" s="10">
        <v>2463187</v>
      </c>
      <c r="D55" s="10">
        <v>75106</v>
      </c>
      <c r="E55" s="10">
        <v>74106</v>
      </c>
      <c r="F55" s="10">
        <v>5516</v>
      </c>
      <c r="G55" s="11">
        <f t="shared" si="0"/>
        <v>4.6</v>
      </c>
      <c r="H55" s="11">
        <v>101.1</v>
      </c>
      <c r="I55" s="11">
        <v>15</v>
      </c>
      <c r="J55" s="11">
        <v>26.1</v>
      </c>
      <c r="K55" s="10">
        <v>3567434</v>
      </c>
      <c r="L55" s="12">
        <f t="shared" si="1"/>
        <v>2.191</v>
      </c>
      <c r="M55" s="10">
        <v>1627980</v>
      </c>
      <c r="N55" s="47">
        <v>0.21</v>
      </c>
      <c r="O55" s="57">
        <v>789786</v>
      </c>
      <c r="P55" s="57">
        <v>28262</v>
      </c>
      <c r="Q55" s="57">
        <v>709802</v>
      </c>
      <c r="R55" s="58">
        <v>1527850</v>
      </c>
    </row>
    <row r="56" spans="1:18" ht="24" customHeight="1">
      <c r="A56" s="9" t="s">
        <v>52</v>
      </c>
      <c r="B56" s="10">
        <v>5216179</v>
      </c>
      <c r="C56" s="10">
        <v>5002704</v>
      </c>
      <c r="D56" s="10">
        <v>213475</v>
      </c>
      <c r="E56" s="10">
        <v>213475</v>
      </c>
      <c r="F56" s="10">
        <v>59760</v>
      </c>
      <c r="G56" s="11">
        <f t="shared" si="0"/>
        <v>6.6</v>
      </c>
      <c r="H56" s="11">
        <v>96.2</v>
      </c>
      <c r="I56" s="11">
        <v>10.7</v>
      </c>
      <c r="J56" s="11">
        <v>16.1</v>
      </c>
      <c r="K56" s="10">
        <v>7242808</v>
      </c>
      <c r="L56" s="12">
        <f t="shared" si="1"/>
        <v>2.242</v>
      </c>
      <c r="M56" s="10">
        <v>3230715</v>
      </c>
      <c r="N56" s="47">
        <v>0.27</v>
      </c>
      <c r="O56" s="57">
        <v>1343699</v>
      </c>
      <c r="P56" s="57">
        <v>195600</v>
      </c>
      <c r="Q56" s="57">
        <v>462750</v>
      </c>
      <c r="R56" s="58">
        <v>2002049</v>
      </c>
    </row>
    <row r="57" spans="1:18" ht="24" customHeight="1">
      <c r="A57" s="9" t="s">
        <v>53</v>
      </c>
      <c r="B57" s="10">
        <v>5954945</v>
      </c>
      <c r="C57" s="10">
        <v>5798215</v>
      </c>
      <c r="D57" s="10">
        <v>156730</v>
      </c>
      <c r="E57" s="10">
        <v>26538</v>
      </c>
      <c r="F57" s="10">
        <v>-43400</v>
      </c>
      <c r="G57" s="11">
        <f t="shared" si="0"/>
        <v>0.7</v>
      </c>
      <c r="H57" s="11">
        <v>93.8</v>
      </c>
      <c r="I57" s="11">
        <v>20.5</v>
      </c>
      <c r="J57" s="11">
        <v>23</v>
      </c>
      <c r="K57" s="10">
        <v>8607151</v>
      </c>
      <c r="L57" s="12">
        <f t="shared" si="1"/>
        <v>2.27</v>
      </c>
      <c r="M57" s="10">
        <v>3791202</v>
      </c>
      <c r="N57" s="47">
        <v>0.55</v>
      </c>
      <c r="O57" s="57">
        <v>1135837</v>
      </c>
      <c r="P57" s="57">
        <v>104855</v>
      </c>
      <c r="Q57" s="57">
        <v>657657</v>
      </c>
      <c r="R57" s="58">
        <v>1898349</v>
      </c>
    </row>
    <row r="58" spans="1:18" ht="24" customHeight="1">
      <c r="A58" s="9" t="s">
        <v>54</v>
      </c>
      <c r="B58" s="10">
        <v>2864949</v>
      </c>
      <c r="C58" s="10">
        <v>2783136</v>
      </c>
      <c r="D58" s="10">
        <v>81813</v>
      </c>
      <c r="E58" s="10">
        <v>80193</v>
      </c>
      <c r="F58" s="10">
        <v>26070</v>
      </c>
      <c r="G58" s="11">
        <f t="shared" si="0"/>
        <v>6</v>
      </c>
      <c r="H58" s="11">
        <v>98.4</v>
      </c>
      <c r="I58" s="11">
        <v>15.8</v>
      </c>
      <c r="J58" s="11">
        <v>31.9</v>
      </c>
      <c r="K58" s="10">
        <v>4240019</v>
      </c>
      <c r="L58" s="12">
        <f t="shared" si="1"/>
        <v>3.186</v>
      </c>
      <c r="M58" s="10">
        <v>1330922</v>
      </c>
      <c r="N58" s="47">
        <v>0.13</v>
      </c>
      <c r="O58" s="57">
        <v>377352</v>
      </c>
      <c r="P58" s="57">
        <v>299462</v>
      </c>
      <c r="Q58" s="57">
        <v>801838</v>
      </c>
      <c r="R58" s="58">
        <v>1478652</v>
      </c>
    </row>
    <row r="59" spans="1:18" ht="24" customHeight="1">
      <c r="A59" s="13" t="s">
        <v>55</v>
      </c>
      <c r="B59" s="14">
        <v>3092318</v>
      </c>
      <c r="C59" s="14">
        <v>2986655</v>
      </c>
      <c r="D59" s="14">
        <v>105663</v>
      </c>
      <c r="E59" s="14">
        <v>79963</v>
      </c>
      <c r="F59" s="14">
        <v>-12019</v>
      </c>
      <c r="G59" s="15">
        <f t="shared" si="0"/>
        <v>4.6</v>
      </c>
      <c r="H59" s="15">
        <v>94.3</v>
      </c>
      <c r="I59" s="15">
        <v>12.9</v>
      </c>
      <c r="J59" s="15">
        <v>25.9</v>
      </c>
      <c r="K59" s="14">
        <v>3781225</v>
      </c>
      <c r="L59" s="16">
        <f t="shared" si="1"/>
        <v>2.179</v>
      </c>
      <c r="M59" s="14">
        <v>1735362</v>
      </c>
      <c r="N59" s="48">
        <v>0.14</v>
      </c>
      <c r="O59" s="61">
        <v>713032</v>
      </c>
      <c r="P59" s="61">
        <v>88000</v>
      </c>
      <c r="Q59" s="61">
        <v>1354846</v>
      </c>
      <c r="R59" s="62">
        <v>2155878</v>
      </c>
    </row>
    <row r="60" spans="1:18" ht="24" customHeight="1">
      <c r="A60" s="31" t="s">
        <v>56</v>
      </c>
      <c r="B60" s="32">
        <v>7291518</v>
      </c>
      <c r="C60" s="32">
        <v>7132126</v>
      </c>
      <c r="D60" s="32">
        <v>159392</v>
      </c>
      <c r="E60" s="32">
        <v>159392</v>
      </c>
      <c r="F60" s="32">
        <v>-18816</v>
      </c>
      <c r="G60" s="33">
        <f t="shared" si="0"/>
        <v>3.4</v>
      </c>
      <c r="H60" s="33">
        <v>91.7</v>
      </c>
      <c r="I60" s="33">
        <v>17.3</v>
      </c>
      <c r="J60" s="33">
        <v>12.8</v>
      </c>
      <c r="K60" s="32">
        <v>7933172</v>
      </c>
      <c r="L60" s="34">
        <f t="shared" si="1"/>
        <v>1.679</v>
      </c>
      <c r="M60" s="32">
        <v>4726258</v>
      </c>
      <c r="N60" s="50">
        <v>0.43</v>
      </c>
      <c r="O60" s="57">
        <v>1000660</v>
      </c>
      <c r="P60" s="57">
        <v>143327</v>
      </c>
      <c r="Q60" s="57">
        <v>1167585</v>
      </c>
      <c r="R60" s="58">
        <v>2311572</v>
      </c>
    </row>
    <row r="61" spans="1:18" ht="24" customHeight="1">
      <c r="A61" s="13" t="s">
        <v>57</v>
      </c>
      <c r="B61" s="14">
        <v>2413155</v>
      </c>
      <c r="C61" s="14">
        <v>2293505</v>
      </c>
      <c r="D61" s="14">
        <v>119650</v>
      </c>
      <c r="E61" s="14">
        <v>94986</v>
      </c>
      <c r="F61" s="14">
        <v>-7467</v>
      </c>
      <c r="G61" s="15">
        <f t="shared" si="0"/>
        <v>6.5</v>
      </c>
      <c r="H61" s="15">
        <v>95.9</v>
      </c>
      <c r="I61" s="15">
        <v>9.9</v>
      </c>
      <c r="J61" s="15">
        <v>9.1</v>
      </c>
      <c r="K61" s="14">
        <v>1979752</v>
      </c>
      <c r="L61" s="16">
        <f t="shared" si="1"/>
        <v>1.355</v>
      </c>
      <c r="M61" s="14">
        <v>1460927</v>
      </c>
      <c r="N61" s="48">
        <v>0.27</v>
      </c>
      <c r="O61" s="57">
        <v>241000</v>
      </c>
      <c r="P61" s="57">
        <v>36000</v>
      </c>
      <c r="Q61" s="57">
        <v>1964052</v>
      </c>
      <c r="R61" s="58">
        <v>2241052</v>
      </c>
    </row>
    <row r="62" spans="1:18" ht="24" customHeight="1">
      <c r="A62" s="13" t="s">
        <v>58</v>
      </c>
      <c r="B62" s="14">
        <v>5227829</v>
      </c>
      <c r="C62" s="14">
        <v>4636527</v>
      </c>
      <c r="D62" s="14">
        <v>591302</v>
      </c>
      <c r="E62" s="14">
        <v>327283</v>
      </c>
      <c r="F62" s="14">
        <v>18229</v>
      </c>
      <c r="G62" s="15">
        <f t="shared" si="0"/>
        <v>10.4</v>
      </c>
      <c r="H62" s="15">
        <v>90.8</v>
      </c>
      <c r="I62" s="15">
        <v>8.7</v>
      </c>
      <c r="J62" s="15">
        <v>7.6</v>
      </c>
      <c r="K62" s="14">
        <v>4479894</v>
      </c>
      <c r="L62" s="16">
        <f t="shared" si="1"/>
        <v>1.428</v>
      </c>
      <c r="M62" s="14">
        <v>3136414</v>
      </c>
      <c r="N62" s="48">
        <v>0.39</v>
      </c>
      <c r="O62" s="46">
        <v>1831267</v>
      </c>
      <c r="P62" s="46">
        <v>103008</v>
      </c>
      <c r="Q62" s="46">
        <v>219992</v>
      </c>
      <c r="R62" s="53">
        <v>2154267</v>
      </c>
    </row>
    <row r="63" spans="1:18" ht="24" customHeight="1">
      <c r="A63" s="27" t="s">
        <v>59</v>
      </c>
      <c r="B63" s="28">
        <v>5694313</v>
      </c>
      <c r="C63" s="28">
        <v>5438671</v>
      </c>
      <c r="D63" s="28">
        <v>255642</v>
      </c>
      <c r="E63" s="28">
        <v>219719</v>
      </c>
      <c r="F63" s="28">
        <v>-36210</v>
      </c>
      <c r="G63" s="29">
        <f t="shared" si="0"/>
        <v>7.5</v>
      </c>
      <c r="H63" s="29">
        <v>91.4</v>
      </c>
      <c r="I63" s="29">
        <v>2.1</v>
      </c>
      <c r="J63" s="29">
        <v>8.4</v>
      </c>
      <c r="K63" s="28">
        <v>4361177</v>
      </c>
      <c r="L63" s="30">
        <f t="shared" si="1"/>
        <v>1.493</v>
      </c>
      <c r="M63" s="28">
        <v>2921850</v>
      </c>
      <c r="N63" s="50">
        <v>0.34</v>
      </c>
      <c r="O63" s="57">
        <v>870108</v>
      </c>
      <c r="P63" s="57">
        <v>1180531</v>
      </c>
      <c r="Q63" s="57">
        <v>1877914</v>
      </c>
      <c r="R63" s="58">
        <v>3928553</v>
      </c>
    </row>
    <row r="64" spans="1:18" ht="24" customHeight="1">
      <c r="A64" s="41" t="s">
        <v>60</v>
      </c>
      <c r="B64" s="42">
        <v>6877390</v>
      </c>
      <c r="C64" s="42">
        <v>6771283</v>
      </c>
      <c r="D64" s="42">
        <v>106107</v>
      </c>
      <c r="E64" s="42">
        <v>88031</v>
      </c>
      <c r="F64" s="42">
        <v>-14747</v>
      </c>
      <c r="G64" s="43">
        <f t="shared" si="0"/>
        <v>2.4</v>
      </c>
      <c r="H64" s="43">
        <v>105.9</v>
      </c>
      <c r="I64" s="43">
        <v>15.5</v>
      </c>
      <c r="J64" s="43">
        <v>25.6</v>
      </c>
      <c r="K64" s="42">
        <v>11362693</v>
      </c>
      <c r="L64" s="44">
        <f t="shared" si="1"/>
        <v>3.102</v>
      </c>
      <c r="M64" s="42">
        <v>3663137</v>
      </c>
      <c r="N64" s="47">
        <v>0.21</v>
      </c>
      <c r="O64" s="57">
        <v>2288422</v>
      </c>
      <c r="P64" s="57">
        <v>942540</v>
      </c>
      <c r="Q64" s="57">
        <v>661162</v>
      </c>
      <c r="R64" s="58">
        <v>3892124</v>
      </c>
    </row>
    <row r="65" spans="1:18" ht="24" customHeight="1">
      <c r="A65" s="9" t="s">
        <v>61</v>
      </c>
      <c r="B65" s="10">
        <v>4348435</v>
      </c>
      <c r="C65" s="10">
        <v>4148143</v>
      </c>
      <c r="D65" s="10">
        <v>200292</v>
      </c>
      <c r="E65" s="10">
        <v>200292</v>
      </c>
      <c r="F65" s="10">
        <v>19251</v>
      </c>
      <c r="G65" s="11">
        <f t="shared" si="0"/>
        <v>8.5</v>
      </c>
      <c r="H65" s="11">
        <v>100.7</v>
      </c>
      <c r="I65" s="11">
        <v>12.5</v>
      </c>
      <c r="J65" s="11">
        <v>17.2</v>
      </c>
      <c r="K65" s="10">
        <v>5996950</v>
      </c>
      <c r="L65" s="12">
        <f t="shared" si="1"/>
        <v>2.559</v>
      </c>
      <c r="M65" s="10">
        <v>2343594</v>
      </c>
      <c r="N65" s="47">
        <v>0.24</v>
      </c>
      <c r="O65" s="57">
        <v>259487</v>
      </c>
      <c r="P65" s="57">
        <v>600033</v>
      </c>
      <c r="Q65" s="57">
        <v>1770363</v>
      </c>
      <c r="R65" s="58">
        <v>2629883</v>
      </c>
    </row>
    <row r="66" spans="1:18" ht="24" customHeight="1">
      <c r="A66" s="9" t="s">
        <v>62</v>
      </c>
      <c r="B66" s="10">
        <v>9789266</v>
      </c>
      <c r="C66" s="10">
        <v>9545247</v>
      </c>
      <c r="D66" s="10">
        <v>244019</v>
      </c>
      <c r="E66" s="10">
        <v>244019</v>
      </c>
      <c r="F66" s="10">
        <v>-72867</v>
      </c>
      <c r="G66" s="11">
        <f t="shared" si="0"/>
        <v>4.8</v>
      </c>
      <c r="H66" s="11">
        <v>98.2</v>
      </c>
      <c r="I66" s="11">
        <v>14.7</v>
      </c>
      <c r="J66" s="11">
        <v>24.7</v>
      </c>
      <c r="K66" s="10">
        <v>14695004</v>
      </c>
      <c r="L66" s="12">
        <f t="shared" si="1"/>
        <v>2.887</v>
      </c>
      <c r="M66" s="10">
        <v>5089360</v>
      </c>
      <c r="N66" s="47">
        <v>0.24</v>
      </c>
      <c r="O66" s="57">
        <v>107830</v>
      </c>
      <c r="P66" s="57">
        <v>500170</v>
      </c>
      <c r="Q66" s="57">
        <v>1158266</v>
      </c>
      <c r="R66" s="58">
        <v>1766266</v>
      </c>
    </row>
    <row r="67" spans="1:18" ht="24" customHeight="1">
      <c r="A67" s="9" t="s">
        <v>63</v>
      </c>
      <c r="B67" s="10">
        <v>3795796</v>
      </c>
      <c r="C67" s="10">
        <v>3721686</v>
      </c>
      <c r="D67" s="10">
        <v>74110</v>
      </c>
      <c r="E67" s="10">
        <v>53110</v>
      </c>
      <c r="F67" s="10">
        <v>494</v>
      </c>
      <c r="G67" s="11">
        <f t="shared" si="0"/>
        <v>2.8</v>
      </c>
      <c r="H67" s="11">
        <v>101.7</v>
      </c>
      <c r="I67" s="11">
        <v>6.9</v>
      </c>
      <c r="J67" s="11">
        <v>22.1</v>
      </c>
      <c r="K67" s="10">
        <v>5653526</v>
      </c>
      <c r="L67" s="12">
        <f t="shared" si="1"/>
        <v>2.994</v>
      </c>
      <c r="M67" s="10">
        <v>1888018</v>
      </c>
      <c r="N67" s="47">
        <v>0.22</v>
      </c>
      <c r="O67" s="57">
        <v>614943</v>
      </c>
      <c r="P67" s="57">
        <v>447784</v>
      </c>
      <c r="Q67" s="57">
        <v>857594</v>
      </c>
      <c r="R67" s="58">
        <v>1920321</v>
      </c>
    </row>
    <row r="68" spans="1:18" ht="24" customHeight="1">
      <c r="A68" s="9" t="s">
        <v>64</v>
      </c>
      <c r="B68" s="10">
        <v>2684054</v>
      </c>
      <c r="C68" s="10">
        <v>2574788</v>
      </c>
      <c r="D68" s="10">
        <v>109266</v>
      </c>
      <c r="E68" s="10">
        <v>34004</v>
      </c>
      <c r="F68" s="10">
        <v>9042</v>
      </c>
      <c r="G68" s="11">
        <f t="shared" si="0"/>
        <v>2.7</v>
      </c>
      <c r="H68" s="11">
        <v>84.9</v>
      </c>
      <c r="I68" s="11">
        <v>2.1</v>
      </c>
      <c r="J68" s="11">
        <v>21.7</v>
      </c>
      <c r="K68" s="10">
        <v>1871477</v>
      </c>
      <c r="L68" s="12">
        <f t="shared" si="1"/>
        <v>1.461</v>
      </c>
      <c r="M68" s="10">
        <v>1280598</v>
      </c>
      <c r="N68" s="47">
        <v>0.16</v>
      </c>
      <c r="O68" s="57">
        <v>632685</v>
      </c>
      <c r="P68" s="57">
        <v>576817</v>
      </c>
      <c r="Q68" s="57">
        <v>1436973</v>
      </c>
      <c r="R68" s="58">
        <v>2646475</v>
      </c>
    </row>
    <row r="69" spans="1:18" ht="24" customHeight="1">
      <c r="A69" s="13" t="s">
        <v>81</v>
      </c>
      <c r="B69" s="14">
        <v>19264632</v>
      </c>
      <c r="C69" s="14">
        <v>18167882</v>
      </c>
      <c r="D69" s="14">
        <v>1096750</v>
      </c>
      <c r="E69" s="14">
        <v>850462</v>
      </c>
      <c r="F69" s="14">
        <v>850462</v>
      </c>
      <c r="G69" s="15">
        <f t="shared" si="0"/>
        <v>12.7</v>
      </c>
      <c r="H69" s="15">
        <v>101.5</v>
      </c>
      <c r="I69" s="15">
        <v>8.8</v>
      </c>
      <c r="J69" s="15">
        <v>17.1</v>
      </c>
      <c r="K69" s="14">
        <v>23761619</v>
      </c>
      <c r="L69" s="16">
        <f t="shared" si="1"/>
        <v>3.54</v>
      </c>
      <c r="M69" s="14">
        <v>6712704</v>
      </c>
      <c r="N69" s="48">
        <v>0.25</v>
      </c>
      <c r="O69" s="57">
        <v>558232</v>
      </c>
      <c r="P69" s="57">
        <v>2795198</v>
      </c>
      <c r="Q69" s="57">
        <v>7714390</v>
      </c>
      <c r="R69" s="58">
        <v>11067820</v>
      </c>
    </row>
    <row r="70" spans="1:18" ht="24" customHeight="1">
      <c r="A70" s="9" t="s">
        <v>82</v>
      </c>
      <c r="B70" s="10">
        <v>18149777</v>
      </c>
      <c r="C70" s="10">
        <v>14870437</v>
      </c>
      <c r="D70" s="10">
        <v>3279340</v>
      </c>
      <c r="E70" s="10">
        <v>2666852</v>
      </c>
      <c r="F70" s="10">
        <v>478114</v>
      </c>
      <c r="G70" s="11">
        <f t="shared" si="0"/>
        <v>26</v>
      </c>
      <c r="H70" s="11">
        <v>68.7</v>
      </c>
      <c r="I70" s="11">
        <v>12.8</v>
      </c>
      <c r="J70" s="11">
        <v>8</v>
      </c>
      <c r="K70" s="10">
        <v>12931512</v>
      </c>
      <c r="L70" s="12">
        <f t="shared" si="1"/>
        <v>1.26</v>
      </c>
      <c r="M70" s="10">
        <v>10260255</v>
      </c>
      <c r="N70" s="47">
        <v>1.47</v>
      </c>
      <c r="O70" s="59">
        <v>2867230</v>
      </c>
      <c r="P70" s="59">
        <v>185760</v>
      </c>
      <c r="Q70" s="59">
        <v>765415</v>
      </c>
      <c r="R70" s="60">
        <v>3818405</v>
      </c>
    </row>
    <row r="71" spans="1:18" ht="24" customHeight="1">
      <c r="A71" s="13" t="s">
        <v>83</v>
      </c>
      <c r="B71" s="14">
        <v>12857616</v>
      </c>
      <c r="C71" s="14">
        <v>12739768</v>
      </c>
      <c r="D71" s="14">
        <v>117848</v>
      </c>
      <c r="E71" s="14">
        <v>95149</v>
      </c>
      <c r="F71" s="14">
        <v>95149</v>
      </c>
      <c r="G71" s="15">
        <f>ROUND(E71/M71*100,1)</f>
        <v>1.5</v>
      </c>
      <c r="H71" s="15">
        <v>103.2</v>
      </c>
      <c r="I71" s="15">
        <v>12.2</v>
      </c>
      <c r="J71" s="15">
        <v>16.4</v>
      </c>
      <c r="K71" s="14">
        <v>10601714</v>
      </c>
      <c r="L71" s="16">
        <f aca="true" t="shared" si="2" ref="L71:L79">ROUND(K71/M71,3)</f>
        <v>1.716</v>
      </c>
      <c r="M71" s="14">
        <v>6179340</v>
      </c>
      <c r="N71" s="48">
        <v>0.33</v>
      </c>
      <c r="O71" s="61">
        <v>1130247</v>
      </c>
      <c r="P71" s="61">
        <v>253289</v>
      </c>
      <c r="Q71" s="61">
        <v>2607207</v>
      </c>
      <c r="R71" s="62">
        <v>3990743</v>
      </c>
    </row>
    <row r="72" spans="1:18" ht="24" customHeight="1">
      <c r="A72" s="31" t="s">
        <v>65</v>
      </c>
      <c r="B72" s="32">
        <v>2727782</v>
      </c>
      <c r="C72" s="32">
        <v>2651757</v>
      </c>
      <c r="D72" s="32">
        <v>76025</v>
      </c>
      <c r="E72" s="32">
        <v>76025</v>
      </c>
      <c r="F72" s="32">
        <v>-32764</v>
      </c>
      <c r="G72" s="33">
        <f>ROUND(E72/M72*100,1)</f>
        <v>4.7</v>
      </c>
      <c r="H72" s="33">
        <v>90.5</v>
      </c>
      <c r="I72" s="33">
        <v>6.4</v>
      </c>
      <c r="J72" s="33">
        <v>5.3</v>
      </c>
      <c r="K72" s="32">
        <v>1827393</v>
      </c>
      <c r="L72" s="34">
        <f t="shared" si="2"/>
        <v>1.122</v>
      </c>
      <c r="M72" s="32">
        <v>1628718</v>
      </c>
      <c r="N72" s="50">
        <v>0.5</v>
      </c>
      <c r="O72" s="57">
        <v>865179</v>
      </c>
      <c r="P72" s="57">
        <v>244359</v>
      </c>
      <c r="Q72" s="57">
        <v>1060615</v>
      </c>
      <c r="R72" s="58">
        <v>2170153</v>
      </c>
    </row>
    <row r="73" spans="1:18" ht="24" customHeight="1">
      <c r="A73" s="9" t="s">
        <v>84</v>
      </c>
      <c r="B73" s="10">
        <v>5705559</v>
      </c>
      <c r="C73" s="10">
        <v>5531756</v>
      </c>
      <c r="D73" s="10">
        <v>173803</v>
      </c>
      <c r="E73" s="10">
        <v>170740</v>
      </c>
      <c r="F73" s="10">
        <v>170740</v>
      </c>
      <c r="G73" s="11">
        <f>ROUND(E73/M73*100,1)</f>
        <v>5.7</v>
      </c>
      <c r="H73" s="11">
        <v>98.4</v>
      </c>
      <c r="I73" s="11">
        <v>12.1</v>
      </c>
      <c r="J73" s="11">
        <v>23.9</v>
      </c>
      <c r="K73" s="10">
        <v>8275146</v>
      </c>
      <c r="L73" s="12">
        <f t="shared" si="2"/>
        <v>2.749</v>
      </c>
      <c r="M73" s="10">
        <v>3010615</v>
      </c>
      <c r="N73" s="47">
        <v>0.25</v>
      </c>
      <c r="O73" s="57">
        <v>1234183</v>
      </c>
      <c r="P73" s="57">
        <v>471739</v>
      </c>
      <c r="Q73" s="57">
        <v>1888887</v>
      </c>
      <c r="R73" s="58">
        <v>3594809</v>
      </c>
    </row>
    <row r="74" spans="1:18" ht="24" customHeight="1" thickBot="1">
      <c r="A74" s="9" t="s">
        <v>85</v>
      </c>
      <c r="B74" s="10">
        <v>11219238</v>
      </c>
      <c r="C74" s="10">
        <v>10959517</v>
      </c>
      <c r="D74" s="10">
        <v>259721</v>
      </c>
      <c r="E74" s="10">
        <v>101383</v>
      </c>
      <c r="F74" s="10">
        <v>101383</v>
      </c>
      <c r="G74" s="11">
        <f>ROUND(E74/M74*100,1)</f>
        <v>1.9</v>
      </c>
      <c r="H74" s="11">
        <v>99.9</v>
      </c>
      <c r="I74" s="11">
        <v>17.6</v>
      </c>
      <c r="J74" s="11">
        <v>19.5</v>
      </c>
      <c r="K74" s="10">
        <v>14428649</v>
      </c>
      <c r="L74" s="12">
        <f t="shared" si="2"/>
        <v>2.671</v>
      </c>
      <c r="M74" s="10">
        <v>5401963</v>
      </c>
      <c r="N74" s="47">
        <v>0.31</v>
      </c>
      <c r="O74" s="57">
        <v>282006</v>
      </c>
      <c r="P74" s="57">
        <v>726854</v>
      </c>
      <c r="Q74" s="57">
        <v>384809</v>
      </c>
      <c r="R74" s="58">
        <v>1393669</v>
      </c>
    </row>
    <row r="75" spans="1:18" ht="24" customHeight="1">
      <c r="A75" s="38" t="s">
        <v>72</v>
      </c>
      <c r="B75" s="35">
        <f>B6+B7</f>
        <v>1239275088</v>
      </c>
      <c r="C75" s="35">
        <f>C6+C7</f>
        <v>1222573555</v>
      </c>
      <c r="D75" s="35">
        <f>D6+D7</f>
        <v>16701533</v>
      </c>
      <c r="E75" s="35">
        <f>E6+E7</f>
        <v>4867599</v>
      </c>
      <c r="F75" s="35">
        <f>F6+F7</f>
        <v>-3111585</v>
      </c>
      <c r="G75" s="36">
        <f>ROUND(AVERAGEA(G6:G7),1)</f>
        <v>0.8</v>
      </c>
      <c r="H75" s="36">
        <f>ROUND(AVERAGEA(H6:H7),1)</f>
        <v>91.2</v>
      </c>
      <c r="I75" s="36">
        <f>ROUND(AVERAGEA(I6:I7),1)</f>
        <v>16.8</v>
      </c>
      <c r="J75" s="36">
        <f>ROUND(AVERAGEA(J6:J7),1)</f>
        <v>21.8</v>
      </c>
      <c r="K75" s="35">
        <f>K6+K7</f>
        <v>2195999197</v>
      </c>
      <c r="L75" s="37">
        <f t="shared" si="2"/>
        <v>3.867</v>
      </c>
      <c r="M75" s="35">
        <f>M6+M7</f>
        <v>567906062</v>
      </c>
      <c r="N75" s="51">
        <f>ROUND(AVERAGEA(N6:N7),2)</f>
        <v>0.72</v>
      </c>
      <c r="O75" s="63">
        <f>O6+O7</f>
        <v>18855869</v>
      </c>
      <c r="P75" s="63">
        <f>P6+P7</f>
        <v>31584702</v>
      </c>
      <c r="Q75" s="63">
        <f>Q6+Q7</f>
        <v>49793197</v>
      </c>
      <c r="R75" s="54">
        <f>R6+R7</f>
        <v>100233768</v>
      </c>
    </row>
    <row r="76" spans="1:18" ht="24" customHeight="1">
      <c r="A76" s="39" t="s">
        <v>89</v>
      </c>
      <c r="B76" s="10">
        <f>SUM(B8:B32)</f>
        <v>690786885</v>
      </c>
      <c r="C76" s="10">
        <f>SUM(C8:C32)</f>
        <v>677005457</v>
      </c>
      <c r="D76" s="10">
        <f>SUM(D8:D32)</f>
        <v>13781428</v>
      </c>
      <c r="E76" s="10">
        <f>SUM(E8:E32)</f>
        <v>10914647</v>
      </c>
      <c r="F76" s="10">
        <f>SUM(F8:F32)</f>
        <v>-897357</v>
      </c>
      <c r="G76" s="11">
        <f>ROUND(AVERAGEA(G8:G32),1)</f>
        <v>3.3</v>
      </c>
      <c r="H76" s="11">
        <f>ROUND(AVERAGEA(H8:H32),1)</f>
        <v>94.4</v>
      </c>
      <c r="I76" s="11">
        <f>ROUND(AVERAGEA(I8:I32),1)</f>
        <v>13</v>
      </c>
      <c r="J76" s="11">
        <f>ROUND(AVERAGEA(J8:J32),1)</f>
        <v>17.2</v>
      </c>
      <c r="K76" s="10">
        <f>SUM(K8:K32)</f>
        <v>745553640</v>
      </c>
      <c r="L76" s="12">
        <f t="shared" si="2"/>
        <v>2.06</v>
      </c>
      <c r="M76" s="10">
        <f>SUM(M8:M32)</f>
        <v>361865630</v>
      </c>
      <c r="N76" s="47">
        <f>ROUND(AVERAGEA(N8:N32),2)</f>
        <v>0.55</v>
      </c>
      <c r="O76" s="42">
        <f>SUM(O8:O32)</f>
        <v>51831705</v>
      </c>
      <c r="P76" s="42">
        <f>SUM(P8:P32)</f>
        <v>18015250</v>
      </c>
      <c r="Q76" s="42">
        <f>SUM(Q8:Q32)</f>
        <v>106804890</v>
      </c>
      <c r="R76" s="55">
        <f>SUM(R8:R32)</f>
        <v>176651845</v>
      </c>
    </row>
    <row r="77" spans="1:18" ht="24" customHeight="1">
      <c r="A77" s="39" t="s">
        <v>88</v>
      </c>
      <c r="B77" s="10">
        <f>SUM(B33:B74)</f>
        <v>299125699</v>
      </c>
      <c r="C77" s="10">
        <f>SUM(C33:C74)</f>
        <v>285611077</v>
      </c>
      <c r="D77" s="10">
        <f>SUM(D33:D74)</f>
        <v>13514622</v>
      </c>
      <c r="E77" s="10">
        <f>SUM(E33:E74)</f>
        <v>10494500</v>
      </c>
      <c r="F77" s="10">
        <f>SUM(F33:F74)</f>
        <v>847647</v>
      </c>
      <c r="G77" s="11">
        <f>ROUND(AVERAGEA(G33:G74),1)</f>
        <v>5.4</v>
      </c>
      <c r="H77" s="11">
        <f>ROUND(AVERAGEA(H33:H74),1)</f>
        <v>93.3</v>
      </c>
      <c r="I77" s="11">
        <f>ROUND(AVERAGEA(I33:I74),1)</f>
        <v>11.3</v>
      </c>
      <c r="J77" s="11">
        <f>ROUND(AVERAGEA(J33:J74),1)</f>
        <v>16.5</v>
      </c>
      <c r="K77" s="10">
        <f>SUM(K33:K74)</f>
        <v>335511814</v>
      </c>
      <c r="L77" s="12">
        <f t="shared" si="2"/>
        <v>2.006</v>
      </c>
      <c r="M77" s="10">
        <f>SUM(M33:M74)</f>
        <v>167218222</v>
      </c>
      <c r="N77" s="47">
        <f>ROUND(AVERAGEA(N33:N74),2)</f>
        <v>0.43</v>
      </c>
      <c r="O77" s="42">
        <f>SUM(O33:O74)</f>
        <v>42718538</v>
      </c>
      <c r="P77" s="42">
        <f>SUM(P33:P74)</f>
        <v>20495613</v>
      </c>
      <c r="Q77" s="42">
        <f>SUM(Q33:Q74)</f>
        <v>75188833</v>
      </c>
      <c r="R77" s="55">
        <f>SUM(R33:R74)</f>
        <v>138402984</v>
      </c>
    </row>
    <row r="78" spans="1:18" ht="24" customHeight="1">
      <c r="A78" s="39" t="s">
        <v>86</v>
      </c>
      <c r="B78" s="10">
        <f>SUM(B75:B77)</f>
        <v>2229187672</v>
      </c>
      <c r="C78" s="10">
        <f>SUM(C75:C77)</f>
        <v>2185190089</v>
      </c>
      <c r="D78" s="10">
        <f>SUM(D75:D77)</f>
        <v>43997583</v>
      </c>
      <c r="E78" s="10">
        <f>SUM(E75:E77)</f>
        <v>26276746</v>
      </c>
      <c r="F78" s="10">
        <f>SUM(F75:F77)</f>
        <v>-3161295</v>
      </c>
      <c r="G78" s="11">
        <f>ROUND(AVERAGEA(G6:G74),1)</f>
        <v>4.5</v>
      </c>
      <c r="H78" s="11">
        <f>ROUND(AVERAGEA(H6:H74),1)</f>
        <v>93.6</v>
      </c>
      <c r="I78" s="11">
        <f>ROUND(AVERAGEA(I6:I74),1)</f>
        <v>12.1</v>
      </c>
      <c r="J78" s="11">
        <f>ROUND(AVERAGEA(J6:J74),1)</f>
        <v>16.9</v>
      </c>
      <c r="K78" s="10">
        <f>SUM(K75:K77)</f>
        <v>3277064651</v>
      </c>
      <c r="L78" s="12">
        <f t="shared" si="2"/>
        <v>2.987</v>
      </c>
      <c r="M78" s="10">
        <f>SUM(M75:M77)</f>
        <v>1096989914</v>
      </c>
      <c r="N78" s="47">
        <f>ROUND(AVERAGEA(N6:N74),2)</f>
        <v>0.48</v>
      </c>
      <c r="O78" s="42">
        <f>SUM(O75:O77)</f>
        <v>113406112</v>
      </c>
      <c r="P78" s="42">
        <f>SUM(P75:P77)</f>
        <v>70095565</v>
      </c>
      <c r="Q78" s="42">
        <f>SUM(Q75:Q77)</f>
        <v>231786920</v>
      </c>
      <c r="R78" s="55">
        <f>SUM(R75:R77)</f>
        <v>415288597</v>
      </c>
    </row>
    <row r="79" spans="1:18" ht="24" customHeight="1" thickBot="1">
      <c r="A79" s="40" t="s">
        <v>87</v>
      </c>
      <c r="B79" s="23">
        <f>B76+B77</f>
        <v>989912584</v>
      </c>
      <c r="C79" s="23">
        <f>C76+C77</f>
        <v>962616534</v>
      </c>
      <c r="D79" s="23">
        <f>D76+D77</f>
        <v>27296050</v>
      </c>
      <c r="E79" s="23">
        <f>E76+E77</f>
        <v>21409147</v>
      </c>
      <c r="F79" s="23">
        <f>F76+F77</f>
        <v>-49710</v>
      </c>
      <c r="G79" s="21">
        <f>ROUND(AVERAGEA(G8:G74),1)</f>
        <v>4.6</v>
      </c>
      <c r="H79" s="21">
        <f>ROUND(AVERAGEA(H8:H74),1)</f>
        <v>93.7</v>
      </c>
      <c r="I79" s="21">
        <f>ROUND(AVERAGEA(I8:I74),1)</f>
        <v>11.9</v>
      </c>
      <c r="J79" s="21">
        <f>ROUND(AVERAGEA(J8:J74),1)</f>
        <v>16.7</v>
      </c>
      <c r="K79" s="23">
        <f>K76+K77</f>
        <v>1081065454</v>
      </c>
      <c r="L79" s="22">
        <f t="shared" si="2"/>
        <v>2.043</v>
      </c>
      <c r="M79" s="23">
        <f>M76+M77</f>
        <v>529083852</v>
      </c>
      <c r="N79" s="52">
        <f>ROUND(AVERAGEA(N8:N74),2)</f>
        <v>0.47</v>
      </c>
      <c r="O79" s="23">
        <f>O76+O77</f>
        <v>94550243</v>
      </c>
      <c r="P79" s="23">
        <f>P76+P77</f>
        <v>38510863</v>
      </c>
      <c r="Q79" s="23">
        <f>Q76+Q77</f>
        <v>181993723</v>
      </c>
      <c r="R79" s="56">
        <f>R76+R77</f>
        <v>315054829</v>
      </c>
    </row>
    <row r="80" spans="7:14" ht="24" customHeight="1">
      <c r="G80" s="73" t="s">
        <v>103</v>
      </c>
      <c r="H80" s="73"/>
      <c r="I80" s="73"/>
      <c r="J80" s="73"/>
      <c r="L80" s="73" t="s">
        <v>104</v>
      </c>
      <c r="N80" s="73" t="s">
        <v>103</v>
      </c>
    </row>
    <row r="81" ht="24" customHeight="1"/>
  </sheetData>
  <mergeCells count="11">
    <mergeCell ref="A3:A5"/>
    <mergeCell ref="A1:R1"/>
    <mergeCell ref="O3:R3"/>
    <mergeCell ref="M2:N2"/>
    <mergeCell ref="B3:B4"/>
    <mergeCell ref="C3:C4"/>
    <mergeCell ref="D3:D4"/>
    <mergeCell ref="E3:E4"/>
    <mergeCell ref="F3:F4"/>
    <mergeCell ref="M3:M4"/>
    <mergeCell ref="Q2:R2"/>
  </mergeCells>
  <printOptions horizontalCentered="1" verticalCentered="1"/>
  <pageMargins left="0.5118110236220472" right="0.11811023622047245" top="0.5905511811023623" bottom="0.5905511811023623" header="0.3937007874015748" footer="0.3937007874015748"/>
  <pageSetup horizontalDpi="300" verticalDpi="300" orientation="landscape" paperSize="9" scale="52" r:id="rId2"/>
  <rowBreaks count="1" manualBreakCount="1">
    <brk id="4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地方課財政係</dc:creator>
  <cp:keywords/>
  <dc:description/>
  <cp:lastModifiedBy> </cp:lastModifiedBy>
  <cp:lastPrinted>2006-09-29T00:24:19Z</cp:lastPrinted>
  <dcterms:created xsi:type="dcterms:W3CDTF">1998-09-03T12:18:08Z</dcterms:created>
  <dcterms:modified xsi:type="dcterms:W3CDTF">2006-12-07T07:28:36Z</dcterms:modified>
  <cp:category/>
  <cp:version/>
  <cp:contentType/>
  <cp:contentStatus/>
</cp:coreProperties>
</file>