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10" activeTab="0"/>
  </bookViews>
  <sheets>
    <sheet name="政令市含" sheetId="1" r:id="rId1"/>
  </sheets>
  <definedNames>
    <definedName name="\A" localSheetId="0">'政令市含'!$GT$8037</definedName>
    <definedName name="\A">#REF!</definedName>
    <definedName name="Print_Area_MI" localSheetId="0">'政令市含'!$B$2:$N$76</definedName>
    <definedName name="_xlnm.Print_Titles" localSheetId="0">'政令市含'!$1:$5</definedName>
    <definedName name="Print_Titles_MI" localSheetId="0">'政令市含'!$2:$4,'政令市含'!$A:$A</definedName>
  </definedNames>
  <calcPr fullCalcOnLoad="1"/>
</workbook>
</file>

<file path=xl/sharedStrings.xml><?xml version="1.0" encoding="utf-8"?>
<sst xmlns="http://schemas.openxmlformats.org/spreadsheetml/2006/main" count="117" uniqueCount="102">
  <si>
    <t>市町村名</t>
  </si>
  <si>
    <t>歳 入 総 額</t>
  </si>
  <si>
    <t>歳 出 総 額</t>
  </si>
  <si>
    <t>形式収支</t>
  </si>
  <si>
    <t>実質収支</t>
  </si>
  <si>
    <t>単年度収支</t>
  </si>
  <si>
    <t>公 債 費</t>
  </si>
  <si>
    <t>標準財政規模</t>
  </si>
  <si>
    <t>比    率</t>
  </si>
  <si>
    <t>負担比率</t>
  </si>
  <si>
    <t>(３ヶ年平均)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</si>
  <si>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</si>
  <si>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</si>
  <si>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</si>
  <si>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</si>
  <si>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</si>
  <si>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</si>
  <si>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</si>
  <si>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</si>
  <si>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</si>
  <si>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</si>
  <si>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</si>
  <si>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</si>
  <si>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</si>
  <si>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</si>
  <si>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</si>
  <si>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</si>
  <si>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</si>
  <si>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</si>
  <si>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</si>
  <si>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</si>
  <si>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前 原 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</si>
  <si>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</si>
  <si>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</si>
  <si>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</si>
  <si>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</si>
  <si>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</si>
  <si>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</si>
  <si>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</si>
  <si>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</si>
  <si>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</si>
  <si>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</si>
  <si>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</si>
  <si>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</si>
  <si>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</si>
  <si>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</si>
  <si>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</si>
  <si>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二 丈 町</t>
  </si>
  <si>
    <t>志 摩 町</t>
  </si>
  <si>
    <t>大 木 町</t>
  </si>
  <si>
    <t>黒 木 町</t>
  </si>
  <si>
    <t>立 花 町</t>
  </si>
  <si>
    <t>広 川 町</t>
  </si>
  <si>
    <t>矢 部 村</t>
  </si>
  <si>
    <t>星 野 村</t>
  </si>
  <si>
    <t>香 春 町</t>
  </si>
  <si>
    <t>添 田 町</t>
  </si>
  <si>
    <t>糸 田 町</t>
  </si>
  <si>
    <t>川 崎 町</t>
  </si>
  <si>
    <t>大 任 町</t>
  </si>
  <si>
    <t>赤    村</t>
  </si>
  <si>
    <t>吉 富 町</t>
  </si>
  <si>
    <t>古 賀 市</t>
  </si>
  <si>
    <t>地方債現在高</t>
  </si>
  <si>
    <t>財政力</t>
  </si>
  <si>
    <t>経常収支</t>
  </si>
  <si>
    <t>比　　率</t>
  </si>
  <si>
    <t>指　数</t>
  </si>
  <si>
    <t>２政令市計</t>
  </si>
  <si>
    <t>福 津 市</t>
  </si>
  <si>
    <t>うきは市</t>
  </si>
  <si>
    <t>宮 若 市</t>
  </si>
  <si>
    <t>嘉 麻 市</t>
  </si>
  <si>
    <t>朝 倉 市</t>
  </si>
  <si>
    <t>筑 前 町</t>
  </si>
  <si>
    <t>東 峰 村</t>
  </si>
  <si>
    <t>大刀洗町</t>
  </si>
  <si>
    <t>福 智 町</t>
  </si>
  <si>
    <t>苅 田 町</t>
  </si>
  <si>
    <t>みやこ町</t>
  </si>
  <si>
    <t>上 毛 町</t>
  </si>
  <si>
    <t>築 上 町</t>
  </si>
  <si>
    <t>実質公債費比率</t>
  </si>
  <si>
    <t>財政調整基金</t>
  </si>
  <si>
    <t>減債基金</t>
  </si>
  <si>
    <t>その他特定目的基金</t>
  </si>
  <si>
    <t>合計</t>
  </si>
  <si>
    <t>地方債</t>
  </si>
  <si>
    <t>現在高倍率</t>
  </si>
  <si>
    <t>千円</t>
  </si>
  <si>
    <t>％</t>
  </si>
  <si>
    <t>倍</t>
  </si>
  <si>
    <t>単純平均</t>
  </si>
  <si>
    <t>加重平均</t>
  </si>
  <si>
    <t>財政指標（平成１８年度普通会計決算）</t>
  </si>
  <si>
    <t>２６市計</t>
  </si>
  <si>
    <t>３８町村計</t>
  </si>
  <si>
    <t>６６市町村計</t>
  </si>
  <si>
    <t>６４市町村計</t>
  </si>
  <si>
    <t>積立基金(平成19年3月末)</t>
  </si>
  <si>
    <t>(平成19年3月末)</t>
  </si>
  <si>
    <t>みやま市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</si>
</sst>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);[Red]\(0.000\)"/>
    <numFmt numFmtId="179" formatCode="0_);[Red]\(0\)"/>
    <numFmt numFmtId="180" formatCode="#,##0_);[Red]\(#,##0\)"/>
    <numFmt numFmtId="181" formatCode="#,##0;&quot;△ &quot;#,##0"/>
    <numFmt numFmtId="182" formatCode="#,##0.0;&quot;△ &quot;#,##0.0"/>
    <numFmt numFmtId="183" formatCode="#,##0.00;&quot;△ &quot;#,##0.00"/>
    <numFmt numFmtId="184" formatCode="#,##0.000;&quot;△ &quot;#,##0.000"/>
    <numFmt numFmtId="185" formatCode="#,##0.0000;&quot;△ &quot;#,##0.0000"/>
  </numFmts>
  <fonts count="7">
    <font>
      <sz val="14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20"/>
      <name val="ＭＳ 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95">
    <xf numFmtId="37" fontId="0" fillId="0" borderId="0" xfId="0" applyAlignment="1">
      <alignment/>
    </xf>
    <xf numFmtId="181" fontId="0" fillId="0" borderId="1" xfId="0" applyNumberFormat="1" applyBorder="1" applyAlignment="1" applyProtection="1">
      <alignment vertical="center"/>
      <protection/>
    </xf>
    <xf numFmtId="181" fontId="4" fillId="0" borderId="0" xfId="0" applyNumberFormat="1" applyFont="1" applyAlignment="1" applyProtection="1">
      <alignment vertical="center"/>
      <protection/>
    </xf>
    <xf numFmtId="182" fontId="0" fillId="0" borderId="1" xfId="0" applyNumberFormat="1" applyBorder="1" applyAlignment="1" applyProtection="1">
      <alignment vertical="center"/>
      <protection/>
    </xf>
    <xf numFmtId="184" fontId="0" fillId="0" borderId="1" xfId="0" applyNumberFormat="1" applyBorder="1" applyAlignment="1" applyProtection="1">
      <alignment vertical="center"/>
      <protection/>
    </xf>
    <xf numFmtId="181" fontId="0" fillId="0" borderId="0" xfId="0" applyNumberFormat="1" applyAlignment="1">
      <alignment vertical="center"/>
    </xf>
    <xf numFmtId="182" fontId="0" fillId="0" borderId="2" xfId="0" applyNumberFormat="1" applyBorder="1" applyAlignment="1" applyProtection="1">
      <alignment horizontal="center" vertical="center"/>
      <protection/>
    </xf>
    <xf numFmtId="184" fontId="0" fillId="0" borderId="2" xfId="0" applyNumberFormat="1" applyBorder="1" applyAlignment="1" applyProtection="1">
      <alignment horizontal="center" vertical="center"/>
      <protection/>
    </xf>
    <xf numFmtId="181" fontId="0" fillId="0" borderId="3" xfId="0" applyNumberFormat="1" applyBorder="1" applyAlignment="1" applyProtection="1">
      <alignment horizontal="center" vertical="center"/>
      <protection/>
    </xf>
    <xf numFmtId="181" fontId="0" fillId="0" borderId="2" xfId="0" applyNumberFormat="1" applyBorder="1" applyAlignment="1" applyProtection="1">
      <alignment vertical="center"/>
      <protection/>
    </xf>
    <xf numFmtId="182" fontId="0" fillId="0" borderId="2" xfId="0" applyNumberFormat="1" applyBorder="1" applyAlignment="1" applyProtection="1">
      <alignment vertical="center"/>
      <protection/>
    </xf>
    <xf numFmtId="184" fontId="0" fillId="0" borderId="2" xfId="0" applyNumberFormat="1" applyBorder="1" applyAlignment="1" applyProtection="1">
      <alignment vertical="center"/>
      <protection/>
    </xf>
    <xf numFmtId="181" fontId="0" fillId="0" borderId="4" xfId="0" applyNumberFormat="1" applyBorder="1" applyAlignment="1" applyProtection="1">
      <alignment horizontal="center" vertical="center"/>
      <protection/>
    </xf>
    <xf numFmtId="181" fontId="0" fillId="0" borderId="5" xfId="0" applyNumberFormat="1" applyBorder="1" applyAlignment="1" applyProtection="1">
      <alignment vertical="center"/>
      <protection/>
    </xf>
    <xf numFmtId="182" fontId="0" fillId="0" borderId="5" xfId="0" applyNumberFormat="1" applyBorder="1" applyAlignment="1" applyProtection="1">
      <alignment vertical="center"/>
      <protection/>
    </xf>
    <xf numFmtId="184" fontId="0" fillId="0" borderId="5" xfId="0" applyNumberFormat="1" applyBorder="1" applyAlignment="1" applyProtection="1">
      <alignment vertical="center"/>
      <protection/>
    </xf>
    <xf numFmtId="181" fontId="0" fillId="0" borderId="6" xfId="0" applyNumberFormat="1" applyBorder="1" applyAlignment="1" applyProtection="1">
      <alignment horizontal="center" vertical="center"/>
      <protection/>
    </xf>
    <xf numFmtId="181" fontId="0" fillId="0" borderId="7" xfId="0" applyNumberFormat="1" applyBorder="1" applyAlignment="1" applyProtection="1">
      <alignment vertical="center"/>
      <protection/>
    </xf>
    <xf numFmtId="182" fontId="0" fillId="0" borderId="7" xfId="0" applyNumberFormat="1" applyBorder="1" applyAlignment="1" applyProtection="1">
      <alignment vertical="center"/>
      <protection/>
    </xf>
    <xf numFmtId="184" fontId="0" fillId="0" borderId="7" xfId="0" applyNumberFormat="1" applyBorder="1" applyAlignment="1" applyProtection="1">
      <alignment vertical="center"/>
      <protection/>
    </xf>
    <xf numFmtId="182" fontId="0" fillId="0" borderId="8" xfId="0" applyNumberFormat="1" applyBorder="1" applyAlignment="1" applyProtection="1">
      <alignment vertical="center"/>
      <protection/>
    </xf>
    <xf numFmtId="184" fontId="0" fillId="0" borderId="8" xfId="0" applyNumberFormat="1" applyBorder="1" applyAlignment="1" applyProtection="1">
      <alignment vertical="center"/>
      <protection/>
    </xf>
    <xf numFmtId="181" fontId="0" fillId="0" borderId="9" xfId="0" applyNumberForma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2" fontId="0" fillId="0" borderId="0" xfId="0" applyNumberFormat="1" applyAlignment="1" applyProtection="1">
      <alignment vertical="center"/>
      <protection/>
    </xf>
    <xf numFmtId="184" fontId="0" fillId="0" borderId="0" xfId="0" applyNumberFormat="1" applyAlignment="1" applyProtection="1">
      <alignment vertical="center"/>
      <protection/>
    </xf>
    <xf numFmtId="181" fontId="0" fillId="0" borderId="10" xfId="0" applyNumberFormat="1" applyBorder="1" applyAlignment="1" applyProtection="1">
      <alignment horizontal="center" vertical="center"/>
      <protection/>
    </xf>
    <xf numFmtId="181" fontId="0" fillId="0" borderId="11" xfId="0" applyNumberFormat="1" applyBorder="1" applyAlignment="1" applyProtection="1">
      <alignment vertical="center"/>
      <protection/>
    </xf>
    <xf numFmtId="182" fontId="0" fillId="0" borderId="11" xfId="0" applyNumberFormat="1" applyBorder="1" applyAlignment="1" applyProtection="1">
      <alignment vertical="center"/>
      <protection/>
    </xf>
    <xf numFmtId="184" fontId="0" fillId="0" borderId="11" xfId="0" applyNumberFormat="1" applyBorder="1" applyAlignment="1" applyProtection="1">
      <alignment vertical="center"/>
      <protection/>
    </xf>
    <xf numFmtId="181" fontId="0" fillId="0" borderId="12" xfId="0" applyNumberFormat="1" applyBorder="1" applyAlignment="1" applyProtection="1">
      <alignment horizontal="center" vertical="center"/>
      <protection/>
    </xf>
    <xf numFmtId="181" fontId="0" fillId="0" borderId="13" xfId="0" applyNumberFormat="1" applyBorder="1" applyAlignment="1" applyProtection="1">
      <alignment vertical="center"/>
      <protection/>
    </xf>
    <xf numFmtId="182" fontId="0" fillId="0" borderId="13" xfId="0" applyNumberFormat="1" applyBorder="1" applyAlignment="1" applyProtection="1">
      <alignment vertical="center"/>
      <protection/>
    </xf>
    <xf numFmtId="184" fontId="0" fillId="0" borderId="13" xfId="0" applyNumberFormat="1" applyBorder="1" applyAlignment="1" applyProtection="1">
      <alignment vertical="center"/>
      <protection/>
    </xf>
    <xf numFmtId="181" fontId="0" fillId="0" borderId="14" xfId="0" applyNumberFormat="1" applyBorder="1" applyAlignment="1" applyProtection="1">
      <alignment vertical="center"/>
      <protection/>
    </xf>
    <xf numFmtId="182" fontId="0" fillId="0" borderId="14" xfId="0" applyNumberFormat="1" applyBorder="1" applyAlignment="1" applyProtection="1">
      <alignment vertical="center"/>
      <protection/>
    </xf>
    <xf numFmtId="184" fontId="0" fillId="0" borderId="14" xfId="0" applyNumberFormat="1" applyBorder="1" applyAlignment="1" applyProtection="1">
      <alignment vertical="center"/>
      <protection/>
    </xf>
    <xf numFmtId="49" fontId="5" fillId="0" borderId="15" xfId="0" applyNumberFormat="1" applyFont="1" applyBorder="1" applyAlignment="1" applyProtection="1" quotePrefix="1">
      <alignment horizontal="center" vertical="center"/>
      <protection/>
    </xf>
    <xf numFmtId="49" fontId="5" fillId="0" borderId="3" xfId="0" applyNumberFormat="1" applyFont="1" applyBorder="1" applyAlignment="1" applyProtection="1" quotePrefix="1">
      <alignment horizontal="center" vertical="center"/>
      <protection/>
    </xf>
    <xf numFmtId="49" fontId="5" fillId="0" borderId="16" xfId="0" applyNumberFormat="1" applyFont="1" applyBorder="1" applyAlignment="1" applyProtection="1" quotePrefix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181" fontId="0" fillId="0" borderId="18" xfId="0" applyNumberFormat="1" applyBorder="1" applyAlignment="1" applyProtection="1">
      <alignment vertical="center"/>
      <protection/>
    </xf>
    <xf numFmtId="182" fontId="0" fillId="0" borderId="18" xfId="0" applyNumberFormat="1" applyBorder="1" applyAlignment="1" applyProtection="1">
      <alignment vertical="center"/>
      <protection/>
    </xf>
    <xf numFmtId="184" fontId="0" fillId="0" borderId="18" xfId="0" applyNumberFormat="1" applyBorder="1" applyAlignment="1" applyProtection="1">
      <alignment vertical="center"/>
      <protection/>
    </xf>
    <xf numFmtId="182" fontId="0" fillId="0" borderId="2" xfId="0" applyNumberFormat="1" applyBorder="1" applyAlignment="1" applyProtection="1">
      <alignment horizontal="center" vertical="center" shrinkToFit="1"/>
      <protection/>
    </xf>
    <xf numFmtId="181" fontId="0" fillId="0" borderId="19" xfId="0" applyNumberFormat="1" applyBorder="1" applyAlignment="1">
      <alignment vertical="center"/>
    </xf>
    <xf numFmtId="183" fontId="0" fillId="0" borderId="2" xfId="0" applyNumberFormat="1" applyBorder="1" applyAlignment="1" applyProtection="1">
      <alignment vertical="center"/>
      <protection/>
    </xf>
    <xf numFmtId="183" fontId="0" fillId="0" borderId="5" xfId="0" applyNumberFormat="1" applyBorder="1" applyAlignment="1" applyProtection="1">
      <alignment vertical="center"/>
      <protection/>
    </xf>
    <xf numFmtId="183" fontId="0" fillId="0" borderId="7" xfId="0" applyNumberFormat="1" applyBorder="1" applyAlignment="1" applyProtection="1">
      <alignment vertical="center"/>
      <protection/>
    </xf>
    <xf numFmtId="183" fontId="0" fillId="0" borderId="13" xfId="0" applyNumberFormat="1" applyBorder="1" applyAlignment="1" applyProtection="1">
      <alignment vertical="center"/>
      <protection/>
    </xf>
    <xf numFmtId="183" fontId="0" fillId="0" borderId="14" xfId="0" applyNumberFormat="1" applyBorder="1" applyAlignment="1" applyProtection="1">
      <alignment vertical="center"/>
      <protection/>
    </xf>
    <xf numFmtId="183" fontId="0" fillId="0" borderId="8" xfId="0" applyNumberFormat="1" applyBorder="1" applyAlignment="1" applyProtection="1">
      <alignment vertical="center"/>
      <protection/>
    </xf>
    <xf numFmtId="181" fontId="0" fillId="0" borderId="20" xfId="0" applyNumberFormat="1" applyBorder="1" applyAlignment="1">
      <alignment vertical="center"/>
    </xf>
    <xf numFmtId="181" fontId="0" fillId="0" borderId="21" xfId="0" applyNumberFormat="1" applyBorder="1" applyAlignment="1" applyProtection="1">
      <alignment vertical="center"/>
      <protection/>
    </xf>
    <xf numFmtId="181" fontId="0" fillId="0" borderId="22" xfId="0" applyNumberFormat="1" applyBorder="1" applyAlignment="1" applyProtection="1">
      <alignment vertical="center"/>
      <protection/>
    </xf>
    <xf numFmtId="181" fontId="0" fillId="0" borderId="23" xfId="0" applyNumberFormat="1" applyBorder="1" applyAlignment="1" applyProtection="1">
      <alignment vertical="center"/>
      <protection/>
    </xf>
    <xf numFmtId="181" fontId="0" fillId="0" borderId="18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181" fontId="0" fillId="0" borderId="2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" xfId="0" applyNumberFormat="1" applyBorder="1" applyAlignment="1" applyProtection="1" quotePrefix="1">
      <alignment horizontal="center" vertical="center" shrinkToFit="1"/>
      <protection/>
    </xf>
    <xf numFmtId="184" fontId="0" fillId="0" borderId="2" xfId="0" applyNumberFormat="1" applyBorder="1" applyAlignment="1" applyProtection="1">
      <alignment horizontal="center" vertical="center" shrinkToFit="1"/>
      <protection/>
    </xf>
    <xf numFmtId="181" fontId="0" fillId="0" borderId="11" xfId="0" applyNumberFormat="1" applyBorder="1" applyAlignment="1">
      <alignment horizontal="center" vertical="center" shrinkToFit="1"/>
    </xf>
    <xf numFmtId="181" fontId="0" fillId="0" borderId="24" xfId="0" applyNumberFormat="1" applyBorder="1" applyAlignment="1">
      <alignment horizontal="center" vertical="center" shrinkToFit="1"/>
    </xf>
    <xf numFmtId="181" fontId="0" fillId="0" borderId="28" xfId="0" applyNumberFormat="1" applyBorder="1" applyAlignment="1" applyProtection="1">
      <alignment horizontal="right" vertical="center"/>
      <protection/>
    </xf>
    <xf numFmtId="182" fontId="0" fillId="0" borderId="28" xfId="0" applyNumberFormat="1" applyBorder="1" applyAlignment="1" applyProtection="1">
      <alignment horizontal="right" vertical="center"/>
      <protection/>
    </xf>
    <xf numFmtId="184" fontId="0" fillId="0" borderId="28" xfId="0" applyNumberFormat="1" applyBorder="1" applyAlignment="1" applyProtection="1">
      <alignment horizontal="right" vertical="center" shrinkToFit="1"/>
      <protection/>
    </xf>
    <xf numFmtId="184" fontId="0" fillId="0" borderId="28" xfId="0" applyNumberFormat="1" applyBorder="1" applyAlignment="1" applyProtection="1">
      <alignment horizontal="right" vertical="center"/>
      <protection/>
    </xf>
    <xf numFmtId="181" fontId="0" fillId="0" borderId="29" xfId="0" applyNumberFormat="1" applyBorder="1" applyAlignment="1">
      <alignment horizontal="right" vertical="center" shrinkToFit="1"/>
    </xf>
    <xf numFmtId="182" fontId="0" fillId="0" borderId="0" xfId="0" applyNumberFormat="1" applyAlignment="1" applyProtection="1">
      <alignment horizontal="center" vertical="center"/>
      <protection/>
    </xf>
    <xf numFmtId="182" fontId="0" fillId="0" borderId="14" xfId="0" applyNumberFormat="1" applyBorder="1" applyAlignment="1" applyProtection="1">
      <alignment horizontal="center" vertical="center"/>
      <protection/>
    </xf>
    <xf numFmtId="182" fontId="0" fillId="0" borderId="14" xfId="0" applyNumberFormat="1" applyBorder="1" applyAlignment="1" applyProtection="1">
      <alignment horizontal="center" vertical="center" shrinkToFit="1"/>
      <protection/>
    </xf>
    <xf numFmtId="181" fontId="0" fillId="0" borderId="14" xfId="0" applyNumberFormat="1" applyBorder="1" applyAlignment="1" applyProtection="1">
      <alignment horizontal="center" vertical="center"/>
      <protection/>
    </xf>
    <xf numFmtId="184" fontId="0" fillId="0" borderId="14" xfId="0" applyNumberFormat="1" applyBorder="1" applyAlignment="1" applyProtection="1">
      <alignment horizontal="center" vertical="center"/>
      <protection/>
    </xf>
    <xf numFmtId="181" fontId="0" fillId="0" borderId="16" xfId="0" applyNumberFormat="1" applyBorder="1" applyAlignment="1" applyProtection="1">
      <alignment horizontal="center" vertical="center"/>
      <protection/>
    </xf>
    <xf numFmtId="181" fontId="0" fillId="0" borderId="8" xfId="0" applyNumberFormat="1" applyBorder="1" applyAlignment="1" applyProtection="1">
      <alignment vertical="center"/>
      <protection/>
    </xf>
    <xf numFmtId="181" fontId="0" fillId="0" borderId="9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1" fontId="0" fillId="0" borderId="27" xfId="0" applyNumberFormat="1" applyBorder="1" applyAlignment="1" applyProtection="1">
      <alignment horizontal="center" vertical="center"/>
      <protection/>
    </xf>
    <xf numFmtId="181" fontId="0" fillId="0" borderId="18" xfId="0" applyNumberFormat="1" applyBorder="1" applyAlignment="1" applyProtection="1">
      <alignment horizontal="center" vertical="center"/>
      <protection/>
    </xf>
    <xf numFmtId="181" fontId="0" fillId="0" borderId="1" xfId="0" applyNumberFormat="1" applyBorder="1" applyAlignment="1" quotePrefix="1">
      <alignment horizontal="right" vertical="center"/>
    </xf>
    <xf numFmtId="37" fontId="0" fillId="0" borderId="1" xfId="0" applyBorder="1" applyAlignment="1">
      <alignment horizontal="right" vertical="center"/>
    </xf>
    <xf numFmtId="181" fontId="0" fillId="0" borderId="30" xfId="0" applyNumberFormat="1" applyBorder="1" applyAlignment="1" applyProtection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37" fontId="0" fillId="0" borderId="31" xfId="0" applyBorder="1" applyAlignment="1">
      <alignment horizontal="center" vertical="center"/>
    </xf>
    <xf numFmtId="181" fontId="6" fillId="0" borderId="0" xfId="0" applyNumberFormat="1" applyFont="1" applyAlignment="1" applyProtection="1">
      <alignment horizontal="center" vertical="center"/>
      <protection/>
    </xf>
    <xf numFmtId="37" fontId="6" fillId="0" borderId="0" xfId="0" applyFont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181" fontId="0" fillId="0" borderId="32" xfId="0" applyNumberFormat="1" applyBorder="1" applyAlignment="1">
      <alignment horizontal="center" vertical="center"/>
    </xf>
    <xf numFmtId="181" fontId="0" fillId="0" borderId="33" xfId="0" applyNumberFormat="1" applyBorder="1" applyAlignment="1">
      <alignment horizontal="center" vertical="center"/>
    </xf>
    <xf numFmtId="184" fontId="0" fillId="0" borderId="1" xfId="0" applyNumberFormat="1" applyBorder="1" applyAlignment="1" applyProtection="1">
      <alignment horizontal="right" vertical="center"/>
      <protection/>
    </xf>
    <xf numFmtId="184" fontId="0" fillId="0" borderId="1" xfId="0" applyNumberFormat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76</xdr:row>
      <xdr:rowOff>171450</xdr:rowOff>
    </xdr:from>
    <xdr:to>
      <xdr:col>10</xdr:col>
      <xdr:colOff>0</xdr:colOff>
      <xdr:row>76</xdr:row>
      <xdr:rowOff>171450</xdr:rowOff>
    </xdr:to>
    <xdr:sp>
      <xdr:nvSpPr>
        <xdr:cNvPr id="1" name="Line 2"/>
        <xdr:cNvSpPr>
          <a:spLocks/>
        </xdr:cNvSpPr>
      </xdr:nvSpPr>
      <xdr:spPr>
        <a:xfrm>
          <a:off x="10534650" y="2333625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77"/>
  <sheetViews>
    <sheetView tabSelected="1" defaultGridColor="0" zoomScale="87" zoomScaleNormal="87" colorId="22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10.66015625" defaultRowHeight="18" customHeight="1"/>
  <cols>
    <col min="1" max="1" width="12.66015625" style="23" customWidth="1"/>
    <col min="2" max="6" width="14.16015625" style="23" customWidth="1"/>
    <col min="7" max="10" width="8.66015625" style="24" customWidth="1"/>
    <col min="11" max="11" width="14.16015625" style="23" customWidth="1"/>
    <col min="12" max="12" width="8.66015625" style="25" customWidth="1"/>
    <col min="13" max="13" width="14.16015625" style="23" customWidth="1"/>
    <col min="14" max="14" width="8.66015625" style="25" customWidth="1"/>
    <col min="15" max="18" width="12.66015625" style="5" customWidth="1"/>
    <col min="19" max="16384" width="15.16015625" style="5" customWidth="1"/>
  </cols>
  <sheetData>
    <row r="1" spans="1:18" ht="24" customHeight="1">
      <c r="A1" s="88" t="s">
        <v>94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24" customHeight="1" thickBot="1">
      <c r="A2" s="2"/>
      <c r="B2" s="2"/>
      <c r="C2" s="1"/>
      <c r="D2" s="1"/>
      <c r="E2" s="1"/>
      <c r="F2" s="1"/>
      <c r="G2" s="3"/>
      <c r="H2" s="3"/>
      <c r="I2" s="3"/>
      <c r="J2" s="3"/>
      <c r="K2" s="1"/>
      <c r="L2" s="4"/>
      <c r="M2" s="93"/>
      <c r="N2" s="94"/>
      <c r="Q2" s="83"/>
      <c r="R2" s="84"/>
    </row>
    <row r="3" spans="1:18" ht="24" customHeight="1">
      <c r="A3" s="85" t="s">
        <v>0</v>
      </c>
      <c r="B3" s="81" t="s">
        <v>1</v>
      </c>
      <c r="C3" s="81" t="s">
        <v>2</v>
      </c>
      <c r="D3" s="81" t="s">
        <v>3</v>
      </c>
      <c r="E3" s="81" t="s">
        <v>4</v>
      </c>
      <c r="F3" s="81" t="s">
        <v>5</v>
      </c>
      <c r="G3" s="73" t="s">
        <v>4</v>
      </c>
      <c r="H3" s="73" t="s">
        <v>65</v>
      </c>
      <c r="I3" s="74" t="s">
        <v>82</v>
      </c>
      <c r="J3" s="73" t="s">
        <v>6</v>
      </c>
      <c r="K3" s="75" t="s">
        <v>63</v>
      </c>
      <c r="L3" s="76" t="s">
        <v>87</v>
      </c>
      <c r="M3" s="81" t="s">
        <v>7</v>
      </c>
      <c r="N3" s="76" t="s">
        <v>64</v>
      </c>
      <c r="O3" s="90" t="s">
        <v>99</v>
      </c>
      <c r="P3" s="91"/>
      <c r="Q3" s="91"/>
      <c r="R3" s="92"/>
    </row>
    <row r="4" spans="1:18" ht="24" customHeight="1">
      <c r="A4" s="86"/>
      <c r="B4" s="82"/>
      <c r="C4" s="82"/>
      <c r="D4" s="82"/>
      <c r="E4" s="82"/>
      <c r="F4" s="82"/>
      <c r="G4" s="6" t="s">
        <v>8</v>
      </c>
      <c r="H4" s="6" t="s">
        <v>66</v>
      </c>
      <c r="I4" s="44" t="s">
        <v>10</v>
      </c>
      <c r="J4" s="6" t="s">
        <v>9</v>
      </c>
      <c r="K4" s="63" t="s">
        <v>100</v>
      </c>
      <c r="L4" s="64" t="s">
        <v>88</v>
      </c>
      <c r="M4" s="82"/>
      <c r="N4" s="7" t="s">
        <v>67</v>
      </c>
      <c r="O4" s="65" t="s">
        <v>83</v>
      </c>
      <c r="P4" s="65" t="s">
        <v>84</v>
      </c>
      <c r="Q4" s="65" t="s">
        <v>85</v>
      </c>
      <c r="R4" s="66" t="s">
        <v>86</v>
      </c>
    </row>
    <row r="5" spans="1:18" ht="24" customHeight="1" thickBot="1">
      <c r="A5" s="87"/>
      <c r="B5" s="67" t="s">
        <v>89</v>
      </c>
      <c r="C5" s="67" t="s">
        <v>89</v>
      </c>
      <c r="D5" s="67" t="s">
        <v>89</v>
      </c>
      <c r="E5" s="67" t="s">
        <v>89</v>
      </c>
      <c r="F5" s="67" t="s">
        <v>89</v>
      </c>
      <c r="G5" s="68" t="s">
        <v>90</v>
      </c>
      <c r="H5" s="68" t="s">
        <v>90</v>
      </c>
      <c r="I5" s="68" t="s">
        <v>90</v>
      </c>
      <c r="J5" s="68" t="s">
        <v>90</v>
      </c>
      <c r="K5" s="67" t="s">
        <v>89</v>
      </c>
      <c r="L5" s="69" t="s">
        <v>91</v>
      </c>
      <c r="M5" s="67" t="s">
        <v>89</v>
      </c>
      <c r="N5" s="70"/>
      <c r="O5" s="67" t="s">
        <v>89</v>
      </c>
      <c r="P5" s="67" t="s">
        <v>89</v>
      </c>
      <c r="Q5" s="67" t="s">
        <v>89</v>
      </c>
      <c r="R5" s="71" t="s">
        <v>89</v>
      </c>
    </row>
    <row r="6" spans="1:18" ht="24" customHeight="1" thickTop="1">
      <c r="A6" s="8" t="s">
        <v>11</v>
      </c>
      <c r="B6" s="9">
        <v>510387895</v>
      </c>
      <c r="C6" s="9">
        <v>503520695</v>
      </c>
      <c r="D6" s="9">
        <v>6867200</v>
      </c>
      <c r="E6" s="9">
        <v>3141175</v>
      </c>
      <c r="F6" s="9">
        <v>2264710</v>
      </c>
      <c r="G6" s="10">
        <f>ROUND(E6/M6*100,1)</f>
        <v>1.3</v>
      </c>
      <c r="H6" s="10">
        <v>94.2</v>
      </c>
      <c r="I6" s="10">
        <v>12.1</v>
      </c>
      <c r="J6" s="10">
        <v>20.5</v>
      </c>
      <c r="K6" s="9">
        <v>862711550</v>
      </c>
      <c r="L6" s="11">
        <f>ROUND(K6/M6,3)</f>
        <v>3.612</v>
      </c>
      <c r="M6" s="9">
        <v>238827028</v>
      </c>
      <c r="N6" s="46">
        <v>0.66</v>
      </c>
      <c r="O6" s="56">
        <v>11363607</v>
      </c>
      <c r="P6" s="56">
        <v>26348832</v>
      </c>
      <c r="Q6" s="56">
        <v>22034806</v>
      </c>
      <c r="R6" s="57">
        <v>59747245</v>
      </c>
    </row>
    <row r="7" spans="1:18" ht="24" customHeight="1">
      <c r="A7" s="12" t="s">
        <v>12</v>
      </c>
      <c r="B7" s="13">
        <v>689593522</v>
      </c>
      <c r="C7" s="13">
        <v>676536478</v>
      </c>
      <c r="D7" s="13">
        <v>13057044</v>
      </c>
      <c r="E7" s="13">
        <v>8344443</v>
      </c>
      <c r="F7" s="13">
        <v>4353309</v>
      </c>
      <c r="G7" s="14">
        <f aca="true" t="shared" si="0" ref="G7:G67">ROUND(E7/M7*100,1)</f>
        <v>2.6</v>
      </c>
      <c r="H7" s="14">
        <v>89</v>
      </c>
      <c r="I7" s="14">
        <v>23</v>
      </c>
      <c r="J7" s="14">
        <v>24.5</v>
      </c>
      <c r="K7" s="13">
        <v>1333262521</v>
      </c>
      <c r="L7" s="15">
        <f aca="true" t="shared" si="1" ref="L7:L67">ROUND(K7/M7,3)</f>
        <v>4.11</v>
      </c>
      <c r="M7" s="13">
        <v>324377107</v>
      </c>
      <c r="N7" s="47">
        <v>0.81</v>
      </c>
      <c r="O7" s="56">
        <v>8934672</v>
      </c>
      <c r="P7" s="56">
        <v>5393867</v>
      </c>
      <c r="Q7" s="56">
        <v>22751199</v>
      </c>
      <c r="R7" s="57">
        <v>37079738</v>
      </c>
    </row>
    <row r="8" spans="1:18" ht="24" customHeight="1">
      <c r="A8" s="8" t="s">
        <v>13</v>
      </c>
      <c r="B8" s="9">
        <v>53810528</v>
      </c>
      <c r="C8" s="9">
        <v>54415539</v>
      </c>
      <c r="D8" s="9">
        <v>-605011</v>
      </c>
      <c r="E8" s="9">
        <v>-621461</v>
      </c>
      <c r="F8" s="9">
        <v>-166960</v>
      </c>
      <c r="G8" s="10">
        <f t="shared" si="0"/>
        <v>-2.3</v>
      </c>
      <c r="H8" s="10">
        <v>101.5</v>
      </c>
      <c r="I8" s="10">
        <v>15.9</v>
      </c>
      <c r="J8" s="10">
        <v>17.4</v>
      </c>
      <c r="K8" s="9">
        <v>55401099</v>
      </c>
      <c r="L8" s="11">
        <f t="shared" si="1"/>
        <v>2.082</v>
      </c>
      <c r="M8" s="9">
        <v>26611080</v>
      </c>
      <c r="N8" s="46">
        <v>0.52</v>
      </c>
      <c r="O8" s="58">
        <v>0</v>
      </c>
      <c r="P8" s="58">
        <v>0</v>
      </c>
      <c r="Q8" s="58">
        <v>974601</v>
      </c>
      <c r="R8" s="59">
        <v>974601</v>
      </c>
    </row>
    <row r="9" spans="1:18" ht="24" customHeight="1">
      <c r="A9" s="8" t="s">
        <v>14</v>
      </c>
      <c r="B9" s="9">
        <v>102628675</v>
      </c>
      <c r="C9" s="9">
        <v>101151399</v>
      </c>
      <c r="D9" s="9">
        <v>1477276</v>
      </c>
      <c r="E9" s="9">
        <v>700554</v>
      </c>
      <c r="F9" s="9">
        <v>72111</v>
      </c>
      <c r="G9" s="10">
        <f t="shared" si="0"/>
        <v>1.2</v>
      </c>
      <c r="H9" s="10">
        <v>93.7</v>
      </c>
      <c r="I9" s="10">
        <v>9.6</v>
      </c>
      <c r="J9" s="10">
        <v>15.6</v>
      </c>
      <c r="K9" s="9">
        <v>114629315</v>
      </c>
      <c r="L9" s="11">
        <f t="shared" si="1"/>
        <v>1.98</v>
      </c>
      <c r="M9" s="9">
        <v>57882088</v>
      </c>
      <c r="N9" s="46">
        <v>0.69</v>
      </c>
      <c r="O9" s="56">
        <v>2426770</v>
      </c>
      <c r="P9" s="56">
        <v>1275255</v>
      </c>
      <c r="Q9" s="56">
        <v>11955374</v>
      </c>
      <c r="R9" s="57">
        <v>15657399</v>
      </c>
    </row>
    <row r="10" spans="1:18" ht="24" customHeight="1">
      <c r="A10" s="8" t="s">
        <v>15</v>
      </c>
      <c r="B10" s="9">
        <v>24157520</v>
      </c>
      <c r="C10" s="9">
        <v>24027974</v>
      </c>
      <c r="D10" s="9">
        <v>129546</v>
      </c>
      <c r="E10" s="9">
        <v>16310</v>
      </c>
      <c r="F10" s="9">
        <v>-1477</v>
      </c>
      <c r="G10" s="10">
        <f t="shared" si="0"/>
        <v>0.1</v>
      </c>
      <c r="H10" s="10">
        <v>99.6</v>
      </c>
      <c r="I10" s="10">
        <v>16</v>
      </c>
      <c r="J10" s="10">
        <v>20.3</v>
      </c>
      <c r="K10" s="9">
        <v>26398219</v>
      </c>
      <c r="L10" s="11">
        <f t="shared" si="1"/>
        <v>2.196</v>
      </c>
      <c r="M10" s="9">
        <v>12021068</v>
      </c>
      <c r="N10" s="46">
        <v>0.53</v>
      </c>
      <c r="O10" s="56">
        <v>766516</v>
      </c>
      <c r="P10" s="56">
        <v>50622</v>
      </c>
      <c r="Q10" s="56">
        <v>3558711</v>
      </c>
      <c r="R10" s="57">
        <v>4375849</v>
      </c>
    </row>
    <row r="11" spans="1:18" ht="24" customHeight="1">
      <c r="A11" s="8" t="s">
        <v>16</v>
      </c>
      <c r="B11" s="9">
        <v>61816182</v>
      </c>
      <c r="C11" s="9">
        <v>60059302</v>
      </c>
      <c r="D11" s="9">
        <v>1756880</v>
      </c>
      <c r="E11" s="9">
        <v>1687041</v>
      </c>
      <c r="F11" s="9">
        <v>-251925</v>
      </c>
      <c r="G11" s="10">
        <f t="shared" si="0"/>
        <v>5.6</v>
      </c>
      <c r="H11" s="10">
        <v>99</v>
      </c>
      <c r="I11" s="10">
        <v>14.1</v>
      </c>
      <c r="J11" s="10">
        <v>18</v>
      </c>
      <c r="K11" s="9">
        <v>65385884</v>
      </c>
      <c r="L11" s="11">
        <f t="shared" si="1"/>
        <v>2.185</v>
      </c>
      <c r="M11" s="9">
        <v>29931626</v>
      </c>
      <c r="N11" s="46">
        <v>0.51</v>
      </c>
      <c r="O11" s="56">
        <v>4318519</v>
      </c>
      <c r="P11" s="56">
        <v>1785888</v>
      </c>
      <c r="Q11" s="56">
        <v>7555493</v>
      </c>
      <c r="R11" s="57">
        <v>13659900</v>
      </c>
    </row>
    <row r="12" spans="1:18" ht="24" customHeight="1">
      <c r="A12" s="8" t="s">
        <v>17</v>
      </c>
      <c r="B12" s="9">
        <v>29095524</v>
      </c>
      <c r="C12" s="9">
        <v>28395471</v>
      </c>
      <c r="D12" s="9">
        <v>700053</v>
      </c>
      <c r="E12" s="9">
        <v>551287</v>
      </c>
      <c r="F12" s="9">
        <v>202140</v>
      </c>
      <c r="G12" s="10">
        <f t="shared" si="0"/>
        <v>4.2</v>
      </c>
      <c r="H12" s="10">
        <v>94.7</v>
      </c>
      <c r="I12" s="10">
        <v>13.4</v>
      </c>
      <c r="J12" s="10">
        <v>18.9</v>
      </c>
      <c r="K12" s="9">
        <v>31961163</v>
      </c>
      <c r="L12" s="11">
        <f t="shared" si="1"/>
        <v>2.434</v>
      </c>
      <c r="M12" s="9">
        <v>13131352</v>
      </c>
      <c r="N12" s="46">
        <v>0.39</v>
      </c>
      <c r="O12" s="56">
        <v>982020</v>
      </c>
      <c r="P12" s="56">
        <v>404797</v>
      </c>
      <c r="Q12" s="56">
        <v>10673182</v>
      </c>
      <c r="R12" s="57">
        <v>12059999</v>
      </c>
    </row>
    <row r="13" spans="1:18" ht="24" customHeight="1">
      <c r="A13" s="8" t="s">
        <v>18</v>
      </c>
      <c r="B13" s="9">
        <v>28029012</v>
      </c>
      <c r="C13" s="9">
        <v>27416582</v>
      </c>
      <c r="D13" s="9">
        <v>612430</v>
      </c>
      <c r="E13" s="9">
        <v>566400</v>
      </c>
      <c r="F13" s="9">
        <v>201311</v>
      </c>
      <c r="G13" s="10">
        <f t="shared" si="0"/>
        <v>3.8</v>
      </c>
      <c r="H13" s="10">
        <v>92.4</v>
      </c>
      <c r="I13" s="10">
        <v>15.4</v>
      </c>
      <c r="J13" s="10">
        <v>15.6</v>
      </c>
      <c r="K13" s="9">
        <v>33581570</v>
      </c>
      <c r="L13" s="11">
        <f t="shared" si="1"/>
        <v>2.237</v>
      </c>
      <c r="M13" s="9">
        <v>15013097</v>
      </c>
      <c r="N13" s="46">
        <v>0.47</v>
      </c>
      <c r="O13" s="56">
        <v>3304343</v>
      </c>
      <c r="P13" s="56">
        <v>496900</v>
      </c>
      <c r="Q13" s="56">
        <v>6006298</v>
      </c>
      <c r="R13" s="57">
        <v>9807541</v>
      </c>
    </row>
    <row r="14" spans="1:18" ht="24" customHeight="1">
      <c r="A14" s="8" t="s">
        <v>19</v>
      </c>
      <c r="B14" s="9">
        <v>15623209</v>
      </c>
      <c r="C14" s="9">
        <v>15178029</v>
      </c>
      <c r="D14" s="9">
        <v>445180</v>
      </c>
      <c r="E14" s="9">
        <v>433714</v>
      </c>
      <c r="F14" s="9">
        <v>54068</v>
      </c>
      <c r="G14" s="10">
        <f t="shared" si="0"/>
        <v>4.7</v>
      </c>
      <c r="H14" s="10">
        <v>95.9</v>
      </c>
      <c r="I14" s="10">
        <v>16</v>
      </c>
      <c r="J14" s="10">
        <v>16.7</v>
      </c>
      <c r="K14" s="9">
        <v>16317319</v>
      </c>
      <c r="L14" s="11">
        <f t="shared" si="1"/>
        <v>1.78</v>
      </c>
      <c r="M14" s="9">
        <v>9168317</v>
      </c>
      <c r="N14" s="46">
        <v>0.5</v>
      </c>
      <c r="O14" s="56">
        <v>1990325</v>
      </c>
      <c r="P14" s="56">
        <v>28464</v>
      </c>
      <c r="Q14" s="56">
        <v>1448693</v>
      </c>
      <c r="R14" s="57">
        <v>3467482</v>
      </c>
    </row>
    <row r="15" spans="1:18" ht="24" customHeight="1">
      <c r="A15" s="8" t="s">
        <v>20</v>
      </c>
      <c r="B15" s="9">
        <v>15767250</v>
      </c>
      <c r="C15" s="9">
        <v>15275552</v>
      </c>
      <c r="D15" s="9">
        <v>491698</v>
      </c>
      <c r="E15" s="9">
        <v>386626</v>
      </c>
      <c r="F15" s="9">
        <v>84115</v>
      </c>
      <c r="G15" s="10">
        <f t="shared" si="0"/>
        <v>4.4</v>
      </c>
      <c r="H15" s="10">
        <v>92.9</v>
      </c>
      <c r="I15" s="10">
        <v>17.8</v>
      </c>
      <c r="J15" s="10">
        <v>23.2</v>
      </c>
      <c r="K15" s="9">
        <v>14988930</v>
      </c>
      <c r="L15" s="11">
        <f t="shared" si="1"/>
        <v>1.691</v>
      </c>
      <c r="M15" s="9">
        <v>8863222</v>
      </c>
      <c r="N15" s="46">
        <v>0.65</v>
      </c>
      <c r="O15" s="56">
        <v>1880380</v>
      </c>
      <c r="P15" s="56">
        <v>10551</v>
      </c>
      <c r="Q15" s="56">
        <v>2399265</v>
      </c>
      <c r="R15" s="57">
        <v>4290196</v>
      </c>
    </row>
    <row r="16" spans="1:18" ht="24" customHeight="1">
      <c r="A16" s="8" t="s">
        <v>21</v>
      </c>
      <c r="B16" s="9">
        <v>13119337</v>
      </c>
      <c r="C16" s="9">
        <v>12716653</v>
      </c>
      <c r="D16" s="9">
        <v>402684</v>
      </c>
      <c r="E16" s="9">
        <v>346182</v>
      </c>
      <c r="F16" s="9">
        <v>142652</v>
      </c>
      <c r="G16" s="10">
        <f t="shared" si="0"/>
        <v>4.7</v>
      </c>
      <c r="H16" s="10">
        <v>95.1</v>
      </c>
      <c r="I16" s="10">
        <v>15.4</v>
      </c>
      <c r="J16" s="10">
        <v>16.6</v>
      </c>
      <c r="K16" s="9">
        <v>15224306</v>
      </c>
      <c r="L16" s="11">
        <f t="shared" si="1"/>
        <v>2.068</v>
      </c>
      <c r="M16" s="9">
        <v>7361419</v>
      </c>
      <c r="N16" s="46">
        <v>0.57</v>
      </c>
      <c r="O16" s="56">
        <v>362594</v>
      </c>
      <c r="P16" s="56">
        <v>236918</v>
      </c>
      <c r="Q16" s="56">
        <v>329180</v>
      </c>
      <c r="R16" s="57">
        <v>928692</v>
      </c>
    </row>
    <row r="17" spans="1:18" ht="24" customHeight="1">
      <c r="A17" s="8" t="s">
        <v>22</v>
      </c>
      <c r="B17" s="9">
        <v>22341454</v>
      </c>
      <c r="C17" s="9">
        <v>22115440</v>
      </c>
      <c r="D17" s="9">
        <v>226014</v>
      </c>
      <c r="E17" s="9">
        <v>163372</v>
      </c>
      <c r="F17" s="9">
        <v>1200</v>
      </c>
      <c r="G17" s="10">
        <f t="shared" si="0"/>
        <v>1.4</v>
      </c>
      <c r="H17" s="10">
        <v>97.4</v>
      </c>
      <c r="I17" s="10">
        <v>12.6</v>
      </c>
      <c r="J17" s="10">
        <v>15.2</v>
      </c>
      <c r="K17" s="9">
        <v>18370497</v>
      </c>
      <c r="L17" s="11">
        <f t="shared" si="1"/>
        <v>1.546</v>
      </c>
      <c r="M17" s="9">
        <v>11878948</v>
      </c>
      <c r="N17" s="46">
        <v>0.61</v>
      </c>
      <c r="O17" s="56">
        <v>1465349</v>
      </c>
      <c r="P17" s="56">
        <v>10181</v>
      </c>
      <c r="Q17" s="56">
        <v>4058537</v>
      </c>
      <c r="R17" s="57">
        <v>5534067</v>
      </c>
    </row>
    <row r="18" spans="1:18" ht="24" customHeight="1">
      <c r="A18" s="8" t="s">
        <v>23</v>
      </c>
      <c r="B18" s="9">
        <v>10853539</v>
      </c>
      <c r="C18" s="9">
        <v>10750174</v>
      </c>
      <c r="D18" s="9">
        <v>103365</v>
      </c>
      <c r="E18" s="9">
        <v>60391</v>
      </c>
      <c r="F18" s="9">
        <v>28553</v>
      </c>
      <c r="G18" s="10">
        <f t="shared" si="0"/>
        <v>0.9</v>
      </c>
      <c r="H18" s="10">
        <v>93.3</v>
      </c>
      <c r="I18" s="10">
        <v>15.2</v>
      </c>
      <c r="J18" s="10">
        <v>16.5</v>
      </c>
      <c r="K18" s="9">
        <v>13030122</v>
      </c>
      <c r="L18" s="11">
        <f t="shared" si="1"/>
        <v>2.022</v>
      </c>
      <c r="M18" s="9">
        <v>6442993</v>
      </c>
      <c r="N18" s="46">
        <v>0.49</v>
      </c>
      <c r="O18" s="56">
        <v>945651</v>
      </c>
      <c r="P18" s="56">
        <v>412276</v>
      </c>
      <c r="Q18" s="56">
        <v>802309</v>
      </c>
      <c r="R18" s="57">
        <v>2160236</v>
      </c>
    </row>
    <row r="19" spans="1:18" ht="24" customHeight="1">
      <c r="A19" s="8" t="s">
        <v>24</v>
      </c>
      <c r="B19" s="9">
        <v>16997109</v>
      </c>
      <c r="C19" s="9">
        <v>16914260</v>
      </c>
      <c r="D19" s="9">
        <v>82849</v>
      </c>
      <c r="E19" s="9">
        <v>69049</v>
      </c>
      <c r="F19" s="9">
        <v>-4787</v>
      </c>
      <c r="G19" s="10">
        <f t="shared" si="0"/>
        <v>0.8</v>
      </c>
      <c r="H19" s="10">
        <v>102.2</v>
      </c>
      <c r="I19" s="10">
        <v>13</v>
      </c>
      <c r="J19" s="10">
        <v>17.2</v>
      </c>
      <c r="K19" s="9">
        <v>19226360</v>
      </c>
      <c r="L19" s="11">
        <f t="shared" si="1"/>
        <v>2.107</v>
      </c>
      <c r="M19" s="9">
        <v>9123929</v>
      </c>
      <c r="N19" s="46">
        <v>0.43</v>
      </c>
      <c r="O19" s="56">
        <v>1301000</v>
      </c>
      <c r="P19" s="56">
        <v>204000</v>
      </c>
      <c r="Q19" s="56">
        <v>1855229</v>
      </c>
      <c r="R19" s="57">
        <v>3360229</v>
      </c>
    </row>
    <row r="20" spans="1:18" ht="24" customHeight="1">
      <c r="A20" s="8" t="s">
        <v>25</v>
      </c>
      <c r="B20" s="9">
        <v>15446299</v>
      </c>
      <c r="C20" s="9">
        <v>15287207</v>
      </c>
      <c r="D20" s="9">
        <v>159092</v>
      </c>
      <c r="E20" s="9">
        <v>149372</v>
      </c>
      <c r="F20" s="9">
        <v>-23880</v>
      </c>
      <c r="G20" s="10">
        <f t="shared" si="0"/>
        <v>1.5</v>
      </c>
      <c r="H20" s="10">
        <v>95</v>
      </c>
      <c r="I20" s="10">
        <v>14.9</v>
      </c>
      <c r="J20" s="10">
        <v>20.2</v>
      </c>
      <c r="K20" s="9">
        <v>23295582</v>
      </c>
      <c r="L20" s="11">
        <f t="shared" si="1"/>
        <v>2.348</v>
      </c>
      <c r="M20" s="9">
        <v>9922605</v>
      </c>
      <c r="N20" s="46">
        <v>0.66</v>
      </c>
      <c r="O20" s="56">
        <v>1474683</v>
      </c>
      <c r="P20" s="56">
        <v>4</v>
      </c>
      <c r="Q20" s="56">
        <v>121990</v>
      </c>
      <c r="R20" s="57">
        <v>1596677</v>
      </c>
    </row>
    <row r="21" spans="1:18" ht="24" customHeight="1">
      <c r="A21" s="8" t="s">
        <v>26</v>
      </c>
      <c r="B21" s="9">
        <v>27793738</v>
      </c>
      <c r="C21" s="9">
        <v>25821437</v>
      </c>
      <c r="D21" s="9">
        <v>1972301</v>
      </c>
      <c r="E21" s="9">
        <v>1813824</v>
      </c>
      <c r="F21" s="9">
        <v>413954</v>
      </c>
      <c r="G21" s="10">
        <f t="shared" si="0"/>
        <v>11</v>
      </c>
      <c r="H21" s="10">
        <v>88</v>
      </c>
      <c r="I21" s="10">
        <v>13.4</v>
      </c>
      <c r="J21" s="10">
        <v>19.4</v>
      </c>
      <c r="K21" s="9">
        <v>39517914</v>
      </c>
      <c r="L21" s="11">
        <f t="shared" si="1"/>
        <v>2.391</v>
      </c>
      <c r="M21" s="9">
        <v>16528551</v>
      </c>
      <c r="N21" s="46">
        <v>0.72</v>
      </c>
      <c r="O21" s="56">
        <v>1072251</v>
      </c>
      <c r="P21" s="56">
        <v>346897</v>
      </c>
      <c r="Q21" s="56">
        <v>4487804</v>
      </c>
      <c r="R21" s="57">
        <v>5906952</v>
      </c>
    </row>
    <row r="22" spans="1:18" ht="24" customHeight="1">
      <c r="A22" s="8" t="s">
        <v>27</v>
      </c>
      <c r="B22" s="9">
        <v>26583610</v>
      </c>
      <c r="C22" s="9">
        <v>25325132</v>
      </c>
      <c r="D22" s="9">
        <v>1258478</v>
      </c>
      <c r="E22" s="9">
        <v>1050255</v>
      </c>
      <c r="F22" s="9">
        <v>680885</v>
      </c>
      <c r="G22" s="10">
        <f t="shared" si="0"/>
        <v>6.4</v>
      </c>
      <c r="H22" s="10">
        <v>96</v>
      </c>
      <c r="I22" s="10">
        <v>13.8</v>
      </c>
      <c r="J22" s="10">
        <v>17.9</v>
      </c>
      <c r="K22" s="9">
        <v>34307815</v>
      </c>
      <c r="L22" s="11">
        <f t="shared" si="1"/>
        <v>2.089</v>
      </c>
      <c r="M22" s="9">
        <v>16420600</v>
      </c>
      <c r="N22" s="46">
        <v>0.69</v>
      </c>
      <c r="O22" s="56">
        <v>1545085</v>
      </c>
      <c r="P22" s="56">
        <v>22000</v>
      </c>
      <c r="Q22" s="56">
        <v>4871405</v>
      </c>
      <c r="R22" s="57">
        <v>6438490</v>
      </c>
    </row>
    <row r="23" spans="1:18" ht="24" customHeight="1">
      <c r="A23" s="8" t="s">
        <v>28</v>
      </c>
      <c r="B23" s="9">
        <v>29547412</v>
      </c>
      <c r="C23" s="9">
        <v>28674856</v>
      </c>
      <c r="D23" s="9">
        <v>872556</v>
      </c>
      <c r="E23" s="9">
        <v>560432</v>
      </c>
      <c r="F23" s="9">
        <v>113578</v>
      </c>
      <c r="G23" s="10">
        <f t="shared" si="0"/>
        <v>3.5</v>
      </c>
      <c r="H23" s="10">
        <v>91</v>
      </c>
      <c r="I23" s="10">
        <v>10.1</v>
      </c>
      <c r="J23" s="10">
        <v>18.9</v>
      </c>
      <c r="K23" s="9">
        <v>29756787</v>
      </c>
      <c r="L23" s="11">
        <f t="shared" si="1"/>
        <v>1.862</v>
      </c>
      <c r="M23" s="9">
        <v>15979087</v>
      </c>
      <c r="N23" s="46">
        <v>0.74</v>
      </c>
      <c r="O23" s="56">
        <v>3371916</v>
      </c>
      <c r="P23" s="56">
        <v>4364644</v>
      </c>
      <c r="Q23" s="56">
        <v>8825340</v>
      </c>
      <c r="R23" s="57">
        <v>16561900</v>
      </c>
    </row>
    <row r="24" spans="1:18" ht="24" customHeight="1">
      <c r="A24" s="8" t="s">
        <v>29</v>
      </c>
      <c r="B24" s="9">
        <v>29790821</v>
      </c>
      <c r="C24" s="9">
        <v>28837677</v>
      </c>
      <c r="D24" s="9">
        <v>953144</v>
      </c>
      <c r="E24" s="9">
        <v>699003</v>
      </c>
      <c r="F24" s="9">
        <v>274314</v>
      </c>
      <c r="G24" s="10">
        <f t="shared" si="0"/>
        <v>4</v>
      </c>
      <c r="H24" s="10">
        <v>90.1</v>
      </c>
      <c r="I24" s="10">
        <v>9.5</v>
      </c>
      <c r="J24" s="10">
        <v>14.3</v>
      </c>
      <c r="K24" s="9">
        <v>27863579</v>
      </c>
      <c r="L24" s="11">
        <f t="shared" si="1"/>
        <v>1.599</v>
      </c>
      <c r="M24" s="9">
        <v>17420243</v>
      </c>
      <c r="N24" s="46">
        <v>0.61</v>
      </c>
      <c r="O24" s="56">
        <v>7287441</v>
      </c>
      <c r="P24" s="56">
        <v>3433881</v>
      </c>
      <c r="Q24" s="56">
        <v>6351686</v>
      </c>
      <c r="R24" s="57">
        <v>17073008</v>
      </c>
    </row>
    <row r="25" spans="1:18" ht="24" customHeight="1">
      <c r="A25" s="8" t="s">
        <v>30</v>
      </c>
      <c r="B25" s="9">
        <v>20041280</v>
      </c>
      <c r="C25" s="9">
        <v>19406435</v>
      </c>
      <c r="D25" s="9">
        <v>634845</v>
      </c>
      <c r="E25" s="9">
        <v>462999</v>
      </c>
      <c r="F25" s="9">
        <v>-171222</v>
      </c>
      <c r="G25" s="10">
        <f t="shared" si="0"/>
        <v>4.2</v>
      </c>
      <c r="H25" s="10">
        <v>100.9</v>
      </c>
      <c r="I25" s="10">
        <v>15.7</v>
      </c>
      <c r="J25" s="10">
        <v>17.6</v>
      </c>
      <c r="K25" s="9">
        <v>23815919</v>
      </c>
      <c r="L25" s="11">
        <f t="shared" si="1"/>
        <v>2.173</v>
      </c>
      <c r="M25" s="9">
        <v>10959031</v>
      </c>
      <c r="N25" s="46">
        <v>0.68</v>
      </c>
      <c r="O25" s="56">
        <v>654919</v>
      </c>
      <c r="P25" s="56">
        <v>15</v>
      </c>
      <c r="Q25" s="56">
        <v>1992435</v>
      </c>
      <c r="R25" s="57">
        <v>2647369</v>
      </c>
    </row>
    <row r="26" spans="1:18" ht="24" customHeight="1">
      <c r="A26" s="8" t="s">
        <v>31</v>
      </c>
      <c r="B26" s="9">
        <v>18437993</v>
      </c>
      <c r="C26" s="9">
        <v>17949753</v>
      </c>
      <c r="D26" s="9">
        <v>488240</v>
      </c>
      <c r="E26" s="9">
        <v>464295</v>
      </c>
      <c r="F26" s="9">
        <v>-34585</v>
      </c>
      <c r="G26" s="10">
        <f t="shared" si="0"/>
        <v>3.9</v>
      </c>
      <c r="H26" s="10">
        <v>96.7</v>
      </c>
      <c r="I26" s="10">
        <v>17.8</v>
      </c>
      <c r="J26" s="10">
        <v>16</v>
      </c>
      <c r="K26" s="9">
        <v>23228472</v>
      </c>
      <c r="L26" s="11">
        <f t="shared" si="1"/>
        <v>1.957</v>
      </c>
      <c r="M26" s="9">
        <v>11868459</v>
      </c>
      <c r="N26" s="46">
        <v>0.54</v>
      </c>
      <c r="O26" s="56">
        <v>1598338</v>
      </c>
      <c r="P26" s="56">
        <v>205</v>
      </c>
      <c r="Q26" s="56">
        <v>1018123</v>
      </c>
      <c r="R26" s="57">
        <v>2616666</v>
      </c>
    </row>
    <row r="27" spans="1:18" ht="24" customHeight="1">
      <c r="A27" s="8" t="s">
        <v>62</v>
      </c>
      <c r="B27" s="9">
        <v>16363922</v>
      </c>
      <c r="C27" s="9">
        <v>15886569</v>
      </c>
      <c r="D27" s="9">
        <v>477353</v>
      </c>
      <c r="E27" s="9">
        <v>444826</v>
      </c>
      <c r="F27" s="9">
        <v>43247</v>
      </c>
      <c r="G27" s="10">
        <f t="shared" si="0"/>
        <v>4.3</v>
      </c>
      <c r="H27" s="10">
        <v>93.8</v>
      </c>
      <c r="I27" s="10">
        <v>11.9</v>
      </c>
      <c r="J27" s="10">
        <v>17.2</v>
      </c>
      <c r="K27" s="9">
        <v>15931735</v>
      </c>
      <c r="L27" s="11">
        <f t="shared" si="1"/>
        <v>1.533</v>
      </c>
      <c r="M27" s="9">
        <v>10394697</v>
      </c>
      <c r="N27" s="46">
        <v>0.65</v>
      </c>
      <c r="O27" s="56">
        <v>1907607</v>
      </c>
      <c r="P27" s="56">
        <v>169113</v>
      </c>
      <c r="Q27" s="56">
        <v>2300638</v>
      </c>
      <c r="R27" s="57">
        <v>4377358</v>
      </c>
    </row>
    <row r="28" spans="1:18" ht="24" customHeight="1">
      <c r="A28" s="8" t="s">
        <v>69</v>
      </c>
      <c r="B28" s="9">
        <v>16788779</v>
      </c>
      <c r="C28" s="9">
        <v>16272585</v>
      </c>
      <c r="D28" s="9">
        <v>516194</v>
      </c>
      <c r="E28" s="9">
        <v>455962</v>
      </c>
      <c r="F28" s="9">
        <v>-281089</v>
      </c>
      <c r="G28" s="10">
        <f t="shared" si="0"/>
        <v>4.5</v>
      </c>
      <c r="H28" s="10">
        <v>91.2</v>
      </c>
      <c r="I28" s="10">
        <v>10.5</v>
      </c>
      <c r="J28" s="10">
        <v>12.1</v>
      </c>
      <c r="K28" s="9">
        <v>15869780</v>
      </c>
      <c r="L28" s="11">
        <f t="shared" si="1"/>
        <v>1.561</v>
      </c>
      <c r="M28" s="9">
        <v>10163988</v>
      </c>
      <c r="N28" s="46">
        <v>0.59</v>
      </c>
      <c r="O28" s="56">
        <v>4020170</v>
      </c>
      <c r="P28" s="56">
        <v>2039613</v>
      </c>
      <c r="Q28" s="56">
        <v>5943477</v>
      </c>
      <c r="R28" s="57">
        <v>12003260</v>
      </c>
    </row>
    <row r="29" spans="1:18" ht="24" customHeight="1">
      <c r="A29" s="8" t="s">
        <v>70</v>
      </c>
      <c r="B29" s="9">
        <v>13811932</v>
      </c>
      <c r="C29" s="9">
        <v>13467022</v>
      </c>
      <c r="D29" s="9">
        <v>344910</v>
      </c>
      <c r="E29" s="9">
        <v>266195</v>
      </c>
      <c r="F29" s="9">
        <v>-261297</v>
      </c>
      <c r="G29" s="10">
        <f t="shared" si="0"/>
        <v>3.4</v>
      </c>
      <c r="H29" s="10">
        <v>87.9</v>
      </c>
      <c r="I29" s="10">
        <v>7</v>
      </c>
      <c r="J29" s="10">
        <v>10.3</v>
      </c>
      <c r="K29" s="9">
        <v>12567293</v>
      </c>
      <c r="L29" s="11">
        <f t="shared" si="1"/>
        <v>1.628</v>
      </c>
      <c r="M29" s="9">
        <v>7718582</v>
      </c>
      <c r="N29" s="46">
        <v>0.4</v>
      </c>
      <c r="O29" s="56">
        <v>2296853</v>
      </c>
      <c r="P29" s="56">
        <v>898407</v>
      </c>
      <c r="Q29" s="56">
        <v>5064603</v>
      </c>
      <c r="R29" s="57">
        <v>8259863</v>
      </c>
    </row>
    <row r="30" spans="1:18" ht="24" customHeight="1">
      <c r="A30" s="8" t="s">
        <v>71</v>
      </c>
      <c r="B30" s="9">
        <v>17314405</v>
      </c>
      <c r="C30" s="9">
        <v>17069694</v>
      </c>
      <c r="D30" s="9">
        <v>244711</v>
      </c>
      <c r="E30" s="9">
        <v>219479</v>
      </c>
      <c r="F30" s="9">
        <v>9722</v>
      </c>
      <c r="G30" s="10">
        <f t="shared" si="0"/>
        <v>2.5</v>
      </c>
      <c r="H30" s="10">
        <v>92.4</v>
      </c>
      <c r="I30" s="10">
        <v>13.5</v>
      </c>
      <c r="J30" s="10">
        <v>20.7</v>
      </c>
      <c r="K30" s="9">
        <v>17549975</v>
      </c>
      <c r="L30" s="11">
        <f t="shared" si="1"/>
        <v>1.959</v>
      </c>
      <c r="M30" s="9">
        <v>8957378</v>
      </c>
      <c r="N30" s="46">
        <v>0.63</v>
      </c>
      <c r="O30" s="56">
        <v>1000503</v>
      </c>
      <c r="P30" s="56">
        <v>370257</v>
      </c>
      <c r="Q30" s="56">
        <v>5177517</v>
      </c>
      <c r="R30" s="57">
        <v>6548277</v>
      </c>
    </row>
    <row r="31" spans="1:18" ht="24" customHeight="1">
      <c r="A31" s="8" t="s">
        <v>72</v>
      </c>
      <c r="B31" s="9">
        <v>25126350</v>
      </c>
      <c r="C31" s="9">
        <v>24570242</v>
      </c>
      <c r="D31" s="9">
        <v>556108</v>
      </c>
      <c r="E31" s="9">
        <v>487760</v>
      </c>
      <c r="F31" s="9">
        <v>-404575</v>
      </c>
      <c r="G31" s="10">
        <f t="shared" si="0"/>
        <v>3.8</v>
      </c>
      <c r="H31" s="10">
        <v>105.9</v>
      </c>
      <c r="I31" s="10">
        <v>16.3</v>
      </c>
      <c r="J31" s="10">
        <v>21.5</v>
      </c>
      <c r="K31" s="9">
        <v>29249914</v>
      </c>
      <c r="L31" s="11">
        <f t="shared" si="1"/>
        <v>2.268</v>
      </c>
      <c r="M31" s="9">
        <v>12897785</v>
      </c>
      <c r="N31" s="46">
        <v>0.27</v>
      </c>
      <c r="O31" s="56">
        <v>1983140</v>
      </c>
      <c r="P31" s="56">
        <v>17387</v>
      </c>
      <c r="Q31" s="56">
        <v>7456438</v>
      </c>
      <c r="R31" s="57">
        <v>9456965</v>
      </c>
    </row>
    <row r="32" spans="1:18" ht="24" customHeight="1">
      <c r="A32" s="8" t="s">
        <v>73</v>
      </c>
      <c r="B32" s="9">
        <v>23647743</v>
      </c>
      <c r="C32" s="9">
        <v>23467800</v>
      </c>
      <c r="D32" s="9">
        <v>179943</v>
      </c>
      <c r="E32" s="9">
        <v>130056</v>
      </c>
      <c r="F32" s="9">
        <v>-189814</v>
      </c>
      <c r="G32" s="10">
        <f>ROUND(E32/M32*100,1)</f>
        <v>1</v>
      </c>
      <c r="H32" s="10">
        <v>96.3</v>
      </c>
      <c r="I32" s="10">
        <v>13.3</v>
      </c>
      <c r="J32" s="10">
        <v>15.1</v>
      </c>
      <c r="K32" s="9">
        <v>23580087</v>
      </c>
      <c r="L32" s="11">
        <f>ROUND(K32/M32,3)</f>
        <v>1.728</v>
      </c>
      <c r="M32" s="9">
        <v>13643167</v>
      </c>
      <c r="N32" s="46">
        <v>0.58</v>
      </c>
      <c r="O32" s="56">
        <v>3014000</v>
      </c>
      <c r="P32" s="56">
        <v>210293</v>
      </c>
      <c r="Q32" s="56">
        <v>3894803</v>
      </c>
      <c r="R32" s="57">
        <v>7119096</v>
      </c>
    </row>
    <row r="33" spans="1:18" ht="24" customHeight="1">
      <c r="A33" s="12" t="s">
        <v>101</v>
      </c>
      <c r="B33" s="13">
        <v>17432057</v>
      </c>
      <c r="C33" s="13">
        <v>16979350</v>
      </c>
      <c r="D33" s="13">
        <v>452707</v>
      </c>
      <c r="E33" s="13">
        <v>452707</v>
      </c>
      <c r="F33" s="13">
        <v>452707</v>
      </c>
      <c r="G33" s="14">
        <f t="shared" si="0"/>
        <v>4.9</v>
      </c>
      <c r="H33" s="14">
        <v>92.7</v>
      </c>
      <c r="I33" s="14">
        <v>13</v>
      </c>
      <c r="J33" s="14">
        <v>14.6</v>
      </c>
      <c r="K33" s="13">
        <v>17365332</v>
      </c>
      <c r="L33" s="15">
        <f t="shared" si="1"/>
        <v>1.868</v>
      </c>
      <c r="M33" s="13">
        <v>9296635</v>
      </c>
      <c r="N33" s="47">
        <v>0.41</v>
      </c>
      <c r="O33" s="56">
        <v>3071830</v>
      </c>
      <c r="P33" s="56">
        <v>226641</v>
      </c>
      <c r="Q33" s="56">
        <v>2241877</v>
      </c>
      <c r="R33" s="57">
        <v>5540348</v>
      </c>
    </row>
    <row r="34" spans="1:18" ht="24" customHeight="1">
      <c r="A34" s="16" t="s">
        <v>32</v>
      </c>
      <c r="B34" s="17">
        <v>13254965</v>
      </c>
      <c r="C34" s="17">
        <v>12828901</v>
      </c>
      <c r="D34" s="17">
        <v>426064</v>
      </c>
      <c r="E34" s="17">
        <v>290094</v>
      </c>
      <c r="F34" s="17">
        <v>4840</v>
      </c>
      <c r="G34" s="18">
        <f t="shared" si="0"/>
        <v>3.7</v>
      </c>
      <c r="H34" s="18">
        <v>90</v>
      </c>
      <c r="I34" s="18">
        <v>1.4</v>
      </c>
      <c r="J34" s="18">
        <v>9.2</v>
      </c>
      <c r="K34" s="17">
        <v>11902406</v>
      </c>
      <c r="L34" s="19">
        <f t="shared" si="1"/>
        <v>1.501</v>
      </c>
      <c r="M34" s="17">
        <v>7931495</v>
      </c>
      <c r="N34" s="48">
        <v>0.67</v>
      </c>
      <c r="O34" s="45">
        <v>1989782</v>
      </c>
      <c r="P34" s="45">
        <v>1680458</v>
      </c>
      <c r="Q34" s="45">
        <v>6287380</v>
      </c>
      <c r="R34" s="52">
        <v>9957620</v>
      </c>
    </row>
    <row r="35" spans="1:18" ht="24" customHeight="1">
      <c r="A35" s="8" t="s">
        <v>33</v>
      </c>
      <c r="B35" s="9">
        <v>11414529</v>
      </c>
      <c r="C35" s="9">
        <v>10922342</v>
      </c>
      <c r="D35" s="9">
        <v>492187</v>
      </c>
      <c r="E35" s="9">
        <v>257388</v>
      </c>
      <c r="F35" s="9">
        <v>75289</v>
      </c>
      <c r="G35" s="10">
        <f t="shared" si="0"/>
        <v>4</v>
      </c>
      <c r="H35" s="10">
        <v>92.7</v>
      </c>
      <c r="I35" s="10">
        <v>8.1</v>
      </c>
      <c r="J35" s="10">
        <v>15.4</v>
      </c>
      <c r="K35" s="9">
        <v>11540259</v>
      </c>
      <c r="L35" s="11">
        <f t="shared" si="1"/>
        <v>1.804</v>
      </c>
      <c r="M35" s="9">
        <v>6396040</v>
      </c>
      <c r="N35" s="46">
        <v>0.54</v>
      </c>
      <c r="O35" s="58">
        <v>215463</v>
      </c>
      <c r="P35" s="58">
        <v>8122</v>
      </c>
      <c r="Q35" s="58">
        <v>2124663</v>
      </c>
      <c r="R35" s="59">
        <v>2348248</v>
      </c>
    </row>
    <row r="36" spans="1:18" ht="24" customHeight="1">
      <c r="A36" s="8" t="s">
        <v>34</v>
      </c>
      <c r="B36" s="9">
        <v>8391532</v>
      </c>
      <c r="C36" s="9">
        <v>7926185</v>
      </c>
      <c r="D36" s="9">
        <v>465347</v>
      </c>
      <c r="E36" s="9">
        <v>440167</v>
      </c>
      <c r="F36" s="9">
        <v>190744</v>
      </c>
      <c r="G36" s="10">
        <f t="shared" si="0"/>
        <v>7.7</v>
      </c>
      <c r="H36" s="10">
        <v>90.5</v>
      </c>
      <c r="I36" s="10">
        <v>0.4</v>
      </c>
      <c r="J36" s="10">
        <v>13</v>
      </c>
      <c r="K36" s="9">
        <v>12758589</v>
      </c>
      <c r="L36" s="11">
        <f t="shared" si="1"/>
        <v>2.233</v>
      </c>
      <c r="M36" s="9">
        <v>5713891</v>
      </c>
      <c r="N36" s="46">
        <v>0.51</v>
      </c>
      <c r="O36" s="56">
        <v>507348</v>
      </c>
      <c r="P36" s="56">
        <v>943672</v>
      </c>
      <c r="Q36" s="56">
        <v>1857348</v>
      </c>
      <c r="R36" s="57">
        <v>3308368</v>
      </c>
    </row>
    <row r="37" spans="1:18" ht="24" customHeight="1">
      <c r="A37" s="8" t="s">
        <v>35</v>
      </c>
      <c r="B37" s="9">
        <v>9815460</v>
      </c>
      <c r="C37" s="9">
        <v>9405594</v>
      </c>
      <c r="D37" s="9">
        <v>409866</v>
      </c>
      <c r="E37" s="9">
        <v>397334</v>
      </c>
      <c r="F37" s="9">
        <v>-103661</v>
      </c>
      <c r="G37" s="10">
        <f t="shared" si="0"/>
        <v>6</v>
      </c>
      <c r="H37" s="10">
        <v>93.7</v>
      </c>
      <c r="I37" s="10">
        <v>9.7</v>
      </c>
      <c r="J37" s="10">
        <v>12.6</v>
      </c>
      <c r="K37" s="9">
        <v>8806568</v>
      </c>
      <c r="L37" s="11">
        <f t="shared" si="1"/>
        <v>1.325</v>
      </c>
      <c r="M37" s="9">
        <v>6647206</v>
      </c>
      <c r="N37" s="46">
        <v>0.75</v>
      </c>
      <c r="O37" s="56">
        <v>1300448</v>
      </c>
      <c r="P37" s="56">
        <v>477024</v>
      </c>
      <c r="Q37" s="56">
        <v>1069917</v>
      </c>
      <c r="R37" s="57">
        <v>2847389</v>
      </c>
    </row>
    <row r="38" spans="1:18" ht="24" customHeight="1">
      <c r="A38" s="8" t="s">
        <v>36</v>
      </c>
      <c r="B38" s="9">
        <v>7149952</v>
      </c>
      <c r="C38" s="9">
        <v>6970239</v>
      </c>
      <c r="D38" s="9">
        <v>179713</v>
      </c>
      <c r="E38" s="9">
        <v>179713</v>
      </c>
      <c r="F38" s="9">
        <v>-31404</v>
      </c>
      <c r="G38" s="10">
        <f t="shared" si="0"/>
        <v>3.9</v>
      </c>
      <c r="H38" s="10">
        <v>96.2</v>
      </c>
      <c r="I38" s="10">
        <v>11.7</v>
      </c>
      <c r="J38" s="10">
        <v>15</v>
      </c>
      <c r="K38" s="9">
        <v>7310363</v>
      </c>
      <c r="L38" s="11">
        <f t="shared" si="1"/>
        <v>1.599</v>
      </c>
      <c r="M38" s="9">
        <v>4572993</v>
      </c>
      <c r="N38" s="46">
        <v>0.57</v>
      </c>
      <c r="O38" s="56">
        <v>1143402</v>
      </c>
      <c r="P38" s="56">
        <v>305736</v>
      </c>
      <c r="Q38" s="56">
        <v>193414</v>
      </c>
      <c r="R38" s="57">
        <v>1642552</v>
      </c>
    </row>
    <row r="39" spans="1:18" ht="24" customHeight="1">
      <c r="A39" s="8" t="s">
        <v>37</v>
      </c>
      <c r="B39" s="9">
        <v>8204101</v>
      </c>
      <c r="C39" s="9">
        <v>7915144</v>
      </c>
      <c r="D39" s="9">
        <v>288957</v>
      </c>
      <c r="E39" s="9">
        <v>276529</v>
      </c>
      <c r="F39" s="9">
        <v>107606</v>
      </c>
      <c r="G39" s="10">
        <f t="shared" si="0"/>
        <v>6.2</v>
      </c>
      <c r="H39" s="10">
        <v>95.2</v>
      </c>
      <c r="I39" s="10">
        <v>16.5</v>
      </c>
      <c r="J39" s="10">
        <v>14.4</v>
      </c>
      <c r="K39" s="9">
        <v>8010454</v>
      </c>
      <c r="L39" s="11">
        <f t="shared" si="1"/>
        <v>1.806</v>
      </c>
      <c r="M39" s="9">
        <v>4434786</v>
      </c>
      <c r="N39" s="46">
        <v>0.9</v>
      </c>
      <c r="O39" s="56">
        <v>3101888</v>
      </c>
      <c r="P39" s="56">
        <v>1007358</v>
      </c>
      <c r="Q39" s="56">
        <v>7000</v>
      </c>
      <c r="R39" s="57">
        <v>4116246</v>
      </c>
    </row>
    <row r="40" spans="1:18" ht="24" customHeight="1">
      <c r="A40" s="8" t="s">
        <v>38</v>
      </c>
      <c r="B40" s="9">
        <v>3658400</v>
      </c>
      <c r="C40" s="9">
        <v>3364508</v>
      </c>
      <c r="D40" s="9">
        <v>293892</v>
      </c>
      <c r="E40" s="9">
        <v>293821</v>
      </c>
      <c r="F40" s="9">
        <v>159513</v>
      </c>
      <c r="G40" s="10">
        <f t="shared" si="0"/>
        <v>12.7</v>
      </c>
      <c r="H40" s="10">
        <v>89.1</v>
      </c>
      <c r="I40" s="10">
        <v>13.8</v>
      </c>
      <c r="J40" s="10">
        <v>12.2</v>
      </c>
      <c r="K40" s="9">
        <v>3111415</v>
      </c>
      <c r="L40" s="11">
        <f t="shared" si="1"/>
        <v>1.343</v>
      </c>
      <c r="M40" s="9">
        <v>2317548</v>
      </c>
      <c r="N40" s="46">
        <v>0.75</v>
      </c>
      <c r="O40" s="56">
        <v>828016</v>
      </c>
      <c r="P40" s="56">
        <v>213936</v>
      </c>
      <c r="Q40" s="56">
        <v>256492</v>
      </c>
      <c r="R40" s="57">
        <v>1298444</v>
      </c>
    </row>
    <row r="41" spans="1:18" ht="24" customHeight="1">
      <c r="A41" s="12" t="s">
        <v>39</v>
      </c>
      <c r="B41" s="13">
        <v>10115317</v>
      </c>
      <c r="C41" s="13">
        <v>9594980</v>
      </c>
      <c r="D41" s="13">
        <v>520337</v>
      </c>
      <c r="E41" s="13">
        <v>520337</v>
      </c>
      <c r="F41" s="13">
        <v>-274</v>
      </c>
      <c r="G41" s="14">
        <f t="shared" si="0"/>
        <v>7.2</v>
      </c>
      <c r="H41" s="14">
        <v>89</v>
      </c>
      <c r="I41" s="14">
        <v>11.7</v>
      </c>
      <c r="J41" s="14">
        <v>17.4</v>
      </c>
      <c r="K41" s="13">
        <v>14380374</v>
      </c>
      <c r="L41" s="15">
        <f t="shared" si="1"/>
        <v>1.99</v>
      </c>
      <c r="M41" s="13">
        <v>7226194</v>
      </c>
      <c r="N41" s="47">
        <v>0.78</v>
      </c>
      <c r="O41" s="60">
        <v>879587</v>
      </c>
      <c r="P41" s="60">
        <v>973689</v>
      </c>
      <c r="Q41" s="60">
        <v>1124585</v>
      </c>
      <c r="R41" s="61">
        <v>2977861</v>
      </c>
    </row>
    <row r="42" spans="1:18" ht="24" customHeight="1">
      <c r="A42" s="8" t="s">
        <v>40</v>
      </c>
      <c r="B42" s="9">
        <v>8877152</v>
      </c>
      <c r="C42" s="9">
        <v>8292061</v>
      </c>
      <c r="D42" s="9">
        <v>585091</v>
      </c>
      <c r="E42" s="9">
        <v>585091</v>
      </c>
      <c r="F42" s="9">
        <v>457900</v>
      </c>
      <c r="G42" s="10">
        <f t="shared" si="0"/>
        <v>18.6</v>
      </c>
      <c r="H42" s="10">
        <v>98.3</v>
      </c>
      <c r="I42" s="10">
        <v>12.3</v>
      </c>
      <c r="J42" s="10">
        <v>9.2</v>
      </c>
      <c r="K42" s="9">
        <v>8495652</v>
      </c>
      <c r="L42" s="11">
        <f t="shared" si="1"/>
        <v>2.697</v>
      </c>
      <c r="M42" s="9">
        <v>3149492</v>
      </c>
      <c r="N42" s="46">
        <v>0.41</v>
      </c>
      <c r="O42" s="56">
        <v>396467</v>
      </c>
      <c r="P42" s="56">
        <v>90158</v>
      </c>
      <c r="Q42" s="56">
        <v>4243311</v>
      </c>
      <c r="R42" s="57">
        <v>4729936</v>
      </c>
    </row>
    <row r="43" spans="1:18" ht="24" customHeight="1">
      <c r="A43" s="8" t="s">
        <v>41</v>
      </c>
      <c r="B43" s="9">
        <v>7628311</v>
      </c>
      <c r="C43" s="9">
        <v>7361716</v>
      </c>
      <c r="D43" s="9">
        <v>266595</v>
      </c>
      <c r="E43" s="9">
        <v>222725</v>
      </c>
      <c r="F43" s="9">
        <v>44342</v>
      </c>
      <c r="G43" s="10">
        <f t="shared" si="0"/>
        <v>4.4</v>
      </c>
      <c r="H43" s="10">
        <v>91.4</v>
      </c>
      <c r="I43" s="10">
        <v>8.9</v>
      </c>
      <c r="J43" s="10">
        <v>13</v>
      </c>
      <c r="K43" s="9">
        <v>7731772</v>
      </c>
      <c r="L43" s="11">
        <f t="shared" si="1"/>
        <v>1.522</v>
      </c>
      <c r="M43" s="9">
        <v>5081014</v>
      </c>
      <c r="N43" s="46">
        <v>0.52</v>
      </c>
      <c r="O43" s="56">
        <v>1566790</v>
      </c>
      <c r="P43" s="56">
        <v>391621</v>
      </c>
      <c r="Q43" s="56">
        <v>1333432</v>
      </c>
      <c r="R43" s="57">
        <v>3291843</v>
      </c>
    </row>
    <row r="44" spans="1:18" ht="24" customHeight="1">
      <c r="A44" s="8" t="s">
        <v>42</v>
      </c>
      <c r="B44" s="9">
        <v>7855067</v>
      </c>
      <c r="C44" s="9">
        <v>7480005</v>
      </c>
      <c r="D44" s="9">
        <v>375062</v>
      </c>
      <c r="E44" s="9">
        <v>353062</v>
      </c>
      <c r="F44" s="9">
        <v>87506</v>
      </c>
      <c r="G44" s="10">
        <f t="shared" si="0"/>
        <v>6.5</v>
      </c>
      <c r="H44" s="10">
        <v>89.9</v>
      </c>
      <c r="I44" s="10">
        <v>7.9</v>
      </c>
      <c r="J44" s="10">
        <v>7.9</v>
      </c>
      <c r="K44" s="9">
        <v>5394178</v>
      </c>
      <c r="L44" s="11">
        <f t="shared" si="1"/>
        <v>0.996</v>
      </c>
      <c r="M44" s="9">
        <v>5413851</v>
      </c>
      <c r="N44" s="46">
        <v>0.56</v>
      </c>
      <c r="O44" s="56">
        <v>2013023</v>
      </c>
      <c r="P44" s="56">
        <v>510154</v>
      </c>
      <c r="Q44" s="56">
        <v>2652319</v>
      </c>
      <c r="R44" s="57">
        <v>5175496</v>
      </c>
    </row>
    <row r="45" spans="1:18" ht="24" customHeight="1" thickBot="1">
      <c r="A45" s="77" t="s">
        <v>43</v>
      </c>
      <c r="B45" s="78">
        <v>5792856</v>
      </c>
      <c r="C45" s="78">
        <v>5675507</v>
      </c>
      <c r="D45" s="78">
        <v>117349</v>
      </c>
      <c r="E45" s="78">
        <v>117349</v>
      </c>
      <c r="F45" s="78">
        <v>58233</v>
      </c>
      <c r="G45" s="20">
        <f t="shared" si="0"/>
        <v>3.5</v>
      </c>
      <c r="H45" s="20">
        <v>93</v>
      </c>
      <c r="I45" s="20">
        <v>11.7</v>
      </c>
      <c r="J45" s="20">
        <v>11</v>
      </c>
      <c r="K45" s="78">
        <v>5973266</v>
      </c>
      <c r="L45" s="21">
        <f t="shared" si="1"/>
        <v>1.785</v>
      </c>
      <c r="M45" s="78">
        <v>3346341</v>
      </c>
      <c r="N45" s="51">
        <v>0.63</v>
      </c>
      <c r="O45" s="79">
        <v>942302</v>
      </c>
      <c r="P45" s="79">
        <v>617075</v>
      </c>
      <c r="Q45" s="79">
        <v>3519691</v>
      </c>
      <c r="R45" s="80">
        <v>5079068</v>
      </c>
    </row>
    <row r="46" spans="1:18" ht="24" customHeight="1">
      <c r="A46" s="8" t="s">
        <v>44</v>
      </c>
      <c r="B46" s="9">
        <v>4202190</v>
      </c>
      <c r="C46" s="9">
        <v>4097528</v>
      </c>
      <c r="D46" s="9">
        <v>104662</v>
      </c>
      <c r="E46" s="9">
        <v>102185</v>
      </c>
      <c r="F46" s="9">
        <v>35454</v>
      </c>
      <c r="G46" s="10">
        <f t="shared" si="0"/>
        <v>4.5</v>
      </c>
      <c r="H46" s="10">
        <v>100.2</v>
      </c>
      <c r="I46" s="10">
        <v>16.1</v>
      </c>
      <c r="J46" s="10">
        <v>19.5</v>
      </c>
      <c r="K46" s="9">
        <v>6296553</v>
      </c>
      <c r="L46" s="11">
        <f t="shared" si="1"/>
        <v>2.78</v>
      </c>
      <c r="M46" s="9">
        <v>2264905</v>
      </c>
      <c r="N46" s="46">
        <v>0.33</v>
      </c>
      <c r="O46" s="56">
        <v>156620</v>
      </c>
      <c r="P46" s="56">
        <v>101271</v>
      </c>
      <c r="Q46" s="56">
        <v>814384</v>
      </c>
      <c r="R46" s="57">
        <v>1072275</v>
      </c>
    </row>
    <row r="47" spans="1:18" ht="24" customHeight="1">
      <c r="A47" s="8" t="s">
        <v>45</v>
      </c>
      <c r="B47" s="9">
        <v>12767626</v>
      </c>
      <c r="C47" s="9">
        <v>12674991</v>
      </c>
      <c r="D47" s="9">
        <v>92635</v>
      </c>
      <c r="E47" s="9">
        <v>90490</v>
      </c>
      <c r="F47" s="9">
        <v>30851</v>
      </c>
      <c r="G47" s="10">
        <f t="shared" si="0"/>
        <v>2.2</v>
      </c>
      <c r="H47" s="10">
        <v>95.8</v>
      </c>
      <c r="I47" s="10">
        <v>13</v>
      </c>
      <c r="J47" s="10">
        <v>16.4</v>
      </c>
      <c r="K47" s="9">
        <v>7076310</v>
      </c>
      <c r="L47" s="11">
        <f t="shared" si="1"/>
        <v>1.714</v>
      </c>
      <c r="M47" s="9">
        <v>4127980</v>
      </c>
      <c r="N47" s="46">
        <v>0.44</v>
      </c>
      <c r="O47" s="60">
        <v>346700</v>
      </c>
      <c r="P47" s="60">
        <v>60075</v>
      </c>
      <c r="Q47" s="60">
        <v>4216113</v>
      </c>
      <c r="R47" s="61">
        <v>4622888</v>
      </c>
    </row>
    <row r="48" spans="1:18" ht="24" customHeight="1">
      <c r="A48" s="16" t="s">
        <v>46</v>
      </c>
      <c r="B48" s="17">
        <v>5827650</v>
      </c>
      <c r="C48" s="17">
        <v>5688705</v>
      </c>
      <c r="D48" s="17">
        <v>138945</v>
      </c>
      <c r="E48" s="17">
        <v>138945</v>
      </c>
      <c r="F48" s="17">
        <v>-5958</v>
      </c>
      <c r="G48" s="18">
        <f t="shared" si="0"/>
        <v>4.3</v>
      </c>
      <c r="H48" s="18">
        <v>101.1</v>
      </c>
      <c r="I48" s="18">
        <v>14.6</v>
      </c>
      <c r="J48" s="18">
        <v>19.5</v>
      </c>
      <c r="K48" s="17">
        <v>6593509</v>
      </c>
      <c r="L48" s="19">
        <f t="shared" si="1"/>
        <v>2.053</v>
      </c>
      <c r="M48" s="17">
        <v>3211763</v>
      </c>
      <c r="N48" s="48">
        <v>0.37</v>
      </c>
      <c r="O48" s="56">
        <v>350103</v>
      </c>
      <c r="P48" s="56">
        <v>56204</v>
      </c>
      <c r="Q48" s="56">
        <v>1789171</v>
      </c>
      <c r="R48" s="57">
        <v>2195478</v>
      </c>
    </row>
    <row r="49" spans="1:18" ht="24" customHeight="1">
      <c r="A49" s="8" t="s">
        <v>74</v>
      </c>
      <c r="B49" s="9">
        <v>11825699</v>
      </c>
      <c r="C49" s="9">
        <v>11529888</v>
      </c>
      <c r="D49" s="9">
        <v>295811</v>
      </c>
      <c r="E49" s="9">
        <v>263091</v>
      </c>
      <c r="F49" s="9">
        <v>-198540</v>
      </c>
      <c r="G49" s="10">
        <f t="shared" si="0"/>
        <v>4.1</v>
      </c>
      <c r="H49" s="10">
        <v>93.3</v>
      </c>
      <c r="I49" s="10">
        <v>12.6</v>
      </c>
      <c r="J49" s="10">
        <v>17</v>
      </c>
      <c r="K49" s="9">
        <v>15505311</v>
      </c>
      <c r="L49" s="11">
        <f t="shared" si="1"/>
        <v>2.395</v>
      </c>
      <c r="M49" s="9">
        <v>6473650</v>
      </c>
      <c r="N49" s="46">
        <v>0.51</v>
      </c>
      <c r="O49" s="58">
        <v>2294825</v>
      </c>
      <c r="P49" s="58">
        <v>479604</v>
      </c>
      <c r="Q49" s="58">
        <v>3955690</v>
      </c>
      <c r="R49" s="59">
        <v>6730119</v>
      </c>
    </row>
    <row r="50" spans="1:18" ht="24" customHeight="1">
      <c r="A50" s="8" t="s">
        <v>75</v>
      </c>
      <c r="B50" s="9">
        <v>2933937</v>
      </c>
      <c r="C50" s="9">
        <v>2865438</v>
      </c>
      <c r="D50" s="9">
        <v>68499</v>
      </c>
      <c r="E50" s="9">
        <v>68499</v>
      </c>
      <c r="F50" s="9">
        <v>-1439</v>
      </c>
      <c r="G50" s="10">
        <f t="shared" si="0"/>
        <v>4.9</v>
      </c>
      <c r="H50" s="10">
        <v>101.7</v>
      </c>
      <c r="I50" s="10">
        <v>22</v>
      </c>
      <c r="J50" s="10">
        <v>28.9</v>
      </c>
      <c r="K50" s="9">
        <v>4497081</v>
      </c>
      <c r="L50" s="11">
        <f t="shared" si="1"/>
        <v>3.207</v>
      </c>
      <c r="M50" s="9">
        <v>1402476</v>
      </c>
      <c r="N50" s="46">
        <v>0.14</v>
      </c>
      <c r="O50" s="60">
        <v>650789</v>
      </c>
      <c r="P50" s="60">
        <v>200712</v>
      </c>
      <c r="Q50" s="60">
        <v>1501462</v>
      </c>
      <c r="R50" s="61">
        <v>2352963</v>
      </c>
    </row>
    <row r="51" spans="1:18" ht="24" customHeight="1">
      <c r="A51" s="30" t="s">
        <v>47</v>
      </c>
      <c r="B51" s="31">
        <v>4447174</v>
      </c>
      <c r="C51" s="31">
        <v>4274726</v>
      </c>
      <c r="D51" s="31">
        <v>172448</v>
      </c>
      <c r="E51" s="31">
        <v>171538</v>
      </c>
      <c r="F51" s="31">
        <v>-80493</v>
      </c>
      <c r="G51" s="32">
        <f t="shared" si="0"/>
        <v>6</v>
      </c>
      <c r="H51" s="32">
        <v>93.2</v>
      </c>
      <c r="I51" s="32">
        <v>16.6</v>
      </c>
      <c r="J51" s="32">
        <v>15.4</v>
      </c>
      <c r="K51" s="31">
        <v>5901716</v>
      </c>
      <c r="L51" s="33">
        <f t="shared" si="1"/>
        <v>2.066</v>
      </c>
      <c r="M51" s="31">
        <v>2856650</v>
      </c>
      <c r="N51" s="49">
        <v>0.42</v>
      </c>
      <c r="O51" s="56">
        <v>832336</v>
      </c>
      <c r="P51" s="56">
        <v>0</v>
      </c>
      <c r="Q51" s="56">
        <v>725066</v>
      </c>
      <c r="R51" s="57">
        <v>1557402</v>
      </c>
    </row>
    <row r="52" spans="1:18" ht="24" customHeight="1">
      <c r="A52" s="12" t="s">
        <v>48</v>
      </c>
      <c r="B52" s="13">
        <v>5561870</v>
      </c>
      <c r="C52" s="13">
        <v>5382424</v>
      </c>
      <c r="D52" s="13">
        <v>179446</v>
      </c>
      <c r="E52" s="13">
        <v>179446</v>
      </c>
      <c r="F52" s="13">
        <v>15101</v>
      </c>
      <c r="G52" s="14">
        <f t="shared" si="0"/>
        <v>5.1</v>
      </c>
      <c r="H52" s="14">
        <v>96.5</v>
      </c>
      <c r="I52" s="14">
        <v>17.9</v>
      </c>
      <c r="J52" s="14">
        <v>22.1</v>
      </c>
      <c r="K52" s="13">
        <v>5872591</v>
      </c>
      <c r="L52" s="15">
        <f t="shared" si="1"/>
        <v>1.661</v>
      </c>
      <c r="M52" s="13">
        <v>3536045</v>
      </c>
      <c r="N52" s="47">
        <v>0.43</v>
      </c>
      <c r="O52" s="56">
        <v>181748</v>
      </c>
      <c r="P52" s="56">
        <v>100404</v>
      </c>
      <c r="Q52" s="56">
        <v>572562</v>
      </c>
      <c r="R52" s="57">
        <v>854714</v>
      </c>
    </row>
    <row r="53" spans="1:18" ht="24" customHeight="1">
      <c r="A53" s="8" t="s">
        <v>76</v>
      </c>
      <c r="B53" s="9">
        <v>5747296</v>
      </c>
      <c r="C53" s="9">
        <v>5578555</v>
      </c>
      <c r="D53" s="9">
        <v>168741</v>
      </c>
      <c r="E53" s="9">
        <v>168741</v>
      </c>
      <c r="F53" s="9">
        <v>12005</v>
      </c>
      <c r="G53" s="10">
        <f t="shared" si="0"/>
        <v>5.2</v>
      </c>
      <c r="H53" s="10">
        <v>83.5</v>
      </c>
      <c r="I53" s="10">
        <v>12.1</v>
      </c>
      <c r="J53" s="10">
        <v>14.1</v>
      </c>
      <c r="K53" s="9">
        <v>6360092</v>
      </c>
      <c r="L53" s="11">
        <f t="shared" si="1"/>
        <v>1.971</v>
      </c>
      <c r="M53" s="9">
        <v>3227267</v>
      </c>
      <c r="N53" s="46">
        <v>0.45</v>
      </c>
      <c r="O53" s="45">
        <v>1454065</v>
      </c>
      <c r="P53" s="45">
        <v>579651</v>
      </c>
      <c r="Q53" s="45">
        <v>641464</v>
      </c>
      <c r="R53" s="52">
        <v>2675180</v>
      </c>
    </row>
    <row r="54" spans="1:18" ht="24" customHeight="1">
      <c r="A54" s="16" t="s">
        <v>49</v>
      </c>
      <c r="B54" s="17">
        <v>5374652</v>
      </c>
      <c r="C54" s="17">
        <v>5222149</v>
      </c>
      <c r="D54" s="17">
        <v>152503</v>
      </c>
      <c r="E54" s="17">
        <v>131597</v>
      </c>
      <c r="F54" s="17">
        <v>-7829</v>
      </c>
      <c r="G54" s="18">
        <f t="shared" si="0"/>
        <v>4.8</v>
      </c>
      <c r="H54" s="18">
        <v>86.5</v>
      </c>
      <c r="I54" s="18">
        <v>11.8</v>
      </c>
      <c r="J54" s="18">
        <v>12.3</v>
      </c>
      <c r="K54" s="17">
        <v>3634789</v>
      </c>
      <c r="L54" s="19">
        <f t="shared" si="1"/>
        <v>1.319</v>
      </c>
      <c r="M54" s="17">
        <v>2755747</v>
      </c>
      <c r="N54" s="48">
        <v>0.54</v>
      </c>
      <c r="O54" s="56">
        <v>923032</v>
      </c>
      <c r="P54" s="56">
        <v>350000</v>
      </c>
      <c r="Q54" s="56">
        <v>808543</v>
      </c>
      <c r="R54" s="57">
        <v>2081575</v>
      </c>
    </row>
    <row r="55" spans="1:18" ht="24" customHeight="1">
      <c r="A55" s="8" t="s">
        <v>50</v>
      </c>
      <c r="B55" s="9">
        <v>7678234</v>
      </c>
      <c r="C55" s="9">
        <v>7509427</v>
      </c>
      <c r="D55" s="9">
        <v>168807</v>
      </c>
      <c r="E55" s="9">
        <v>167658</v>
      </c>
      <c r="F55" s="9">
        <v>-72764</v>
      </c>
      <c r="G55" s="10">
        <f t="shared" si="0"/>
        <v>3.9</v>
      </c>
      <c r="H55" s="10">
        <v>94</v>
      </c>
      <c r="I55" s="10">
        <v>12.3</v>
      </c>
      <c r="J55" s="10">
        <v>21.3</v>
      </c>
      <c r="K55" s="9">
        <v>9242489</v>
      </c>
      <c r="L55" s="11">
        <f t="shared" si="1"/>
        <v>2.141</v>
      </c>
      <c r="M55" s="9">
        <v>4316323</v>
      </c>
      <c r="N55" s="46">
        <v>0.27</v>
      </c>
      <c r="O55" s="58">
        <v>1572192</v>
      </c>
      <c r="P55" s="58">
        <v>245773</v>
      </c>
      <c r="Q55" s="58">
        <v>806905</v>
      </c>
      <c r="R55" s="59">
        <v>2624870</v>
      </c>
    </row>
    <row r="56" spans="1:18" ht="24" customHeight="1">
      <c r="A56" s="8" t="s">
        <v>51</v>
      </c>
      <c r="B56" s="9">
        <v>5086972</v>
      </c>
      <c r="C56" s="9">
        <v>4764130</v>
      </c>
      <c r="D56" s="9">
        <v>322842</v>
      </c>
      <c r="E56" s="9">
        <v>322842</v>
      </c>
      <c r="F56" s="9">
        <v>109367</v>
      </c>
      <c r="G56" s="10">
        <f t="shared" si="0"/>
        <v>9.9</v>
      </c>
      <c r="H56" s="10">
        <v>93.4</v>
      </c>
      <c r="I56" s="10">
        <v>9.8</v>
      </c>
      <c r="J56" s="10">
        <v>17.9</v>
      </c>
      <c r="K56" s="9">
        <v>7294127</v>
      </c>
      <c r="L56" s="11">
        <f t="shared" si="1"/>
        <v>2.226</v>
      </c>
      <c r="M56" s="9">
        <v>3276976</v>
      </c>
      <c r="N56" s="46">
        <v>0.28</v>
      </c>
      <c r="O56" s="56">
        <v>1508699</v>
      </c>
      <c r="P56" s="56">
        <v>195600</v>
      </c>
      <c r="Q56" s="56">
        <v>465750</v>
      </c>
      <c r="R56" s="57">
        <v>2170049</v>
      </c>
    </row>
    <row r="57" spans="1:18" ht="24" customHeight="1">
      <c r="A57" s="8" t="s">
        <v>52</v>
      </c>
      <c r="B57" s="9">
        <v>5730186</v>
      </c>
      <c r="C57" s="9">
        <v>5569851</v>
      </c>
      <c r="D57" s="9">
        <v>160335</v>
      </c>
      <c r="E57" s="9">
        <v>145169</v>
      </c>
      <c r="F57" s="9">
        <v>118631</v>
      </c>
      <c r="G57" s="10">
        <f t="shared" si="0"/>
        <v>3.7</v>
      </c>
      <c r="H57" s="10">
        <v>93.3</v>
      </c>
      <c r="I57" s="10">
        <v>18</v>
      </c>
      <c r="J57" s="10">
        <v>20.6</v>
      </c>
      <c r="K57" s="9">
        <v>8304714</v>
      </c>
      <c r="L57" s="11">
        <f t="shared" si="1"/>
        <v>2.145</v>
      </c>
      <c r="M57" s="9">
        <v>3871935</v>
      </c>
      <c r="N57" s="46">
        <v>0.57</v>
      </c>
      <c r="O57" s="56">
        <v>1146736</v>
      </c>
      <c r="P57" s="56">
        <v>104855</v>
      </c>
      <c r="Q57" s="56">
        <v>635022</v>
      </c>
      <c r="R57" s="57">
        <v>1886613</v>
      </c>
    </row>
    <row r="58" spans="1:18" ht="24" customHeight="1">
      <c r="A58" s="8" t="s">
        <v>53</v>
      </c>
      <c r="B58" s="9">
        <v>2195934</v>
      </c>
      <c r="C58" s="9">
        <v>2134365</v>
      </c>
      <c r="D58" s="9">
        <v>61569</v>
      </c>
      <c r="E58" s="9">
        <v>58097</v>
      </c>
      <c r="F58" s="9">
        <v>-22096</v>
      </c>
      <c r="G58" s="10">
        <f t="shared" si="0"/>
        <v>4.3</v>
      </c>
      <c r="H58" s="10">
        <v>99</v>
      </c>
      <c r="I58" s="10">
        <v>16</v>
      </c>
      <c r="J58" s="10">
        <v>34.5</v>
      </c>
      <c r="K58" s="9">
        <v>3868110</v>
      </c>
      <c r="L58" s="11">
        <f t="shared" si="1"/>
        <v>2.887</v>
      </c>
      <c r="M58" s="9">
        <v>1339654</v>
      </c>
      <c r="N58" s="46">
        <v>0.14</v>
      </c>
      <c r="O58" s="56">
        <v>367002</v>
      </c>
      <c r="P58" s="56">
        <v>299462</v>
      </c>
      <c r="Q58" s="56">
        <v>760227</v>
      </c>
      <c r="R58" s="57">
        <v>1426691</v>
      </c>
    </row>
    <row r="59" spans="1:18" ht="24" customHeight="1">
      <c r="A59" s="12" t="s">
        <v>54</v>
      </c>
      <c r="B59" s="13">
        <v>3156270</v>
      </c>
      <c r="C59" s="13">
        <v>2977121</v>
      </c>
      <c r="D59" s="13">
        <v>179149</v>
      </c>
      <c r="E59" s="13">
        <v>178555</v>
      </c>
      <c r="F59" s="13">
        <v>98592</v>
      </c>
      <c r="G59" s="14">
        <f t="shared" si="0"/>
        <v>10</v>
      </c>
      <c r="H59" s="14">
        <v>93.5</v>
      </c>
      <c r="I59" s="14">
        <v>12.5</v>
      </c>
      <c r="J59" s="14">
        <v>25.3</v>
      </c>
      <c r="K59" s="13">
        <v>3552179</v>
      </c>
      <c r="L59" s="15">
        <f t="shared" si="1"/>
        <v>1.993</v>
      </c>
      <c r="M59" s="13">
        <v>1782138</v>
      </c>
      <c r="N59" s="47">
        <v>0.15</v>
      </c>
      <c r="O59" s="60">
        <v>772532</v>
      </c>
      <c r="P59" s="60">
        <v>88500</v>
      </c>
      <c r="Q59" s="60">
        <v>1098772</v>
      </c>
      <c r="R59" s="61">
        <v>1959804</v>
      </c>
    </row>
    <row r="60" spans="1:18" ht="24" customHeight="1">
      <c r="A60" s="26" t="s">
        <v>55</v>
      </c>
      <c r="B60" s="27">
        <v>5634552</v>
      </c>
      <c r="C60" s="27">
        <v>5427452</v>
      </c>
      <c r="D60" s="27">
        <v>207100</v>
      </c>
      <c r="E60" s="27">
        <v>207100</v>
      </c>
      <c r="F60" s="27">
        <v>-12619</v>
      </c>
      <c r="G60" s="28">
        <f t="shared" si="0"/>
        <v>7.1</v>
      </c>
      <c r="H60" s="28">
        <v>95</v>
      </c>
      <c r="I60" s="28">
        <v>2.5</v>
      </c>
      <c r="J60" s="28">
        <v>9.8</v>
      </c>
      <c r="K60" s="27">
        <v>4567251</v>
      </c>
      <c r="L60" s="29">
        <f t="shared" si="1"/>
        <v>1.562</v>
      </c>
      <c r="M60" s="27">
        <v>2924897</v>
      </c>
      <c r="N60" s="49">
        <v>0.35</v>
      </c>
      <c r="O60" s="56">
        <v>872005</v>
      </c>
      <c r="P60" s="56">
        <v>1114005</v>
      </c>
      <c r="Q60" s="56">
        <v>1687017</v>
      </c>
      <c r="R60" s="57">
        <v>3673027</v>
      </c>
    </row>
    <row r="61" spans="1:18" ht="24" customHeight="1">
      <c r="A61" s="40" t="s">
        <v>56</v>
      </c>
      <c r="B61" s="41">
        <v>6420008</v>
      </c>
      <c r="C61" s="41">
        <v>6301182</v>
      </c>
      <c r="D61" s="41">
        <v>118826</v>
      </c>
      <c r="E61" s="41">
        <v>99622</v>
      </c>
      <c r="F61" s="41">
        <v>11591</v>
      </c>
      <c r="G61" s="42">
        <f t="shared" si="0"/>
        <v>2.7</v>
      </c>
      <c r="H61" s="42">
        <v>104.5</v>
      </c>
      <c r="I61" s="42">
        <v>15.7</v>
      </c>
      <c r="J61" s="42">
        <v>25.5</v>
      </c>
      <c r="K61" s="41">
        <v>10965780</v>
      </c>
      <c r="L61" s="43">
        <f t="shared" si="1"/>
        <v>3.023</v>
      </c>
      <c r="M61" s="41">
        <v>3627791</v>
      </c>
      <c r="N61" s="46">
        <v>0.22</v>
      </c>
      <c r="O61" s="56">
        <v>2338209</v>
      </c>
      <c r="P61" s="56">
        <v>972931</v>
      </c>
      <c r="Q61" s="56">
        <v>638044</v>
      </c>
      <c r="R61" s="57">
        <v>3949184</v>
      </c>
    </row>
    <row r="62" spans="1:18" ht="24" customHeight="1">
      <c r="A62" s="8" t="s">
        <v>57</v>
      </c>
      <c r="B62" s="9">
        <v>4462595</v>
      </c>
      <c r="C62" s="9">
        <v>4274117</v>
      </c>
      <c r="D62" s="9">
        <v>188478</v>
      </c>
      <c r="E62" s="9">
        <v>188478</v>
      </c>
      <c r="F62" s="9">
        <v>-11814</v>
      </c>
      <c r="G62" s="10">
        <f t="shared" si="0"/>
        <v>8</v>
      </c>
      <c r="H62" s="10">
        <v>99.8</v>
      </c>
      <c r="I62" s="10">
        <v>11.5</v>
      </c>
      <c r="J62" s="10">
        <v>17.5</v>
      </c>
      <c r="K62" s="9">
        <v>5716395</v>
      </c>
      <c r="L62" s="11">
        <f t="shared" si="1"/>
        <v>2.415</v>
      </c>
      <c r="M62" s="9">
        <v>2367145</v>
      </c>
      <c r="N62" s="46">
        <v>0.25</v>
      </c>
      <c r="O62" s="56">
        <v>264955</v>
      </c>
      <c r="P62" s="56">
        <v>623551</v>
      </c>
      <c r="Q62" s="56">
        <v>1778355</v>
      </c>
      <c r="R62" s="57">
        <v>2666861</v>
      </c>
    </row>
    <row r="63" spans="1:18" ht="24" customHeight="1">
      <c r="A63" s="8" t="s">
        <v>58</v>
      </c>
      <c r="B63" s="9">
        <v>10432132</v>
      </c>
      <c r="C63" s="9">
        <v>10211237</v>
      </c>
      <c r="D63" s="9">
        <v>220895</v>
      </c>
      <c r="E63" s="9">
        <v>220895</v>
      </c>
      <c r="F63" s="9">
        <v>-23124</v>
      </c>
      <c r="G63" s="10">
        <f t="shared" si="0"/>
        <v>4.3</v>
      </c>
      <c r="H63" s="10">
        <v>96.2</v>
      </c>
      <c r="I63" s="10">
        <v>14.4</v>
      </c>
      <c r="J63" s="10">
        <v>24.3</v>
      </c>
      <c r="K63" s="9">
        <v>14014439</v>
      </c>
      <c r="L63" s="11">
        <f t="shared" si="1"/>
        <v>2.72</v>
      </c>
      <c r="M63" s="9">
        <v>5151508</v>
      </c>
      <c r="N63" s="46">
        <v>0.25</v>
      </c>
      <c r="O63" s="56">
        <v>107860</v>
      </c>
      <c r="P63" s="56">
        <v>622320</v>
      </c>
      <c r="Q63" s="56">
        <v>1078944</v>
      </c>
      <c r="R63" s="57">
        <v>1809124</v>
      </c>
    </row>
    <row r="64" spans="1:18" ht="24" customHeight="1">
      <c r="A64" s="8" t="s">
        <v>59</v>
      </c>
      <c r="B64" s="9">
        <v>4789589</v>
      </c>
      <c r="C64" s="9">
        <v>4732697</v>
      </c>
      <c r="D64" s="9">
        <v>56892</v>
      </c>
      <c r="E64" s="9">
        <v>56892</v>
      </c>
      <c r="F64" s="9">
        <v>3782</v>
      </c>
      <c r="G64" s="10">
        <f t="shared" si="0"/>
        <v>3</v>
      </c>
      <c r="H64" s="10">
        <v>99.9</v>
      </c>
      <c r="I64" s="10">
        <v>7.7</v>
      </c>
      <c r="J64" s="10">
        <v>22</v>
      </c>
      <c r="K64" s="9">
        <v>6293415</v>
      </c>
      <c r="L64" s="11">
        <f t="shared" si="1"/>
        <v>3.281</v>
      </c>
      <c r="M64" s="9">
        <v>1918266</v>
      </c>
      <c r="N64" s="46">
        <v>0.22</v>
      </c>
      <c r="O64" s="56">
        <v>729816</v>
      </c>
      <c r="P64" s="56">
        <v>448296</v>
      </c>
      <c r="Q64" s="56">
        <v>884649</v>
      </c>
      <c r="R64" s="57">
        <v>2062761</v>
      </c>
    </row>
    <row r="65" spans="1:18" ht="24" customHeight="1">
      <c r="A65" s="8" t="s">
        <v>60</v>
      </c>
      <c r="B65" s="9">
        <v>2924354</v>
      </c>
      <c r="C65" s="9">
        <v>2912417</v>
      </c>
      <c r="D65" s="9">
        <v>11937</v>
      </c>
      <c r="E65" s="9">
        <v>11937</v>
      </c>
      <c r="F65" s="9">
        <v>-22067</v>
      </c>
      <c r="G65" s="10">
        <f t="shared" si="0"/>
        <v>0.9</v>
      </c>
      <c r="H65" s="10">
        <v>85</v>
      </c>
      <c r="I65" s="10">
        <v>0.4</v>
      </c>
      <c r="J65" s="10">
        <v>10.9</v>
      </c>
      <c r="K65" s="9">
        <v>1979181</v>
      </c>
      <c r="L65" s="11">
        <f t="shared" si="1"/>
        <v>1.554</v>
      </c>
      <c r="M65" s="9">
        <v>1273293</v>
      </c>
      <c r="N65" s="46">
        <v>0.17</v>
      </c>
      <c r="O65" s="56">
        <v>785173</v>
      </c>
      <c r="P65" s="56">
        <v>395716</v>
      </c>
      <c r="Q65" s="56">
        <v>1445407</v>
      </c>
      <c r="R65" s="57">
        <v>2626296</v>
      </c>
    </row>
    <row r="66" spans="1:18" ht="24" customHeight="1">
      <c r="A66" s="12" t="s">
        <v>77</v>
      </c>
      <c r="B66" s="13">
        <v>19900425</v>
      </c>
      <c r="C66" s="13">
        <v>18939877</v>
      </c>
      <c r="D66" s="13">
        <v>960548</v>
      </c>
      <c r="E66" s="13">
        <v>907681</v>
      </c>
      <c r="F66" s="13">
        <v>57219</v>
      </c>
      <c r="G66" s="14">
        <f t="shared" si="0"/>
        <v>13.4</v>
      </c>
      <c r="H66" s="14">
        <v>100.7</v>
      </c>
      <c r="I66" s="14">
        <v>10.9</v>
      </c>
      <c r="J66" s="14">
        <v>21.2</v>
      </c>
      <c r="K66" s="13">
        <v>26033986</v>
      </c>
      <c r="L66" s="15">
        <f t="shared" si="1"/>
        <v>3.833</v>
      </c>
      <c r="M66" s="13">
        <v>6792239</v>
      </c>
      <c r="N66" s="47">
        <v>0.27</v>
      </c>
      <c r="O66" s="56">
        <v>559582</v>
      </c>
      <c r="P66" s="56">
        <v>3032842</v>
      </c>
      <c r="Q66" s="56">
        <v>9309969</v>
      </c>
      <c r="R66" s="57">
        <v>12902393</v>
      </c>
    </row>
    <row r="67" spans="1:18" ht="24" customHeight="1">
      <c r="A67" s="8" t="s">
        <v>78</v>
      </c>
      <c r="B67" s="9">
        <v>17201281</v>
      </c>
      <c r="C67" s="9">
        <v>13869017</v>
      </c>
      <c r="D67" s="9">
        <v>3332264</v>
      </c>
      <c r="E67" s="9">
        <v>2828461</v>
      </c>
      <c r="F67" s="9">
        <v>161609</v>
      </c>
      <c r="G67" s="10">
        <f t="shared" si="0"/>
        <v>29.4</v>
      </c>
      <c r="H67" s="10">
        <v>70.6</v>
      </c>
      <c r="I67" s="10">
        <v>10.9</v>
      </c>
      <c r="J67" s="10">
        <v>8.1</v>
      </c>
      <c r="K67" s="9">
        <v>13130972</v>
      </c>
      <c r="L67" s="11">
        <f t="shared" si="1"/>
        <v>1.364</v>
      </c>
      <c r="M67" s="9">
        <v>9630092</v>
      </c>
      <c r="N67" s="46">
        <v>1.57</v>
      </c>
      <c r="O67" s="58">
        <v>3879018</v>
      </c>
      <c r="P67" s="58">
        <v>186039</v>
      </c>
      <c r="Q67" s="58">
        <v>764985</v>
      </c>
      <c r="R67" s="59">
        <v>4830042</v>
      </c>
    </row>
    <row r="68" spans="1:18" ht="24" customHeight="1">
      <c r="A68" s="12" t="s">
        <v>79</v>
      </c>
      <c r="B68" s="13">
        <v>10844216</v>
      </c>
      <c r="C68" s="13">
        <v>10692713</v>
      </c>
      <c r="D68" s="13">
        <v>151503</v>
      </c>
      <c r="E68" s="13">
        <v>108826</v>
      </c>
      <c r="F68" s="13">
        <v>12079</v>
      </c>
      <c r="G68" s="14">
        <f>ROUND(E68/M68*100,1)</f>
        <v>1.8</v>
      </c>
      <c r="H68" s="14">
        <v>103.1</v>
      </c>
      <c r="I68" s="14">
        <v>13.3</v>
      </c>
      <c r="J68" s="14">
        <v>17.4</v>
      </c>
      <c r="K68" s="13">
        <v>10528062</v>
      </c>
      <c r="L68" s="15">
        <f aca="true" t="shared" si="2" ref="L68:L76">ROUND(K68/M68,3)</f>
        <v>1.717</v>
      </c>
      <c r="M68" s="13">
        <v>6132188</v>
      </c>
      <c r="N68" s="47">
        <v>0.36</v>
      </c>
      <c r="O68" s="60">
        <v>1130640</v>
      </c>
      <c r="P68" s="60">
        <v>240281</v>
      </c>
      <c r="Q68" s="60">
        <v>3288002</v>
      </c>
      <c r="R68" s="61">
        <v>4658923</v>
      </c>
    </row>
    <row r="69" spans="1:18" ht="24" customHeight="1">
      <c r="A69" s="30" t="s">
        <v>61</v>
      </c>
      <c r="B69" s="31">
        <v>2545570</v>
      </c>
      <c r="C69" s="31">
        <v>2414677</v>
      </c>
      <c r="D69" s="31">
        <v>130893</v>
      </c>
      <c r="E69" s="31">
        <v>130893</v>
      </c>
      <c r="F69" s="31">
        <v>54868</v>
      </c>
      <c r="G69" s="32">
        <f>ROUND(E69/M69*100,1)</f>
        <v>8</v>
      </c>
      <c r="H69" s="32">
        <v>91.1</v>
      </c>
      <c r="I69" s="32">
        <v>7.8</v>
      </c>
      <c r="J69" s="32">
        <v>6.3</v>
      </c>
      <c r="K69" s="31">
        <v>1872375</v>
      </c>
      <c r="L69" s="33">
        <f t="shared" si="2"/>
        <v>1.148</v>
      </c>
      <c r="M69" s="31">
        <v>1630805</v>
      </c>
      <c r="N69" s="49">
        <v>0.49</v>
      </c>
      <c r="O69" s="56">
        <v>905258</v>
      </c>
      <c r="P69" s="56">
        <v>244672</v>
      </c>
      <c r="Q69" s="56">
        <v>948255</v>
      </c>
      <c r="R69" s="57">
        <v>2098185</v>
      </c>
    </row>
    <row r="70" spans="1:18" ht="24" customHeight="1">
      <c r="A70" s="8" t="s">
        <v>80</v>
      </c>
      <c r="B70" s="9">
        <v>6643574</v>
      </c>
      <c r="C70" s="9">
        <v>6473146</v>
      </c>
      <c r="D70" s="9">
        <v>170428</v>
      </c>
      <c r="E70" s="9">
        <v>161050</v>
      </c>
      <c r="F70" s="9">
        <v>-9694</v>
      </c>
      <c r="G70" s="10">
        <f>ROUND(E70/M70*100,1)</f>
        <v>5.3</v>
      </c>
      <c r="H70" s="10">
        <v>95.7</v>
      </c>
      <c r="I70" s="10">
        <v>13.5</v>
      </c>
      <c r="J70" s="10">
        <v>25.5</v>
      </c>
      <c r="K70" s="9">
        <v>8646878</v>
      </c>
      <c r="L70" s="11">
        <f t="shared" si="2"/>
        <v>2.867</v>
      </c>
      <c r="M70" s="9">
        <v>3016122</v>
      </c>
      <c r="N70" s="46">
        <v>0.27</v>
      </c>
      <c r="O70" s="56">
        <v>1134309</v>
      </c>
      <c r="P70" s="56">
        <v>721857</v>
      </c>
      <c r="Q70" s="56">
        <v>2128395</v>
      </c>
      <c r="R70" s="57">
        <v>3984561</v>
      </c>
    </row>
    <row r="71" spans="1:18" ht="24" customHeight="1" thickBot="1">
      <c r="A71" s="8" t="s">
        <v>81</v>
      </c>
      <c r="B71" s="9">
        <v>9914160</v>
      </c>
      <c r="C71" s="9">
        <v>9608883</v>
      </c>
      <c r="D71" s="9">
        <v>305277</v>
      </c>
      <c r="E71" s="9">
        <v>281494</v>
      </c>
      <c r="F71" s="9">
        <v>180160</v>
      </c>
      <c r="G71" s="10">
        <f>ROUND(E71/M71*100,1)</f>
        <v>5.2</v>
      </c>
      <c r="H71" s="10">
        <v>105</v>
      </c>
      <c r="I71" s="10">
        <v>18.3</v>
      </c>
      <c r="J71" s="10">
        <v>21.7</v>
      </c>
      <c r="K71" s="9">
        <v>14110069</v>
      </c>
      <c r="L71" s="11">
        <f t="shared" si="2"/>
        <v>2.629</v>
      </c>
      <c r="M71" s="9">
        <v>5368018</v>
      </c>
      <c r="N71" s="46">
        <v>0.34</v>
      </c>
      <c r="O71" s="56">
        <v>287094</v>
      </c>
      <c r="P71" s="56">
        <v>431956</v>
      </c>
      <c r="Q71" s="56">
        <v>981720</v>
      </c>
      <c r="R71" s="57">
        <v>1700770</v>
      </c>
    </row>
    <row r="72" spans="1:18" ht="24" customHeight="1">
      <c r="A72" s="37" t="s">
        <v>68</v>
      </c>
      <c r="B72" s="34">
        <f>B6+B7</f>
        <v>1199981417</v>
      </c>
      <c r="C72" s="34">
        <f>C6+C7</f>
        <v>1180057173</v>
      </c>
      <c r="D72" s="34">
        <f>D6+D7</f>
        <v>19924244</v>
      </c>
      <c r="E72" s="34">
        <f>E6+E7</f>
        <v>11485618</v>
      </c>
      <c r="F72" s="34">
        <f>F6+F7</f>
        <v>6618019</v>
      </c>
      <c r="G72" s="35">
        <f>ROUND(AVERAGEA(G6:G7),1)</f>
        <v>2</v>
      </c>
      <c r="H72" s="35">
        <f>ROUND(AVERAGEA(H6:H7),1)</f>
        <v>91.6</v>
      </c>
      <c r="I72" s="35">
        <f>ROUND(AVERAGEA(I6:I7),1)</f>
        <v>17.6</v>
      </c>
      <c r="J72" s="35">
        <f>ROUND(AVERAGEA(J6:J7),1)</f>
        <v>22.5</v>
      </c>
      <c r="K72" s="34">
        <f>K6+K7</f>
        <v>2195974071</v>
      </c>
      <c r="L72" s="36">
        <f t="shared" si="2"/>
        <v>3.899</v>
      </c>
      <c r="M72" s="34">
        <f>M6+M7</f>
        <v>563204135</v>
      </c>
      <c r="N72" s="50">
        <f>ROUND(AVERAGEA(N6:N7),2)</f>
        <v>0.74</v>
      </c>
      <c r="O72" s="62">
        <f>O6+O7</f>
        <v>20298279</v>
      </c>
      <c r="P72" s="62">
        <f>P6+P7</f>
        <v>31742699</v>
      </c>
      <c r="Q72" s="62">
        <f>Q6+Q7</f>
        <v>44786005</v>
      </c>
      <c r="R72" s="53">
        <f>R6+R7</f>
        <v>96826983</v>
      </c>
    </row>
    <row r="73" spans="1:18" ht="24" customHeight="1">
      <c r="A73" s="38" t="s">
        <v>95</v>
      </c>
      <c r="B73" s="9">
        <f>SUM(B8:B33)</f>
        <v>692365680</v>
      </c>
      <c r="C73" s="9">
        <f>SUM(C8:C33)</f>
        <v>677432134</v>
      </c>
      <c r="D73" s="9">
        <f>SUM(D8:D33)</f>
        <v>14933546</v>
      </c>
      <c r="E73" s="9">
        <f>SUM(E8:E33)</f>
        <v>12016630</v>
      </c>
      <c r="F73" s="9">
        <f>SUM(F8:F33)</f>
        <v>982946</v>
      </c>
      <c r="G73" s="10">
        <f>ROUND(AVERAGEA(G8:G33),1)</f>
        <v>3.4</v>
      </c>
      <c r="H73" s="10">
        <f>ROUND(AVERAGEA(H8:H33),1)</f>
        <v>95.2</v>
      </c>
      <c r="I73" s="10">
        <f>ROUND(AVERAGEA(I8:I33),1)</f>
        <v>13.7</v>
      </c>
      <c r="J73" s="10">
        <f>ROUND(AVERAGEA(J8:J33),1)</f>
        <v>17.2</v>
      </c>
      <c r="K73" s="9">
        <f>SUM(K8:K33)</f>
        <v>758414968</v>
      </c>
      <c r="L73" s="11">
        <f t="shared" si="2"/>
        <v>1.998</v>
      </c>
      <c r="M73" s="9">
        <f>SUM(M8:M33)</f>
        <v>379599947</v>
      </c>
      <c r="N73" s="46">
        <f>ROUND(AVERAGEA(N8:N33),2)</f>
        <v>0.56</v>
      </c>
      <c r="O73" s="41">
        <f>SUM(O8:O33)</f>
        <v>54042203</v>
      </c>
      <c r="P73" s="41">
        <f>SUM(P8:P33)</f>
        <v>17015209</v>
      </c>
      <c r="Q73" s="41">
        <f>SUM(Q8:Q33)</f>
        <v>111365008</v>
      </c>
      <c r="R73" s="54">
        <f>SUM(R8:R33)</f>
        <v>182422420</v>
      </c>
    </row>
    <row r="74" spans="1:18" ht="24" customHeight="1">
      <c r="A74" s="38" t="s">
        <v>96</v>
      </c>
      <c r="B74" s="9">
        <f>SUM(B34:B71)</f>
        <v>286405788</v>
      </c>
      <c r="C74" s="9">
        <f>SUM(C34:C71)</f>
        <v>273863895</v>
      </c>
      <c r="D74" s="9">
        <f>SUM(D34:D71)</f>
        <v>12541893</v>
      </c>
      <c r="E74" s="9">
        <f>SUM(E34:E71)</f>
        <v>11323792</v>
      </c>
      <c r="F74" s="9">
        <f>SUM(F34:F71)</f>
        <v>1483506</v>
      </c>
      <c r="G74" s="10">
        <f>ROUND(AVERAGEA(G34:G71),1)</f>
        <v>6.5</v>
      </c>
      <c r="H74" s="10">
        <f>ROUND(AVERAGEA(H34:H71),1)</f>
        <v>94.2</v>
      </c>
      <c r="I74" s="10">
        <f>ROUND(AVERAGEA(I34:I71),1)</f>
        <v>11.7</v>
      </c>
      <c r="J74" s="10">
        <f>ROUND(AVERAGEA(J34:J71),1)</f>
        <v>17</v>
      </c>
      <c r="K74" s="9">
        <f>SUM(K34:K71)</f>
        <v>317273670</v>
      </c>
      <c r="L74" s="11">
        <f t="shared" si="2"/>
        <v>2.027</v>
      </c>
      <c r="M74" s="9">
        <f>SUM(M34:M71)</f>
        <v>156506724</v>
      </c>
      <c r="N74" s="46">
        <f>ROUND(AVERAGEA(N34:N71),2)</f>
        <v>0.46</v>
      </c>
      <c r="O74" s="41">
        <f>SUM(O34:O71)</f>
        <v>40435814</v>
      </c>
      <c r="P74" s="41">
        <f>SUM(P34:P71)</f>
        <v>19115580</v>
      </c>
      <c r="Q74" s="41">
        <f>SUM(Q34:Q71)</f>
        <v>68394425</v>
      </c>
      <c r="R74" s="54">
        <f>SUM(R34:R71)</f>
        <v>127945819</v>
      </c>
    </row>
    <row r="75" spans="1:18" ht="24" customHeight="1">
      <c r="A75" s="38" t="s">
        <v>97</v>
      </c>
      <c r="B75" s="9">
        <f>SUM(B72:B74)</f>
        <v>2178752885</v>
      </c>
      <c r="C75" s="9">
        <f>SUM(C72:C74)</f>
        <v>2131353202</v>
      </c>
      <c r="D75" s="9">
        <f>SUM(D72:D74)</f>
        <v>47399683</v>
      </c>
      <c r="E75" s="9">
        <f>SUM(E72:E74)</f>
        <v>34826040</v>
      </c>
      <c r="F75" s="9">
        <f>SUM(F72:F74)</f>
        <v>9084471</v>
      </c>
      <c r="G75" s="10">
        <f>ROUND(AVERAGEA(G6:G71),1)</f>
        <v>5.1</v>
      </c>
      <c r="H75" s="10">
        <f>ROUND(AVERAGEA(H6:H71),1)</f>
        <v>94.5</v>
      </c>
      <c r="I75" s="10">
        <f>ROUND(AVERAGEA(I6:I71),1)</f>
        <v>12.7</v>
      </c>
      <c r="J75" s="10">
        <f>ROUND(AVERAGEA(J6:J71),1)</f>
        <v>17.2</v>
      </c>
      <c r="K75" s="9">
        <f>SUM(K72:K74)</f>
        <v>3271662709</v>
      </c>
      <c r="L75" s="11">
        <f t="shared" si="2"/>
        <v>2.976</v>
      </c>
      <c r="M75" s="9">
        <f>SUM(M72:M74)</f>
        <v>1099310806</v>
      </c>
      <c r="N75" s="46">
        <f>ROUND(AVERAGEA(N6:N71),2)</f>
        <v>0.51</v>
      </c>
      <c r="O75" s="41">
        <f>SUM(O72:O74)</f>
        <v>114776296</v>
      </c>
      <c r="P75" s="41">
        <f>SUM(P72:P74)</f>
        <v>67873488</v>
      </c>
      <c r="Q75" s="41">
        <f>SUM(Q72:Q74)</f>
        <v>224545438</v>
      </c>
      <c r="R75" s="54">
        <f>SUM(R72:R74)</f>
        <v>407195222</v>
      </c>
    </row>
    <row r="76" spans="1:18" ht="24" customHeight="1" thickBot="1">
      <c r="A76" s="39" t="s">
        <v>98</v>
      </c>
      <c r="B76" s="22">
        <f>B73+B74</f>
        <v>978771468</v>
      </c>
      <c r="C76" s="22">
        <f>C73+C74</f>
        <v>951296029</v>
      </c>
      <c r="D76" s="22">
        <f>D73+D74</f>
        <v>27475439</v>
      </c>
      <c r="E76" s="22">
        <f>E73+E74</f>
        <v>23340422</v>
      </c>
      <c r="F76" s="22">
        <f>F73+F74</f>
        <v>2466452</v>
      </c>
      <c r="G76" s="20">
        <f>ROUND(AVERAGEA(G8:G71),1)</f>
        <v>5.2</v>
      </c>
      <c r="H76" s="20">
        <f>ROUND(AVERAGEA(H8:H71),1)</f>
        <v>94.6</v>
      </c>
      <c r="I76" s="20">
        <f>ROUND(AVERAGEA(I8:I71),1)</f>
        <v>12.5</v>
      </c>
      <c r="J76" s="20">
        <f>ROUND(AVERAGEA(J8:J71),1)</f>
        <v>17.1</v>
      </c>
      <c r="K76" s="22">
        <f>K73+K74</f>
        <v>1075688638</v>
      </c>
      <c r="L76" s="21">
        <f t="shared" si="2"/>
        <v>2.006</v>
      </c>
      <c r="M76" s="22">
        <f>M73+M74</f>
        <v>536106671</v>
      </c>
      <c r="N76" s="51">
        <f>ROUND(AVERAGEA(N8:N71),2)</f>
        <v>0.5</v>
      </c>
      <c r="O76" s="22">
        <f>O73+O74</f>
        <v>94478017</v>
      </c>
      <c r="P76" s="22">
        <f>P73+P74</f>
        <v>36130789</v>
      </c>
      <c r="Q76" s="22">
        <f>Q73+Q74</f>
        <v>179759433</v>
      </c>
      <c r="R76" s="55">
        <f>R73+R74</f>
        <v>310368239</v>
      </c>
    </row>
    <row r="77" spans="7:14" ht="24" customHeight="1">
      <c r="G77" s="72" t="s">
        <v>92</v>
      </c>
      <c r="H77" s="72"/>
      <c r="I77" s="72"/>
      <c r="J77" s="72"/>
      <c r="L77" s="72" t="s">
        <v>93</v>
      </c>
      <c r="N77" s="72" t="s">
        <v>92</v>
      </c>
    </row>
    <row r="78" ht="24" customHeight="1"/>
  </sheetData>
  <mergeCells count="11">
    <mergeCell ref="A1:R1"/>
    <mergeCell ref="O3:R3"/>
    <mergeCell ref="M2:N2"/>
    <mergeCell ref="B3:B4"/>
    <mergeCell ref="C3:C4"/>
    <mergeCell ref="D3:D4"/>
    <mergeCell ref="E3:E4"/>
    <mergeCell ref="F3:F4"/>
    <mergeCell ref="M3:M4"/>
    <mergeCell ref="Q2:R2"/>
    <mergeCell ref="A3:A5"/>
  </mergeCells>
  <printOptions horizontalCentered="1" verticalCentered="1"/>
  <pageMargins left="0.5118110236220472" right="0.11811023622047245" top="0.5905511811023623" bottom="0.5905511811023623" header="0.3937007874015748" footer="0.3937007874015748"/>
  <pageSetup horizontalDpi="300" verticalDpi="300" orientation="landscape" paperSize="9" scale="52" r:id="rId2"/>
  <rowBreaks count="1" manualBreakCount="1">
    <brk id="4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地方課財政係</dc:creator>
  <cp:keywords/>
  <dc:description/>
  <cp:lastModifiedBy> </cp:lastModifiedBy>
  <cp:lastPrinted>2007-08-31T06:17:36Z</cp:lastPrinted>
  <dcterms:created xsi:type="dcterms:W3CDTF">1998-09-03T12:18:08Z</dcterms:created>
  <dcterms:modified xsi:type="dcterms:W3CDTF">2007-10-04T00:01:12Z</dcterms:modified>
  <cp:category/>
  <cp:version/>
  <cp:contentType/>
  <cp:contentStatus/>
</cp:coreProperties>
</file>