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96労働政策課\2023年度（令和5年度）一時利用\06_労働福祉係\J_労働福祉対策\J9_働き方改革\J901_よかばい・かえるばい企業\★★★よかばい・かえるばい企業1,000社突破大会\04 審査要領\"/>
    </mc:Choice>
  </mc:AlternateContent>
  <bookViews>
    <workbookView xWindow="0" yWindow="0" windowWidth="20490" windowHeight="7770"/>
  </bookViews>
  <sheets>
    <sheet name="様式第１号（応募用紙））" sheetId="1" r:id="rId1"/>
    <sheet name="別紙１（有給休暇）" sheetId="2" r:id="rId2"/>
    <sheet name="別紙２（所定外労働時間）" sheetId="3" r:id="rId3"/>
    <sheet name="別紙３（柔軟な働き方、業務改善）" sheetId="4" r:id="rId4"/>
    <sheet name="別紙４（企業PR）" sheetId="5" r:id="rId5"/>
    <sheet name="評定表転記用" sheetId="6" state="hidden" r:id="rId6"/>
  </sheets>
  <definedNames>
    <definedName name="_xlnm.Print_Area" localSheetId="5">評定表転記用!$A$1:$H$60</definedName>
    <definedName name="_xlnm.Print_Area" localSheetId="1">'別紙１（有給休暇）'!$A$1:$E$45</definedName>
    <definedName name="_xlnm.Print_Area" localSheetId="2">'別紙２（所定外労働時間）'!$A$1:$E$30</definedName>
    <definedName name="_xlnm.Print_Area" localSheetId="3">'別紙３（柔軟な働き方、業務改善）'!$A$1:$E$32</definedName>
    <definedName name="_xlnm.Print_Area" localSheetId="4">'別紙４（企業PR）'!$A$1:$E$17</definedName>
    <definedName name="_xlnm.Print_Area" localSheetId="0">'様式第１号（応募用紙））'!$A$1:$E$79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8" i="6" l="1"/>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E194" i="6"/>
  <c r="D194" i="6" s="1"/>
  <c r="E195" i="6"/>
  <c r="D195" i="6" s="1"/>
  <c r="E196" i="6"/>
  <c r="D196" i="6" s="1"/>
  <c r="E197" i="6"/>
  <c r="D197" i="6" s="1"/>
  <c r="E198" i="6"/>
  <c r="D198" i="6" s="1"/>
  <c r="E199" i="6"/>
  <c r="D199" i="6" s="1"/>
  <c r="E200" i="6"/>
  <c r="D200" i="6" s="1"/>
  <c r="E201" i="6"/>
  <c r="D201" i="6" s="1"/>
  <c r="E202" i="6"/>
  <c r="D202" i="6" s="1"/>
  <c r="E203" i="6"/>
  <c r="D203" i="6" s="1"/>
  <c r="E18" i="6" l="1"/>
  <c r="E5" i="6"/>
  <c r="E45" i="6" l="1"/>
  <c r="E55" i="6"/>
  <c r="E51" i="6"/>
  <c r="E50" i="6"/>
  <c r="E47" i="6"/>
  <c r="E46" i="6"/>
  <c r="E36" i="6"/>
  <c r="E35" i="6"/>
  <c r="F33" i="6"/>
  <c r="E33" i="6"/>
  <c r="F31" i="6"/>
  <c r="E31" i="6"/>
  <c r="F29" i="6"/>
  <c r="E29" i="6"/>
  <c r="E25" i="6"/>
  <c r="E24" i="6"/>
  <c r="E23" i="6"/>
  <c r="E21" i="6"/>
  <c r="E17" i="6"/>
  <c r="F15" i="6"/>
  <c r="E15" i="6"/>
  <c r="F13" i="6"/>
  <c r="E13" i="6"/>
  <c r="F11" i="6"/>
  <c r="E11" i="6"/>
  <c r="H6" i="6"/>
  <c r="E6" i="6"/>
  <c r="H5" i="6"/>
  <c r="G31" i="6" l="1"/>
  <c r="G29" i="6"/>
  <c r="G33" i="6"/>
  <c r="G11" i="6"/>
  <c r="H31" i="6"/>
  <c r="G13" i="6"/>
  <c r="G15" i="6"/>
  <c r="E43" i="6"/>
  <c r="H29" i="6"/>
  <c r="H33" i="6"/>
  <c r="H11" i="6"/>
  <c r="H13" i="6"/>
  <c r="H15" i="6"/>
  <c r="E40" i="6" l="1"/>
  <c r="C5" i="5"/>
  <c r="C5" i="4"/>
  <c r="C5" i="3"/>
  <c r="C5" i="2"/>
  <c r="C22" i="3"/>
  <c r="C18" i="3"/>
  <c r="C14" i="3"/>
  <c r="C23" i="2"/>
  <c r="C19" i="2"/>
  <c r="C15" i="2"/>
</calcChain>
</file>

<file path=xl/sharedStrings.xml><?xml version="1.0" encoding="utf-8"?>
<sst xmlns="http://schemas.openxmlformats.org/spreadsheetml/2006/main" count="497" uniqueCount="207">
  <si>
    <t>「よかばい・かえるばい企業大賞」応募用紙</t>
    <rPh sb="11" eb="13">
      <t>キギョウ</t>
    </rPh>
    <rPh sb="13" eb="15">
      <t>タイショウ</t>
    </rPh>
    <rPh sb="16" eb="18">
      <t>オウボ</t>
    </rPh>
    <rPh sb="18" eb="20">
      <t>ヨウシ</t>
    </rPh>
    <phoneticPr fontId="1"/>
  </si>
  <si>
    <t>事業所名</t>
    <rPh sb="0" eb="4">
      <t>ジギョウショメイ</t>
    </rPh>
    <phoneticPr fontId="1"/>
  </si>
  <si>
    <t>事業所名（ふりがな）</t>
    <rPh sb="0" eb="4">
      <t>ジギョウショメイ</t>
    </rPh>
    <phoneticPr fontId="1"/>
  </si>
  <si>
    <t>所在地（郵便番号）</t>
    <rPh sb="0" eb="3">
      <t>ショザイチ</t>
    </rPh>
    <rPh sb="4" eb="6">
      <t>ユウビン</t>
    </rPh>
    <rPh sb="6" eb="8">
      <t>バンゴウ</t>
    </rPh>
    <phoneticPr fontId="1"/>
  </si>
  <si>
    <t>電話番号</t>
    <rPh sb="0" eb="2">
      <t>デンワ</t>
    </rPh>
    <rPh sb="2" eb="4">
      <t>バンゴウ</t>
    </rPh>
    <phoneticPr fontId="1"/>
  </si>
  <si>
    <t>ＦＡＸ番号</t>
    <rPh sb="3" eb="5">
      <t>バンゴウ</t>
    </rPh>
    <phoneticPr fontId="1"/>
  </si>
  <si>
    <t>事業内容</t>
    <rPh sb="0" eb="2">
      <t>ジギョウ</t>
    </rPh>
    <rPh sb="2" eb="4">
      <t>ナイヨウ</t>
    </rPh>
    <phoneticPr fontId="1"/>
  </si>
  <si>
    <t>担当者名</t>
    <rPh sb="0" eb="3">
      <t>タントウシャ</t>
    </rPh>
    <rPh sb="3" eb="4">
      <t>メイ</t>
    </rPh>
    <phoneticPr fontId="1"/>
  </si>
  <si>
    <t>担当者名（ふりがな）</t>
    <rPh sb="0" eb="4">
      <t>タントウシャメイ</t>
    </rPh>
    <phoneticPr fontId="1"/>
  </si>
  <si>
    <t>担当者連絡先（電話番号）</t>
    <rPh sb="0" eb="3">
      <t>タントウシャ</t>
    </rPh>
    <rPh sb="3" eb="6">
      <t>レンラクサキ</t>
    </rPh>
    <rPh sb="7" eb="9">
      <t>デンワ</t>
    </rPh>
    <rPh sb="9" eb="11">
      <t>バンゴウ</t>
    </rPh>
    <phoneticPr fontId="1"/>
  </si>
  <si>
    <t>担当者連絡先（メールアドレス）</t>
    <rPh sb="0" eb="3">
      <t>タントウシャ</t>
    </rPh>
    <rPh sb="3" eb="6">
      <t>レンラクサキ</t>
    </rPh>
    <phoneticPr fontId="1"/>
  </si>
  <si>
    <t>代表者職氏名</t>
    <rPh sb="0" eb="3">
      <t>ダイヒョウシャ</t>
    </rPh>
    <rPh sb="3" eb="6">
      <t>ショクシメイ</t>
    </rPh>
    <phoneticPr fontId="1"/>
  </si>
  <si>
    <t>令和４年</t>
    <rPh sb="0" eb="2">
      <t>レイワ</t>
    </rPh>
    <rPh sb="3" eb="4">
      <t>ネン</t>
    </rPh>
    <phoneticPr fontId="1"/>
  </si>
  <si>
    <t>令和３年</t>
    <rPh sb="0" eb="2">
      <t>レイワ</t>
    </rPh>
    <rPh sb="3" eb="4">
      <t>ネン</t>
    </rPh>
    <phoneticPr fontId="1"/>
  </si>
  <si>
    <t>令和２年</t>
    <rPh sb="0" eb="2">
      <t>レイワ</t>
    </rPh>
    <rPh sb="3" eb="4">
      <t>ネン</t>
    </rPh>
    <phoneticPr fontId="1"/>
  </si>
  <si>
    <t>　・総付与日数(a)</t>
    <rPh sb="2" eb="3">
      <t>ソウ</t>
    </rPh>
    <rPh sb="3" eb="7">
      <t>フヨニッスウ</t>
    </rPh>
    <phoneticPr fontId="1"/>
  </si>
  <si>
    <t>　・総取得日数(b)</t>
    <rPh sb="2" eb="7">
      <t>ソウシュトクニッスウ</t>
    </rPh>
    <phoneticPr fontId="1"/>
  </si>
  <si>
    <t>　・総付与日数(a)</t>
    <phoneticPr fontId="1"/>
  </si>
  <si>
    <t>　・総取得日数(b)</t>
    <phoneticPr fontId="1"/>
  </si>
  <si>
    <t>実施している</t>
    <rPh sb="0" eb="2">
      <t>ジッシ</t>
    </rPh>
    <phoneticPr fontId="1"/>
  </si>
  <si>
    <t>実施していない</t>
    <rPh sb="0" eb="2">
      <t>ジッシ</t>
    </rPh>
    <phoneticPr fontId="1"/>
  </si>
  <si>
    <t>該当する方に「○」を入力してください。</t>
    <rPh sb="0" eb="2">
      <t>ガイトウ</t>
    </rPh>
    <rPh sb="4" eb="5">
      <t>ホウ</t>
    </rPh>
    <rPh sb="10" eb="12">
      <t>ニュウリョク</t>
    </rPh>
    <phoneticPr fontId="1"/>
  </si>
  <si>
    <t>取組内容
（自由記述）</t>
    <rPh sb="0" eb="2">
      <t>トリクミ</t>
    </rPh>
    <rPh sb="2" eb="4">
      <t>ナイヨウ</t>
    </rPh>
    <rPh sb="6" eb="10">
      <t>ジユウキジュツ</t>
    </rPh>
    <phoneticPr fontId="1"/>
  </si>
  <si>
    <t>制度の名称</t>
    <rPh sb="0" eb="2">
      <t>セイド</t>
    </rPh>
    <rPh sb="3" eb="5">
      <t>メイショウ</t>
    </rPh>
    <phoneticPr fontId="1"/>
  </si>
  <si>
    <t>制度の説明
（利用要件、取得日数等）</t>
    <rPh sb="0" eb="2">
      <t>セイド</t>
    </rPh>
    <rPh sb="3" eb="5">
      <t>セツメイ</t>
    </rPh>
    <rPh sb="7" eb="11">
      <t>リヨウヨウケン</t>
    </rPh>
    <rPh sb="12" eb="16">
      <t>シュトクニッスウ</t>
    </rPh>
    <rPh sb="16" eb="17">
      <t>ナド</t>
    </rPh>
    <phoneticPr fontId="1"/>
  </si>
  <si>
    <t>　・総所定外労働時間数(a)</t>
    <rPh sb="2" eb="3">
      <t>ソウ</t>
    </rPh>
    <rPh sb="3" eb="5">
      <t>ショテイ</t>
    </rPh>
    <rPh sb="5" eb="6">
      <t>ガイ</t>
    </rPh>
    <rPh sb="6" eb="8">
      <t>ロウドウ</t>
    </rPh>
    <rPh sb="8" eb="11">
      <t>ジカンスウ</t>
    </rPh>
    <phoneticPr fontId="1"/>
  </si>
  <si>
    <t>　・１人あたり所定外労働時間数(c=a/b)</t>
    <rPh sb="3" eb="4">
      <t>ニン</t>
    </rPh>
    <rPh sb="7" eb="9">
      <t>ショテイ</t>
    </rPh>
    <rPh sb="9" eb="10">
      <t>ガイ</t>
    </rPh>
    <rPh sb="10" eb="12">
      <t>ロウドウ</t>
    </rPh>
    <rPh sb="12" eb="15">
      <t>ジカンスウ</t>
    </rPh>
    <phoneticPr fontId="1"/>
  </si>
  <si>
    <t>日単位</t>
    <rPh sb="0" eb="1">
      <t>ニチ</t>
    </rPh>
    <rPh sb="1" eb="3">
      <t>タンイ</t>
    </rPh>
    <phoneticPr fontId="1"/>
  </si>
  <si>
    <t>半日単位</t>
    <rPh sb="0" eb="2">
      <t>ハンニチ</t>
    </rPh>
    <rPh sb="2" eb="4">
      <t>タンイ</t>
    </rPh>
    <phoneticPr fontId="1"/>
  </si>
  <si>
    <t>時間単位</t>
    <rPh sb="0" eb="2">
      <t>ジカン</t>
    </rPh>
    <rPh sb="2" eb="4">
      <t>タンイ</t>
    </rPh>
    <phoneticPr fontId="1"/>
  </si>
  <si>
    <t>分単位</t>
    <rPh sb="0" eb="1">
      <t>フン</t>
    </rPh>
    <rPh sb="1" eb="3">
      <t>タンイ</t>
    </rPh>
    <phoneticPr fontId="1"/>
  </si>
  <si>
    <t>制度の説明
（対象者、制度の概要等）</t>
    <rPh sb="0" eb="2">
      <t>セイド</t>
    </rPh>
    <rPh sb="3" eb="5">
      <t>セツメイ</t>
    </rPh>
    <rPh sb="7" eb="10">
      <t>タイショウシャ</t>
    </rPh>
    <rPh sb="11" eb="13">
      <t>セイド</t>
    </rPh>
    <rPh sb="14" eb="16">
      <t>ガイヨウ</t>
    </rPh>
    <rPh sb="16" eb="17">
      <t>トウ</t>
    </rPh>
    <phoneticPr fontId="1"/>
  </si>
  <si>
    <t>企業PR</t>
    <rPh sb="0" eb="2">
      <t>キギョウ</t>
    </rPh>
    <phoneticPr fontId="1"/>
  </si>
  <si>
    <t>企業PR
（自由記述）</t>
    <rPh sb="0" eb="2">
      <t>キギョウ</t>
    </rPh>
    <rPh sb="6" eb="8">
      <t>ジユウ</t>
    </rPh>
    <rPh sb="8" eb="10">
      <t>キジュツ</t>
    </rPh>
    <phoneticPr fontId="1"/>
  </si>
  <si>
    <t>導入している</t>
    <rPh sb="0" eb="2">
      <t>ドウニュウ</t>
    </rPh>
    <phoneticPr fontId="1"/>
  </si>
  <si>
    <t>導入していない</t>
    <rPh sb="0" eb="2">
      <t>ドウニュウ</t>
    </rPh>
    <phoneticPr fontId="1"/>
  </si>
  <si>
    <t>設立年</t>
    <rPh sb="0" eb="2">
      <t>セツリツ</t>
    </rPh>
    <rPh sb="2" eb="3">
      <t>トシ</t>
    </rPh>
    <phoneticPr fontId="1"/>
  </si>
  <si>
    <t>　・取得率(c=b/a)</t>
    <rPh sb="2" eb="5">
      <t>シュトクリツ</t>
    </rPh>
    <phoneticPr fontId="1"/>
  </si>
  <si>
    <t>提出年月日</t>
    <rPh sb="0" eb="2">
      <t>テイシュツ</t>
    </rPh>
    <rPh sb="2" eb="5">
      <t>ネンガッピ</t>
    </rPh>
    <phoneticPr fontId="1"/>
  </si>
  <si>
    <t>（様式第１号）</t>
    <rPh sb="1" eb="3">
      <t>ヨウシキ</t>
    </rPh>
    <rPh sb="3" eb="4">
      <t>ダイ</t>
    </rPh>
    <rPh sb="5" eb="6">
      <t>ゴウ</t>
    </rPh>
    <phoneticPr fontId="1"/>
  </si>
  <si>
    <t>［別紙１］</t>
    <rPh sb="1" eb="3">
      <t>ベッシ</t>
    </rPh>
    <phoneticPr fontId="1"/>
  </si>
  <si>
    <t>年次有給休暇の取得状況</t>
    <phoneticPr fontId="1"/>
  </si>
  <si>
    <t>所定外労働時間の状況</t>
    <rPh sb="0" eb="7">
      <t>ショテイガイロウドウジカン</t>
    </rPh>
    <rPh sb="8" eb="10">
      <t>ジョウキョウ</t>
    </rPh>
    <phoneticPr fontId="1"/>
  </si>
  <si>
    <t>［別紙２］</t>
    <rPh sb="1" eb="3">
      <t>ベッシ</t>
    </rPh>
    <phoneticPr fontId="1"/>
  </si>
  <si>
    <t>［別紙３］</t>
    <rPh sb="1" eb="3">
      <t>ベッシ</t>
    </rPh>
    <phoneticPr fontId="1"/>
  </si>
  <si>
    <t>［別紙４］</t>
    <rPh sb="1" eb="3">
      <t>ベッシ</t>
    </rPh>
    <phoneticPr fontId="1"/>
  </si>
  <si>
    <t>事業所名 ※2</t>
    <rPh sb="0" eb="4">
      <t>ジギョウショメイ</t>
    </rPh>
    <phoneticPr fontId="1"/>
  </si>
  <si>
    <t>所在地（住所）※3</t>
    <rPh sb="0" eb="3">
      <t>ショザイチ</t>
    </rPh>
    <rPh sb="4" eb="6">
      <t>ジュウショ</t>
    </rPh>
    <phoneticPr fontId="1"/>
  </si>
  <si>
    <t>うちパートタイム労働者数※5</t>
    <rPh sb="8" eb="11">
      <t>ロウドウシャ</t>
    </rPh>
    <rPh sb="11" eb="12">
      <t>スウ</t>
    </rPh>
    <phoneticPr fontId="1"/>
  </si>
  <si>
    <t>【※3　所在地について】
　・支社・支店単位での応募の場合、支社・支店の所在地を入力してください。</t>
    <rPh sb="4" eb="6">
      <t>ショザイ</t>
    </rPh>
    <phoneticPr fontId="1"/>
  </si>
  <si>
    <t>所属（部署名）</t>
    <rPh sb="0" eb="2">
      <t>ショゾク</t>
    </rPh>
    <rPh sb="3" eb="6">
      <t>ブショメイ</t>
    </rPh>
    <phoneticPr fontId="1"/>
  </si>
  <si>
    <t>　（留意事項）</t>
    <rPh sb="2" eb="6">
      <t>リュウイジコウ</t>
    </rPh>
    <phoneticPr fontId="1"/>
  </si>
  <si>
    <t>該当するもの全てに「○」を入力してください。</t>
    <rPh sb="0" eb="2">
      <t>ガイトウ</t>
    </rPh>
    <rPh sb="6" eb="7">
      <t>スベ</t>
    </rPh>
    <rPh sb="13" eb="15">
      <t>ニュウリョク</t>
    </rPh>
    <phoneticPr fontId="1"/>
  </si>
  <si>
    <t>a)フレックスタイム制</t>
    <rPh sb="10" eb="11">
      <t>セイ</t>
    </rPh>
    <phoneticPr fontId="1"/>
  </si>
  <si>
    <t>b)選択制週休３日制</t>
    <rPh sb="2" eb="5">
      <t>センタクセイ</t>
    </rPh>
    <rPh sb="5" eb="7">
      <t>シュウキュウ</t>
    </rPh>
    <rPh sb="8" eb="9">
      <t>ニチ</t>
    </rPh>
    <rPh sb="9" eb="10">
      <t>セイ</t>
    </rPh>
    <phoneticPr fontId="1"/>
  </si>
  <si>
    <t>d)始業時刻・終業時刻の繰り上げ・繰り下げ</t>
    <phoneticPr fontId="1"/>
  </si>
  <si>
    <t>e)変形労働時間制</t>
    <phoneticPr fontId="1"/>
  </si>
  <si>
    <t>i)ワーケーション</t>
    <phoneticPr fontId="1"/>
  </si>
  <si>
    <t>j)その他上記に該当しない企業独自の制度</t>
    <phoneticPr fontId="1"/>
  </si>
  <si>
    <t>c)短時間勤務制度</t>
    <rPh sb="2" eb="5">
      <t>タンジカン</t>
    </rPh>
    <rPh sb="5" eb="7">
      <t>キンム</t>
    </rPh>
    <rPh sb="7" eb="9">
      <t>セイド</t>
    </rPh>
    <phoneticPr fontId="1"/>
  </si>
  <si>
    <t>a)農業、林業</t>
    <phoneticPr fontId="1"/>
  </si>
  <si>
    <t>b)漁業</t>
    <phoneticPr fontId="1"/>
  </si>
  <si>
    <t>c)鉱業・採石業・砂利採取業</t>
    <phoneticPr fontId="1"/>
  </si>
  <si>
    <t>d)建設業</t>
    <phoneticPr fontId="1"/>
  </si>
  <si>
    <t>e)製造業</t>
    <phoneticPr fontId="1"/>
  </si>
  <si>
    <t>f)電気・ガス・熱供給・水道業</t>
    <phoneticPr fontId="1"/>
  </si>
  <si>
    <t>g)情報通信業</t>
    <phoneticPr fontId="1"/>
  </si>
  <si>
    <t>h)運輸業</t>
    <phoneticPr fontId="1"/>
  </si>
  <si>
    <t>i)卸売業、小売業</t>
    <phoneticPr fontId="1"/>
  </si>
  <si>
    <t>j)金融業・保険業</t>
    <phoneticPr fontId="1"/>
  </si>
  <si>
    <t>k)不動産業、物品賃貸業</t>
    <phoneticPr fontId="1"/>
  </si>
  <si>
    <t>l)学術研究・専門・技術サービス業</t>
    <phoneticPr fontId="1"/>
  </si>
  <si>
    <t>m)宿泊業、飲食サービス業</t>
    <phoneticPr fontId="1"/>
  </si>
  <si>
    <t>n)生活関連サービス業、娯楽業</t>
    <phoneticPr fontId="1"/>
  </si>
  <si>
    <t>o)教育・学習支援業</t>
    <phoneticPr fontId="1"/>
  </si>
  <si>
    <t>p)医療、福祉</t>
    <phoneticPr fontId="1"/>
  </si>
  <si>
    <t>q)複合サービス事業</t>
    <phoneticPr fontId="1"/>
  </si>
  <si>
    <t>r)サービス業（他に分類されないもの）</t>
    <phoneticPr fontId="1"/>
  </si>
  <si>
    <t>s)公務（他に分類されるものを除く）</t>
    <phoneticPr fontId="1"/>
  </si>
  <si>
    <t>t)分類不能の産業</t>
    <phoneticPr fontId="1"/>
  </si>
  <si>
    <t>常用労働者数※4</t>
    <rPh sb="0" eb="2">
      <t>ジョウヨウ</t>
    </rPh>
    <rPh sb="2" eb="5">
      <t>ロウドウシャ</t>
    </rPh>
    <rPh sb="5" eb="6">
      <t>スウ</t>
    </rPh>
    <phoneticPr fontId="1"/>
  </si>
  <si>
    <t>　・常用労働者数(b)</t>
    <rPh sb="2" eb="4">
      <t>ジョウヨウ</t>
    </rPh>
    <rPh sb="4" eb="7">
      <t>ロウドウシャ</t>
    </rPh>
    <rPh sb="7" eb="8">
      <t>スウ</t>
    </rPh>
    <phoneticPr fontId="1"/>
  </si>
  <si>
    <t>　　（複数入力可）</t>
    <rPh sb="3" eb="5">
      <t>フクスウ</t>
    </rPh>
    <rPh sb="5" eb="7">
      <t>ニュウリョク</t>
    </rPh>
    <rPh sb="7" eb="8">
      <t>カ</t>
    </rPh>
    <phoneticPr fontId="1"/>
  </si>
  <si>
    <t>○</t>
  </si>
  <si>
    <t>×</t>
  </si>
  <si>
    <t>有</t>
    <rPh sb="0" eb="1">
      <t>アリ</t>
    </rPh>
    <phoneticPr fontId="1"/>
  </si>
  <si>
    <t>無</t>
    <rPh sb="0" eb="1">
      <t>ナシ</t>
    </rPh>
    <phoneticPr fontId="1"/>
  </si>
  <si>
    <t>代表者氏名（ふりがな）</t>
    <rPh sb="0" eb="3">
      <t>ダイヒョウシャ</t>
    </rPh>
    <rPh sb="3" eb="5">
      <t>シメイ</t>
    </rPh>
    <phoneticPr fontId="1"/>
  </si>
  <si>
    <t>過去３年間において、労働関係法令ならびにその他の法令に違反していませんか。</t>
  </si>
  <si>
    <t>役員等が、暴力団員による不当な行為の防止等に関する法律（平成３年法律第７７号）第２条第２号に規定する暴力団もしくは同条第６号に規定する暴力団員または暴力団と密接な関係を有していませんか。</t>
  </si>
  <si>
    <t>国税、県税、および市町税ならびに労働保険料に滞納はありませんか。</t>
  </si>
  <si>
    <t>【※2 事業所名について】
　・支社・支店単位での応募の場合、支社・支店名まで入力してください。</t>
    <rPh sb="4" eb="7">
      <t>ジギョウショ</t>
    </rPh>
    <rPh sb="7" eb="8">
      <t>メイ</t>
    </rPh>
    <phoneticPr fontId="1"/>
  </si>
  <si>
    <t>　　・「総付与日数」に繰越日数は含まないでください。</t>
    <rPh sb="4" eb="9">
      <t>ソウフヨニッスウ</t>
    </rPh>
    <phoneticPr fontId="1"/>
  </si>
  <si>
    <t>　　・役員であっても「常用雇用労働者」に該当する場合は計算対象とします。</t>
    <rPh sb="11" eb="13">
      <t>ジョウヨウ</t>
    </rPh>
    <rPh sb="13" eb="15">
      <t>コヨウ</t>
    </rPh>
    <rPh sb="15" eb="18">
      <t>ロウドウシャ</t>
    </rPh>
    <rPh sb="20" eb="22">
      <t>ガイトウ</t>
    </rPh>
    <rPh sb="24" eb="26">
      <t>バアイ</t>
    </rPh>
    <phoneticPr fontId="1"/>
  </si>
  <si>
    <t>　　・役員であっても「常用労働者」に該当する場合は計算対象とします。</t>
    <rPh sb="11" eb="13">
      <t>ジョウヨウ</t>
    </rPh>
    <rPh sb="13" eb="16">
      <t>ロウドウシャ</t>
    </rPh>
    <rPh sb="18" eb="20">
      <t>ガイトウ</t>
    </rPh>
    <rPh sb="22" eb="24">
      <t>バアイ</t>
    </rPh>
    <phoneticPr fontId="1"/>
  </si>
  <si>
    <t>多様で柔軟な働き方を選択できる制度の導入状況及び業務改善の取組状況</t>
    <rPh sb="0" eb="2">
      <t>タヨウ</t>
    </rPh>
    <rPh sb="3" eb="5">
      <t>ジュウナン</t>
    </rPh>
    <rPh sb="6" eb="7">
      <t>ハタラ</t>
    </rPh>
    <rPh sb="8" eb="9">
      <t>カタ</t>
    </rPh>
    <rPh sb="10" eb="12">
      <t>センタク</t>
    </rPh>
    <rPh sb="15" eb="17">
      <t>セイド</t>
    </rPh>
    <rPh sb="18" eb="22">
      <t>ドウニュウジョウキョウ</t>
    </rPh>
    <rPh sb="22" eb="23">
      <t>オヨ</t>
    </rPh>
    <rPh sb="24" eb="26">
      <t>ギョウム</t>
    </rPh>
    <rPh sb="26" eb="28">
      <t>カイゼン</t>
    </rPh>
    <rPh sb="29" eb="31">
      <t>トリクミ</t>
    </rPh>
    <rPh sb="31" eb="33">
      <t>ジョウキョウ</t>
    </rPh>
    <phoneticPr fontId="1"/>
  </si>
  <si>
    <t>【※1　応募用紙の作成基準日について】
　 ・応募用紙及び別紙の作成に係る基準日は令和５年１２月３1日現在とします。</t>
    <rPh sb="4" eb="6">
      <t>オウボ</t>
    </rPh>
    <rPh sb="6" eb="8">
      <t>ヨウシ</t>
    </rPh>
    <rPh sb="9" eb="11">
      <t>サクセイ</t>
    </rPh>
    <rPh sb="11" eb="14">
      <t>キジュンヒ</t>
    </rPh>
    <phoneticPr fontId="1"/>
  </si>
  <si>
    <t>【※5　「パートタイム労働者」について】
　・「パートタイム労働者」とは、下記の①または②のいずれかに該当する者をいいます。
　　①１日の所定労働時間が一般の労働者より短い者
　　②１日の所定労働時間が一般の労働者と同じであっても、１週の所定労働日数が一般の労働者より少ない者</t>
    <phoneticPr fontId="1"/>
  </si>
  <si>
    <t>【必須】就業規則等の添付※6</t>
    <rPh sb="1" eb="3">
      <t>ヒッス</t>
    </rPh>
    <rPh sb="4" eb="6">
      <t>シュウギョウ</t>
    </rPh>
    <rPh sb="6" eb="8">
      <t>キソク</t>
    </rPh>
    <rPh sb="8" eb="9">
      <t>ナド</t>
    </rPh>
    <rPh sb="10" eb="12">
      <t>テンプ</t>
    </rPh>
    <phoneticPr fontId="1"/>
  </si>
  <si>
    <t>（２）年次有給休暇の取得を促進するための取組を実施していますか。</t>
    <phoneticPr fontId="1"/>
  </si>
  <si>
    <t>（４）年次有給休暇の最低取得単位を次の中から選択してください。</t>
    <phoneticPr fontId="1"/>
  </si>
  <si>
    <t>（２）前の問で「j)その他上記に該当しない企業独自の制度」に「○」を入力された場合は、制度の概要を入力してください。</t>
    <rPh sb="34" eb="36">
      <t>ニュウリョク</t>
    </rPh>
    <rPh sb="49" eb="51">
      <t>ニュウリョク</t>
    </rPh>
    <phoneticPr fontId="1"/>
  </si>
  <si>
    <t>（１）生産性の向上に資する業務改善の取組を実施していますか。</t>
    <phoneticPr fontId="1"/>
  </si>
  <si>
    <t>B　生産性の向上に資する業務改善の取組状況</t>
    <rPh sb="2" eb="5">
      <t>セイサンセイ</t>
    </rPh>
    <rPh sb="6" eb="8">
      <t>コウジョウ</t>
    </rPh>
    <rPh sb="9" eb="10">
      <t>シ</t>
    </rPh>
    <rPh sb="12" eb="14">
      <t>ギョウム</t>
    </rPh>
    <rPh sb="14" eb="16">
      <t>カイゼン</t>
    </rPh>
    <rPh sb="17" eb="19">
      <t>トリクミ</t>
    </rPh>
    <rPh sb="19" eb="21">
      <t>ジョウキョウ</t>
    </rPh>
    <phoneticPr fontId="1"/>
  </si>
  <si>
    <t>（１）次に掲げる多様で柔軟な働き方を選択できる制度を導入していますか。</t>
    <rPh sb="3" eb="4">
      <t>ツギ</t>
    </rPh>
    <rPh sb="5" eb="6">
      <t>カカ</t>
    </rPh>
    <rPh sb="8" eb="10">
      <t>タヨウ</t>
    </rPh>
    <rPh sb="11" eb="13">
      <t>ジュウナン</t>
    </rPh>
    <rPh sb="14" eb="15">
      <t>ハタラ</t>
    </rPh>
    <rPh sb="16" eb="17">
      <t>カタ</t>
    </rPh>
    <rPh sb="18" eb="20">
      <t>センタク</t>
    </rPh>
    <rPh sb="23" eb="25">
      <t>セイド</t>
    </rPh>
    <rPh sb="26" eb="28">
      <t>ドウニュウ</t>
    </rPh>
    <phoneticPr fontId="1"/>
  </si>
  <si>
    <t>「よかばい・かえるばい企業大賞」被表彰企業選考要領　別添</t>
    <rPh sb="19" eb="21">
      <t>キギョウ</t>
    </rPh>
    <rPh sb="26" eb="28">
      <t>ベッテン</t>
    </rPh>
    <phoneticPr fontId="1"/>
  </si>
  <si>
    <t>評定表</t>
    <rPh sb="0" eb="3">
      <t>ヒョウテイヒョウ</t>
    </rPh>
    <phoneticPr fontId="1"/>
  </si>
  <si>
    <t>●評価対象企業</t>
    <rPh sb="1" eb="3">
      <t>ヒョウカ</t>
    </rPh>
    <rPh sb="3" eb="5">
      <t>タイショウ</t>
    </rPh>
    <rPh sb="5" eb="7">
      <t>キギョウ</t>
    </rPh>
    <phoneticPr fontId="1"/>
  </si>
  <si>
    <t>常用労働者数</t>
    <rPh sb="0" eb="2">
      <t>ジョウヨウ</t>
    </rPh>
    <rPh sb="2" eb="5">
      <t>ロウドウシャ</t>
    </rPh>
    <rPh sb="5" eb="6">
      <t>スウ</t>
    </rPh>
    <phoneticPr fontId="1"/>
  </si>
  <si>
    <t>業種</t>
    <rPh sb="0" eb="2">
      <t>ギョウシュ</t>
    </rPh>
    <phoneticPr fontId="1"/>
  </si>
  <si>
    <t>うちパートタイム労働者数</t>
    <rPh sb="8" eb="11">
      <t>ロウドウシャ</t>
    </rPh>
    <rPh sb="11" eb="12">
      <t>スウ</t>
    </rPh>
    <phoneticPr fontId="1"/>
  </si>
  <si>
    <t>取組状況</t>
    <rPh sb="0" eb="2">
      <t>トリクミ</t>
    </rPh>
    <rPh sb="2" eb="4">
      <t>ジョウキョウ</t>
    </rPh>
    <phoneticPr fontId="1"/>
  </si>
  <si>
    <t>年</t>
    <rPh sb="0" eb="1">
      <t>ネン</t>
    </rPh>
    <phoneticPr fontId="1"/>
  </si>
  <si>
    <t>業種別全国平均値</t>
    <rPh sb="0" eb="3">
      <t>ギョウシュベツ</t>
    </rPh>
    <rPh sb="3" eb="5">
      <t>ゼンコク</t>
    </rPh>
    <rPh sb="5" eb="8">
      <t>ヘイキンアタイ</t>
    </rPh>
    <phoneticPr fontId="1"/>
  </si>
  <si>
    <t>休暇制度の名称</t>
    <rPh sb="0" eb="2">
      <t>キュウカ</t>
    </rPh>
    <rPh sb="2" eb="4">
      <t>セイド</t>
    </rPh>
    <rPh sb="5" eb="7">
      <t>メイショウ</t>
    </rPh>
    <phoneticPr fontId="1"/>
  </si>
  <si>
    <t>　３　多様で柔軟な働き方制度の導入状況</t>
    <phoneticPr fontId="1"/>
  </si>
  <si>
    <t>制度の内容（対象者、制度の概要等）</t>
    <rPh sb="0" eb="2">
      <t>セイド</t>
    </rPh>
    <rPh sb="3" eb="5">
      <t>ナイヨウ</t>
    </rPh>
    <rPh sb="6" eb="9">
      <t>タイショウシャ</t>
    </rPh>
    <rPh sb="10" eb="12">
      <t>セイド</t>
    </rPh>
    <rPh sb="13" eb="15">
      <t>ガイヨウ</t>
    </rPh>
    <rPh sb="15" eb="16">
      <t>ナド</t>
    </rPh>
    <phoneticPr fontId="1"/>
  </si>
  <si>
    <t>　１　年次有給休暇の取得状況及び取得促進のための取組状況（全国平均値）</t>
    <rPh sb="29" eb="31">
      <t>ゼンコク</t>
    </rPh>
    <rPh sb="31" eb="34">
      <t>ヘイキンチ</t>
    </rPh>
    <phoneticPr fontId="1"/>
  </si>
  <si>
    <t>a)農業、林業</t>
  </si>
  <si>
    <t>全業種の平均値</t>
    <rPh sb="0" eb="3">
      <t>ゼンギョウシュ</t>
    </rPh>
    <rPh sb="4" eb="7">
      <t>ヘイキンチ</t>
    </rPh>
    <phoneticPr fontId="1"/>
  </si>
  <si>
    <t>b)漁業</t>
  </si>
  <si>
    <t>c)鉱業・採石業・砂利採取業</t>
  </si>
  <si>
    <t>d)建設業</t>
  </si>
  <si>
    <t>e)製造業</t>
  </si>
  <si>
    <t>f)電気・ガス・熱供給・水道業</t>
  </si>
  <si>
    <t>g)情報通信業</t>
  </si>
  <si>
    <t>h)運輸業</t>
  </si>
  <si>
    <t>i)卸売業、小売業</t>
  </si>
  <si>
    <t>j)金融業・保険業</t>
  </si>
  <si>
    <t>k)不動産業、物品賃貸業</t>
  </si>
  <si>
    <t>l)学術研究・専門・技術サービス業</t>
  </si>
  <si>
    <t>m)宿泊業、飲食サービス業</t>
  </si>
  <si>
    <t>n)生活関連サービス業、娯楽業</t>
  </si>
  <si>
    <t>o)教育・学習支援業</t>
  </si>
  <si>
    <t>p)医療、福祉</t>
  </si>
  <si>
    <t>q)複合サービス事業</t>
  </si>
  <si>
    <t>r)サービス業（他に分類されないもの）</t>
  </si>
  <si>
    <t>s)公務（他に分類されるものを除く）</t>
  </si>
  <si>
    <t>t)分類不能の産業</t>
  </si>
  <si>
    <t>令和４年</t>
  </si>
  <si>
    <t>d)始業時刻・終業時刻の繰り上げ・繰り下げ</t>
  </si>
  <si>
    <t>e)変形労働時間制</t>
  </si>
  <si>
    <t>f)在宅勤務（内勤型テレワーク）</t>
  </si>
  <si>
    <t>g)モバイルワーク（外勤型テレワーク）</t>
  </si>
  <si>
    <t>h)施設利用型勤務（サテライトオフィス、コワーキングスペース）</t>
  </si>
  <si>
    <t>i)ワーケーション</t>
  </si>
  <si>
    <t>j)その他上記に該当しない企業独自の制度</t>
  </si>
  <si>
    <t>　２　所定外労働時間の状況及び所定外労働時間の削減に向けた取組</t>
    <phoneticPr fontId="1"/>
  </si>
  <si>
    <t/>
  </si>
  <si>
    <t>［別紙４］企業ＰＲ</t>
    <rPh sb="1" eb="3">
      <t>ベッシ</t>
    </rPh>
    <phoneticPr fontId="1"/>
  </si>
  <si>
    <t>（６）</t>
    <phoneticPr fontId="1"/>
  </si>
  <si>
    <t>年次有給休暇の取得状況</t>
    <rPh sb="0" eb="2">
      <t>ネンジ</t>
    </rPh>
    <rPh sb="2" eb="6">
      <t>ユウキュウキュウカ</t>
    </rPh>
    <rPh sb="7" eb="11">
      <t>シュトクジョウキョウ</t>
    </rPh>
    <phoneticPr fontId="1"/>
  </si>
  <si>
    <t>年次有給休暇取得促進の取組状況</t>
  </si>
  <si>
    <t>（１）</t>
    <phoneticPr fontId="1"/>
  </si>
  <si>
    <t>年次有給休暇の最低取得単位</t>
    <rPh sb="0" eb="2">
      <t>ネンジ</t>
    </rPh>
    <rPh sb="2" eb="6">
      <t>ユウキュウキュウカ</t>
    </rPh>
    <rPh sb="7" eb="9">
      <t>サイテイ</t>
    </rPh>
    <rPh sb="9" eb="11">
      <t>シュトク</t>
    </rPh>
    <rPh sb="11" eb="13">
      <t>タンイ</t>
    </rPh>
    <phoneticPr fontId="1"/>
  </si>
  <si>
    <t>（２）</t>
    <phoneticPr fontId="1"/>
  </si>
  <si>
    <t>（３）</t>
    <phoneticPr fontId="1"/>
  </si>
  <si>
    <t>（４）</t>
    <phoneticPr fontId="1"/>
  </si>
  <si>
    <t>（５）</t>
    <phoneticPr fontId="1"/>
  </si>
  <si>
    <t>所定外労働時間数の状況</t>
    <rPh sb="0" eb="5">
      <t>ショテイガイロウドウ</t>
    </rPh>
    <rPh sb="5" eb="8">
      <t>ジカンスウ</t>
    </rPh>
    <rPh sb="9" eb="11">
      <t>ジョウキョウ</t>
    </rPh>
    <phoneticPr fontId="1"/>
  </si>
  <si>
    <t>（１）</t>
    <phoneticPr fontId="1"/>
  </si>
  <si>
    <t>（２）</t>
    <phoneticPr fontId="1"/>
  </si>
  <si>
    <t>（３）</t>
    <phoneticPr fontId="1"/>
  </si>
  <si>
    <t>（２）</t>
    <phoneticPr fontId="1"/>
  </si>
  <si>
    <t>多様な働き方を選択できる制度の導入状況</t>
    <rPh sb="0" eb="2">
      <t>タヨウ</t>
    </rPh>
    <rPh sb="3" eb="4">
      <t>ハタラ</t>
    </rPh>
    <rPh sb="5" eb="6">
      <t>カタ</t>
    </rPh>
    <rPh sb="7" eb="9">
      <t>センタク</t>
    </rPh>
    <rPh sb="12" eb="14">
      <t>セイド</t>
    </rPh>
    <rPh sb="15" eb="17">
      <t>ドウニュウ</t>
    </rPh>
    <rPh sb="17" eb="19">
      <t>ジョウキョウ</t>
    </rPh>
    <phoneticPr fontId="1"/>
  </si>
  <si>
    <t>労働時間に関するもの</t>
    <rPh sb="0" eb="2">
      <t>ロウドウ</t>
    </rPh>
    <rPh sb="2" eb="4">
      <t>ジカン</t>
    </rPh>
    <rPh sb="5" eb="6">
      <t>カン</t>
    </rPh>
    <phoneticPr fontId="1"/>
  </si>
  <si>
    <t>勤務場所に関するもの</t>
    <rPh sb="0" eb="2">
      <t>キンム</t>
    </rPh>
    <rPh sb="2" eb="4">
      <t>バショ</t>
    </rPh>
    <rPh sb="5" eb="6">
      <t>カン</t>
    </rPh>
    <phoneticPr fontId="1"/>
  </si>
  <si>
    <t>（２）</t>
    <phoneticPr fontId="1"/>
  </si>
  <si>
    <t>　その他、若者、女性、高齢者など多様な人材が多様な働き方を選択でき、その意欲と能力を発揮できる「魅力ある職場づくり」の実現に向けた企業独自の取組をはじめ、御社のPRを入力してください。</t>
    <rPh sb="77" eb="79">
      <t>オンシャ</t>
    </rPh>
    <phoneticPr fontId="1"/>
  </si>
  <si>
    <t>企業ＰＲ欄</t>
    <rPh sb="0" eb="2">
      <t>キギョウ</t>
    </rPh>
    <rPh sb="4" eb="5">
      <t>ラン</t>
    </rPh>
    <phoneticPr fontId="1"/>
  </si>
  <si>
    <t>【※6　「就業規則等」について】
　・「就業規則等」とは、就業規則または労働協約のことをいいます。
　・常用労働者10人未満の企業については、就業規則または就業規則に準ずるものの写しを提出してください。
　・また、別紙１～４の取組内容や制度を証明する書類として、就業規則とは別に休暇や服務に関する規程を定めている場合には、就業規則に加えてその規程も提出してください。</t>
    <rPh sb="5" eb="7">
      <t>シュウギョウ</t>
    </rPh>
    <rPh sb="7" eb="9">
      <t>キソク</t>
    </rPh>
    <rPh sb="9" eb="10">
      <t>ナド</t>
    </rPh>
    <rPh sb="20" eb="22">
      <t>シュウギョウ</t>
    </rPh>
    <rPh sb="22" eb="24">
      <t>キソク</t>
    </rPh>
    <rPh sb="24" eb="25">
      <t>ナド</t>
    </rPh>
    <rPh sb="29" eb="31">
      <t>シュウギョウ</t>
    </rPh>
    <rPh sb="31" eb="33">
      <t>キソク</t>
    </rPh>
    <rPh sb="36" eb="40">
      <t>ロウドウキョウヤク</t>
    </rPh>
    <rPh sb="52" eb="57">
      <t>ジョウヨウロウドウシャ</t>
    </rPh>
    <rPh sb="59" eb="60">
      <t>ニン</t>
    </rPh>
    <rPh sb="60" eb="62">
      <t>ミマン</t>
    </rPh>
    <rPh sb="63" eb="65">
      <t>キギョウ</t>
    </rPh>
    <rPh sb="71" eb="75">
      <t>シュウギョウキソク</t>
    </rPh>
    <rPh sb="78" eb="82">
      <t>シュウギョウキソク</t>
    </rPh>
    <rPh sb="83" eb="84">
      <t>ジュン</t>
    </rPh>
    <rPh sb="89" eb="90">
      <t>ウツ</t>
    </rPh>
    <rPh sb="92" eb="94">
      <t>テイシュツ</t>
    </rPh>
    <rPh sb="107" eb="109">
      <t>ベッシ</t>
    </rPh>
    <rPh sb="113" eb="115">
      <t>トリクミ</t>
    </rPh>
    <rPh sb="115" eb="117">
      <t>ナイヨウ</t>
    </rPh>
    <rPh sb="118" eb="120">
      <t>セイド</t>
    </rPh>
    <rPh sb="121" eb="123">
      <t>ショウメイ</t>
    </rPh>
    <rPh sb="125" eb="127">
      <t>ショルイ</t>
    </rPh>
    <rPh sb="131" eb="135">
      <t>シュウギョウキソク</t>
    </rPh>
    <rPh sb="137" eb="138">
      <t>ベツ</t>
    </rPh>
    <rPh sb="161" eb="165">
      <t>シュウギョウキソク</t>
    </rPh>
    <rPh sb="166" eb="167">
      <t>クワ</t>
    </rPh>
    <phoneticPr fontId="1"/>
  </si>
  <si>
    <t>【※7　「添付書類」について】
　・「添付書類」とは「就業規則等」を除く、別紙１～４の取組内容や制度を証明する社内広報紙やパンフレット等のことをいいます。
　・当該書類の提出は任意となりますので、応募者の判断により必要に応じて提出してください。</t>
    <rPh sb="5" eb="9">
      <t>テンプショルイ</t>
    </rPh>
    <rPh sb="19" eb="23">
      <t>テンプショルイ</t>
    </rPh>
    <rPh sb="27" eb="31">
      <t>シュウギョウキソク</t>
    </rPh>
    <rPh sb="31" eb="32">
      <t>ナド</t>
    </rPh>
    <rPh sb="34" eb="35">
      <t>ノゾ</t>
    </rPh>
    <rPh sb="51" eb="53">
      <t>ショウメイ</t>
    </rPh>
    <rPh sb="55" eb="57">
      <t>シャナイ</t>
    </rPh>
    <rPh sb="57" eb="59">
      <t>コウホウ</t>
    </rPh>
    <rPh sb="59" eb="60">
      <t>シ</t>
    </rPh>
    <rPh sb="67" eb="68">
      <t>トウ</t>
    </rPh>
    <rPh sb="80" eb="82">
      <t>トウガイ</t>
    </rPh>
    <rPh sb="82" eb="84">
      <t>ショルイ</t>
    </rPh>
    <rPh sb="85" eb="87">
      <t>テイシュツ</t>
    </rPh>
    <rPh sb="88" eb="90">
      <t>ニンイ</t>
    </rPh>
    <rPh sb="98" eb="101">
      <t>オウボシャ</t>
    </rPh>
    <rPh sb="102" eb="104">
      <t>ハンダン</t>
    </rPh>
    <rPh sb="107" eb="109">
      <t>ヒツヨウ</t>
    </rPh>
    <rPh sb="110" eb="111">
      <t>オウ</t>
    </rPh>
    <rPh sb="113" eb="115">
      <t>テイシュツ</t>
    </rPh>
    <phoneticPr fontId="1"/>
  </si>
  <si>
    <t>（１）令和２年から令和４年までの間の年次有給休暇の「総付与日数」及び「総取得日数」を入力してください。</t>
    <rPh sb="3" eb="5">
      <t>レイワ</t>
    </rPh>
    <rPh sb="6" eb="7">
      <t>ネン</t>
    </rPh>
    <rPh sb="9" eb="11">
      <t>レイワ</t>
    </rPh>
    <rPh sb="12" eb="13">
      <t>ネン</t>
    </rPh>
    <rPh sb="16" eb="17">
      <t>カン</t>
    </rPh>
    <rPh sb="18" eb="20">
      <t>ネンジ</t>
    </rPh>
    <rPh sb="20" eb="22">
      <t>ユウキュウ</t>
    </rPh>
    <rPh sb="22" eb="24">
      <t>キュウカ</t>
    </rPh>
    <rPh sb="26" eb="27">
      <t>ソウ</t>
    </rPh>
    <rPh sb="27" eb="29">
      <t>フヨ</t>
    </rPh>
    <rPh sb="29" eb="31">
      <t>ニッスウ</t>
    </rPh>
    <rPh sb="32" eb="33">
      <t>オヨ</t>
    </rPh>
    <rPh sb="35" eb="36">
      <t>ソウ</t>
    </rPh>
    <rPh sb="36" eb="38">
      <t>シュトク</t>
    </rPh>
    <rPh sb="38" eb="40">
      <t>ニッスウ</t>
    </rPh>
    <phoneticPr fontId="1"/>
  </si>
  <si>
    <t>（５）その他年次有給休暇の他に企業独自の有給休暇制度を導入していますか。</t>
    <rPh sb="13" eb="14">
      <t>ホカ</t>
    </rPh>
    <phoneticPr fontId="1"/>
  </si>
  <si>
    <t>（６）前の問で「導入している」と回答された場合は、休暇制度の概要を入力してください。（複数入力可）</t>
    <rPh sb="43" eb="45">
      <t>フクスウ</t>
    </rPh>
    <rPh sb="45" eb="47">
      <t>ニュウリョク</t>
    </rPh>
    <rPh sb="47" eb="48">
      <t>カ</t>
    </rPh>
    <phoneticPr fontId="1"/>
  </si>
  <si>
    <t>（１）令和２年から令和４年までの間の「総所定外労働時間数」及び「常用労働者数」を入力してください。</t>
    <rPh sb="3" eb="5">
      <t>レイワ</t>
    </rPh>
    <rPh sb="6" eb="7">
      <t>ネン</t>
    </rPh>
    <rPh sb="9" eb="11">
      <t>レイワ</t>
    </rPh>
    <rPh sb="12" eb="13">
      <t>ネン</t>
    </rPh>
    <rPh sb="16" eb="17">
      <t>カン</t>
    </rPh>
    <rPh sb="19" eb="20">
      <t>ソウ</t>
    </rPh>
    <rPh sb="20" eb="28">
      <t>ショテイガイロウドウジカンスウ</t>
    </rPh>
    <rPh sb="29" eb="30">
      <t>オヨ</t>
    </rPh>
    <rPh sb="32" eb="37">
      <t>ジョウヨウロウドウシャ</t>
    </rPh>
    <rPh sb="37" eb="38">
      <t>スウ</t>
    </rPh>
    <phoneticPr fontId="1"/>
  </si>
  <si>
    <t>（２）所定外労働時間数の削減に向けた取組を実施していますか。</t>
    <rPh sb="3" eb="6">
      <t>ショテイガイ</t>
    </rPh>
    <rPh sb="6" eb="10">
      <t>ロウドウジカン</t>
    </rPh>
    <rPh sb="10" eb="11">
      <t>カズ</t>
    </rPh>
    <rPh sb="12" eb="14">
      <t>サクゲン</t>
    </rPh>
    <rPh sb="15" eb="16">
      <t>ム</t>
    </rPh>
    <phoneticPr fontId="1"/>
  </si>
  <si>
    <t>A　多様で柔軟な働き方を選択できる制度の導入状況</t>
    <rPh sb="2" eb="4">
      <t>タヨウ</t>
    </rPh>
    <rPh sb="5" eb="7">
      <t>ジュウナン</t>
    </rPh>
    <rPh sb="8" eb="9">
      <t>ハタラ</t>
    </rPh>
    <rPh sb="10" eb="11">
      <t>カタ</t>
    </rPh>
    <rPh sb="12" eb="14">
      <t>センタク</t>
    </rPh>
    <rPh sb="17" eb="19">
      <t>セイド</t>
    </rPh>
    <rPh sb="20" eb="22">
      <t>ドウニュウ</t>
    </rPh>
    <rPh sb="22" eb="24">
      <t>ジョウキョウ</t>
    </rPh>
    <phoneticPr fontId="1"/>
  </si>
  <si>
    <t>（２）前の問で「実施している」に「○」を入力された場合は、具体的な取組内容を入力してください。（複数入力可）</t>
    <rPh sb="8" eb="10">
      <t>ジッシ</t>
    </rPh>
    <rPh sb="20" eb="22">
      <t>ニュウリョク</t>
    </rPh>
    <rPh sb="48" eb="50">
      <t>フクスウ</t>
    </rPh>
    <rPh sb="50" eb="52">
      <t>ニュウリョク</t>
    </rPh>
    <rPh sb="52" eb="53">
      <t>カ</t>
    </rPh>
    <phoneticPr fontId="1"/>
  </si>
  <si>
    <t>［別紙１］年次有給休暇の取得状況</t>
    <rPh sb="1" eb="3">
      <t>ベッシ</t>
    </rPh>
    <phoneticPr fontId="1"/>
  </si>
  <si>
    <t>［別紙２］所定外労働時間の状況</t>
    <rPh sb="1" eb="3">
      <t>ベッシ</t>
    </rPh>
    <phoneticPr fontId="1"/>
  </si>
  <si>
    <t>企業独自の有給休暇制度の導入状況</t>
    <rPh sb="0" eb="2">
      <t>キギョウ</t>
    </rPh>
    <rPh sb="2" eb="4">
      <t>ドクジ</t>
    </rPh>
    <rPh sb="5" eb="7">
      <t>ユウキュウ</t>
    </rPh>
    <rPh sb="7" eb="9">
      <t>キュウカ</t>
    </rPh>
    <rPh sb="9" eb="11">
      <t>セイド</t>
    </rPh>
    <rPh sb="12" eb="14">
      <t>ドウニュウ</t>
    </rPh>
    <rPh sb="14" eb="16">
      <t>ジョウキョウ</t>
    </rPh>
    <phoneticPr fontId="1"/>
  </si>
  <si>
    <t>休暇制度の説明（要件、取得日数等）</t>
    <rPh sb="0" eb="2">
      <t>キュウカ</t>
    </rPh>
    <rPh sb="2" eb="4">
      <t>セイド</t>
    </rPh>
    <rPh sb="5" eb="7">
      <t>セツメイ</t>
    </rPh>
    <rPh sb="8" eb="10">
      <t>ヨウケン</t>
    </rPh>
    <rPh sb="11" eb="13">
      <t>シュトク</t>
    </rPh>
    <rPh sb="13" eb="15">
      <t>ニッスウ</t>
    </rPh>
    <rPh sb="15" eb="16">
      <t>ナド</t>
    </rPh>
    <phoneticPr fontId="1"/>
  </si>
  <si>
    <t>（３）前の問で「実施している」と回答された場合は、具体的な取組内容を入力してください。</t>
    <rPh sb="8" eb="10">
      <t>ジッシ</t>
    </rPh>
    <phoneticPr fontId="1"/>
  </si>
  <si>
    <t>（３）前の問で「実施している」と回答された場合は、具体的な取組内容を入力してください。（複数入力可）</t>
    <rPh sb="8" eb="10">
      <t>ジッシ</t>
    </rPh>
    <rPh sb="44" eb="46">
      <t>フクスウ</t>
    </rPh>
    <rPh sb="46" eb="48">
      <t>ニュウリョク</t>
    </rPh>
    <rPh sb="48" eb="49">
      <t>カ</t>
    </rPh>
    <phoneticPr fontId="1"/>
  </si>
  <si>
    <t>所定外労働時間数削減の取組状況</t>
    <rPh sb="0" eb="3">
      <t>ショテイガイ</t>
    </rPh>
    <rPh sb="3" eb="5">
      <t>ロウドウ</t>
    </rPh>
    <rPh sb="5" eb="7">
      <t>ジカン</t>
    </rPh>
    <rPh sb="7" eb="8">
      <t>スウ</t>
    </rPh>
    <rPh sb="8" eb="10">
      <t>サクゲン</t>
    </rPh>
    <rPh sb="11" eb="13">
      <t>トリクミ</t>
    </rPh>
    <rPh sb="13" eb="15">
      <t>ジョウキョウ</t>
    </rPh>
    <phoneticPr fontId="1"/>
  </si>
  <si>
    <t>［別紙３-Ａ］多様で柔軟な働き方を選択できる制度の導入状況</t>
    <rPh sb="1" eb="3">
      <t>ベッシ</t>
    </rPh>
    <rPh sb="17" eb="19">
      <t>センタク</t>
    </rPh>
    <rPh sb="22" eb="24">
      <t>セイド</t>
    </rPh>
    <phoneticPr fontId="1"/>
  </si>
  <si>
    <t>［別紙３-Ｂ］生産性の向上に資する業務改善の取組状況</t>
    <rPh sb="1" eb="3">
      <t>ベッシ</t>
    </rPh>
    <phoneticPr fontId="1"/>
  </si>
  <si>
    <t>生産性の向上に資する業務改善の取組状況</t>
    <phoneticPr fontId="1"/>
  </si>
  <si>
    <t>総付与日数（a）</t>
    <rPh sb="0" eb="5">
      <t>ソウフヨニッスウ</t>
    </rPh>
    <phoneticPr fontId="1"/>
  </si>
  <si>
    <t>総取得日数（b）</t>
    <rPh sb="0" eb="3">
      <t>ソウシュトク</t>
    </rPh>
    <rPh sb="3" eb="5">
      <t>ニッスウ</t>
    </rPh>
    <phoneticPr fontId="1"/>
  </si>
  <si>
    <t>取得率（c=b/a）</t>
    <rPh sb="0" eb="3">
      <t>シュトクリツ</t>
    </rPh>
    <phoneticPr fontId="1"/>
  </si>
  <si>
    <t>総所定外労働時間（a）</t>
    <rPh sb="0" eb="4">
      <t>ソウショテイガイ</t>
    </rPh>
    <rPh sb="4" eb="6">
      <t>ロウドウ</t>
    </rPh>
    <rPh sb="6" eb="8">
      <t>ジカン</t>
    </rPh>
    <phoneticPr fontId="1"/>
  </si>
  <si>
    <t>常用労働者数（b）</t>
    <rPh sb="0" eb="5">
      <t>ジョウヨウロウドウシャ</t>
    </rPh>
    <rPh sb="5" eb="6">
      <t>スウ</t>
    </rPh>
    <phoneticPr fontId="1"/>
  </si>
  <si>
    <t>１人あたりの所定外労働時間数（c=a/b）</t>
    <rPh sb="1" eb="2">
      <t>ニン</t>
    </rPh>
    <rPh sb="6" eb="8">
      <t>ショテイ</t>
    </rPh>
    <rPh sb="8" eb="9">
      <t>ガイ</t>
    </rPh>
    <rPh sb="9" eb="11">
      <t>ロウドウ</t>
    </rPh>
    <rPh sb="11" eb="14">
      <t>ジカンスウ</t>
    </rPh>
    <phoneticPr fontId="1"/>
  </si>
  <si>
    <t>企業独自の制度の導入状況</t>
    <rPh sb="0" eb="2">
      <t>キギョウ</t>
    </rPh>
    <rPh sb="2" eb="4">
      <t>ドクジ</t>
    </rPh>
    <rPh sb="5" eb="7">
      <t>セイド</t>
    </rPh>
    <rPh sb="8" eb="10">
      <t>ドウニュウ</t>
    </rPh>
    <rPh sb="10" eb="12">
      <t>ジョウキョウ</t>
    </rPh>
    <phoneticPr fontId="1"/>
  </si>
  <si>
    <t>具体的な取組内容</t>
    <rPh sb="0" eb="3">
      <t>グタイテキ</t>
    </rPh>
    <phoneticPr fontId="1"/>
  </si>
  <si>
    <t>具体的な取組内容</t>
    <rPh sb="0" eb="3">
      <t>グタイテキ</t>
    </rPh>
    <phoneticPr fontId="1"/>
  </si>
  <si>
    <t>具体的な取組内容</t>
    <rPh sb="0" eb="3">
      <t>グタイテキ</t>
    </rPh>
    <rPh sb="4" eb="6">
      <t>トリクミ</t>
    </rPh>
    <rPh sb="6" eb="8">
      <t>ナイヨウ</t>
    </rPh>
    <phoneticPr fontId="1"/>
  </si>
  <si>
    <r>
      <t>業種
（</t>
    </r>
    <r>
      <rPr>
        <sz val="10"/>
        <rFont val="ＭＳ Ｐゴシック"/>
        <family val="3"/>
        <charset val="128"/>
        <scheme val="minor"/>
      </rPr>
      <t>該当する業種に「○」を入力してください。）</t>
    </r>
    <rPh sb="0" eb="2">
      <t>ギョウシュ</t>
    </rPh>
    <rPh sb="4" eb="6">
      <t>ガイトウ</t>
    </rPh>
    <rPh sb="8" eb="10">
      <t>ギョウシュ</t>
    </rPh>
    <rPh sb="15" eb="17">
      <t>ニュウリョク</t>
    </rPh>
    <phoneticPr fontId="1"/>
  </si>
  <si>
    <r>
      <t xml:space="preserve">［任意］添付書類※7
</t>
    </r>
    <r>
      <rPr>
        <sz val="10"/>
        <rFont val="ＭＳ Ｐゴシック"/>
        <family val="3"/>
        <charset val="128"/>
        <scheme val="minor"/>
      </rPr>
      <t>（「有」または「無」を入力してください。）</t>
    </r>
    <rPh sb="1" eb="3">
      <t>ニンイ</t>
    </rPh>
    <rPh sb="4" eb="6">
      <t>テンプ</t>
    </rPh>
    <rPh sb="6" eb="8">
      <t>ショルイ</t>
    </rPh>
    <rPh sb="13" eb="14">
      <t>アリ</t>
    </rPh>
    <rPh sb="19" eb="20">
      <t>ナシ</t>
    </rPh>
    <rPh sb="22" eb="24">
      <t>ニュウリョク</t>
    </rPh>
    <phoneticPr fontId="1"/>
  </si>
  <si>
    <r>
      <t>f)在宅勤務</t>
    </r>
    <r>
      <rPr>
        <sz val="10"/>
        <rFont val="ＭＳ Ｐゴシック"/>
        <family val="3"/>
        <charset val="128"/>
        <scheme val="minor"/>
      </rPr>
      <t>（内勤型テレワーク）</t>
    </r>
    <phoneticPr fontId="1"/>
  </si>
  <si>
    <r>
      <t>g)モバイルワーク</t>
    </r>
    <r>
      <rPr>
        <sz val="10"/>
        <rFont val="ＭＳ Ｐゴシック"/>
        <family val="3"/>
        <charset val="128"/>
        <scheme val="minor"/>
      </rPr>
      <t>（外勤型テレワーク）</t>
    </r>
    <phoneticPr fontId="1"/>
  </si>
  <si>
    <r>
      <t>h)施設利用型勤務</t>
    </r>
    <r>
      <rPr>
        <sz val="10"/>
        <rFont val="ＭＳ Ｐゴシック"/>
        <family val="3"/>
        <charset val="128"/>
        <scheme val="minor"/>
      </rPr>
      <t>（サテライトオフィス、コワーキングスペース）</t>
    </r>
    <phoneticPr fontId="1"/>
  </si>
  <si>
    <r>
      <t>　　・計算対象となる労働者は、</t>
    </r>
    <r>
      <rPr>
        <sz val="12"/>
        <rFont val="ＭＳ Ｐゴシック"/>
        <family val="3"/>
        <charset val="128"/>
        <scheme val="minor"/>
      </rPr>
      <t>「常用労働者」（</t>
    </r>
    <r>
      <rPr>
        <b/>
        <u/>
        <sz val="12"/>
        <rFont val="ＭＳ Ｐゴシック"/>
        <family val="3"/>
        <charset val="128"/>
        <scheme val="minor"/>
      </rPr>
      <t>パートタイム労働者を含む</t>
    </r>
    <r>
      <rPr>
        <sz val="12"/>
        <rFont val="ＭＳ Ｐゴシック"/>
        <family val="3"/>
        <charset val="128"/>
        <scheme val="minor"/>
      </rPr>
      <t>）</t>
    </r>
    <r>
      <rPr>
        <sz val="11"/>
        <rFont val="ＭＳ Ｐゴシック"/>
        <family val="3"/>
        <charset val="128"/>
        <scheme val="minor"/>
      </rPr>
      <t>とします。</t>
    </r>
    <rPh sb="3" eb="5">
      <t>ケイサン</t>
    </rPh>
    <rPh sb="16" eb="21">
      <t>ジョウヨウロウドウシャ</t>
    </rPh>
    <rPh sb="29" eb="32">
      <t>ロウドウシャ</t>
    </rPh>
    <rPh sb="33" eb="34">
      <t>フク</t>
    </rPh>
    <phoneticPr fontId="1"/>
  </si>
  <si>
    <r>
      <t>　　・計算対象となる労働者は、</t>
    </r>
    <r>
      <rPr>
        <sz val="12"/>
        <rFont val="ＭＳ Ｐゴシック"/>
        <family val="3"/>
        <charset val="128"/>
        <scheme val="minor"/>
      </rPr>
      <t>「常用労働者」（</t>
    </r>
    <r>
      <rPr>
        <b/>
        <u/>
        <sz val="12"/>
        <rFont val="ＭＳ Ｐゴシック"/>
        <family val="3"/>
        <charset val="128"/>
        <scheme val="minor"/>
      </rPr>
      <t>パートタイム労働者を除く</t>
    </r>
    <r>
      <rPr>
        <sz val="12"/>
        <rFont val="ＭＳ Ｐゴシック"/>
        <family val="3"/>
        <charset val="128"/>
        <scheme val="minor"/>
      </rPr>
      <t>）とします</t>
    </r>
    <r>
      <rPr>
        <sz val="10"/>
        <rFont val="ＭＳ Ｐゴシック"/>
        <family val="3"/>
        <charset val="128"/>
        <scheme val="minor"/>
      </rPr>
      <t>。</t>
    </r>
    <rPh sb="3" eb="5">
      <t>ケイサン</t>
    </rPh>
    <rPh sb="16" eb="21">
      <t>ジョウヨウロウドウシャ</t>
    </rPh>
    <rPh sb="29" eb="32">
      <t>ロウドウシャ</t>
    </rPh>
    <rPh sb="33" eb="34">
      <t>ノゾ</t>
    </rPh>
    <phoneticPr fontId="1"/>
  </si>
  <si>
    <t>【※4　「常用労働者」について】
　・「常用労働者」とは以下の①または②のいずれかに該当する者をいいます。
　　①期間を定めずに雇われている者
　　②１か月以上の期間を定めて雇われている者
（備考）
　・法人組織の取締役、監査役・理事などの重役・役員、また、工場長、支店長であっても、常時事業所に出勤の上、一定の業務に従事し、一般の労働者と同じ給与規則又は基準で、毎月給与の算定を受けている場合は、常用労働者に該当します。
　・事業主と常時同居し、生計を一にする事業主の家族であっても、会社で雇っている他の労働者（労働者であることがはっきりしている者）と同様に、一般事務・現場作業等に従事し、事業主の指揮命令に従って働いていることが明確であれば、雇われて働く労働者とみなします。</t>
    <rPh sb="5" eb="7">
      <t>ジョウヨウ</t>
    </rPh>
    <rPh sb="7" eb="10">
      <t>ロウドウシャ</t>
    </rPh>
    <rPh sb="20" eb="25">
      <t>ジョウヨウロウドウシャ</t>
    </rPh>
    <rPh sb="28" eb="30">
      <t>イカ</t>
    </rPh>
    <rPh sb="96" eb="98">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</si>
</sst>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14"/>
      <color theme="1"/>
      <name val="ＭＳ ゴシック"/>
      <family val="3"/>
      <charset val="128"/>
    </font>
    <font>
      <sz val="20"/>
      <color theme="1"/>
      <name val="ＭＳ ゴシック"/>
      <family val="3"/>
      <charset val="128"/>
    </font>
    <font>
      <b/>
      <sz val="11"/>
      <color theme="1"/>
      <name val="ＭＳ ゴシック"/>
      <family val="3"/>
      <charset val="128"/>
    </font>
    <font>
      <b/>
      <sz val="10.5"/>
      <color theme="1"/>
      <name val="ＭＳ ゴシック"/>
      <family val="3"/>
      <charset val="128"/>
    </font>
    <font>
      <sz val="10"/>
      <color theme="1"/>
      <name val="ＭＳ ゴシック"/>
      <family val="3"/>
      <charset val="128"/>
    </font>
    <font>
      <sz val="12"/>
      <color theme="1"/>
      <name val="ＭＳ ゴシック"/>
      <family val="3"/>
      <charset val="128"/>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12"/>
      <name val="ＭＳ Ｐゴシック"/>
      <family val="3"/>
      <charset val="128"/>
      <scheme val="minor"/>
    </font>
    <font>
      <sz val="10.5"/>
      <name val="ＭＳ Ｐゴシック"/>
      <family val="3"/>
      <charset val="128"/>
      <scheme val="minor"/>
    </font>
    <font>
      <b/>
      <u/>
      <sz val="12"/>
      <name val="ＭＳ Ｐゴシック"/>
      <family val="3"/>
      <charset val="128"/>
      <scheme val="minor"/>
    </font>
  </fonts>
  <fills count="2">
    <fill>
      <patternFill patternType="none"/>
    </fill>
    <fill>
      <patternFill patternType="gray125"/>
    </fill>
  </fills>
  <borders count="1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tted">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dotted">
        <color indexed="64"/>
      </top>
      <bottom/>
      <diagonal/>
    </border>
    <border>
      <left/>
      <right style="medium">
        <color indexed="64"/>
      </right>
      <top style="dotted">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dotted">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medium">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dotted">
        <color indexed="64"/>
      </top>
      <bottom/>
      <diagonal/>
    </border>
    <border>
      <left/>
      <right/>
      <top style="thin">
        <color indexed="64"/>
      </top>
      <bottom style="dotted">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78">
    <xf numFmtId="0" fontId="0" fillId="0" borderId="0" xfId="0">
      <alignment vertical="center"/>
    </xf>
    <xf numFmtId="0" fontId="10" fillId="0" borderId="0" xfId="0" applyFont="1">
      <alignment vertical="center"/>
    </xf>
    <xf numFmtId="0" fontId="10" fillId="0" borderId="9" xfId="0" applyFont="1" applyBorder="1" applyAlignment="1">
      <alignment horizontal="center" vertical="center"/>
    </xf>
    <xf numFmtId="0" fontId="10" fillId="0" borderId="12" xfId="0" applyFont="1" applyBorder="1" applyAlignment="1">
      <alignment horizontal="center" vertical="center"/>
    </xf>
    <xf numFmtId="0" fontId="10" fillId="0" borderId="7" xfId="0" applyFont="1" applyBorder="1" applyAlignment="1">
      <alignment horizontal="center" vertical="center" wrapText="1"/>
    </xf>
    <xf numFmtId="0" fontId="10" fillId="0" borderId="41" xfId="0" applyFont="1" applyBorder="1" applyAlignment="1">
      <alignment horizontal="center" vertical="center"/>
    </xf>
    <xf numFmtId="0" fontId="10" fillId="0" borderId="19" xfId="0" applyFont="1" applyBorder="1">
      <alignment vertical="center"/>
    </xf>
    <xf numFmtId="0" fontId="10" fillId="0" borderId="42" xfId="0" applyFont="1" applyBorder="1" applyAlignment="1">
      <alignment horizontal="center" vertical="center"/>
    </xf>
    <xf numFmtId="0" fontId="10" fillId="0" borderId="43" xfId="0" applyFont="1" applyBorder="1">
      <alignment vertical="center"/>
    </xf>
    <xf numFmtId="0" fontId="10" fillId="0" borderId="44" xfId="0" applyFont="1" applyBorder="1" applyAlignment="1">
      <alignment horizontal="center" vertical="center"/>
    </xf>
    <xf numFmtId="0" fontId="10" fillId="0" borderId="45" xfId="0" applyFont="1" applyBorder="1">
      <alignment vertical="center"/>
    </xf>
    <xf numFmtId="0" fontId="10" fillId="0" borderId="46" xfId="0" applyFont="1" applyBorder="1" applyAlignment="1">
      <alignment horizontal="center" vertical="center"/>
    </xf>
    <xf numFmtId="0" fontId="10" fillId="0" borderId="30" xfId="0" applyFont="1" applyBorder="1">
      <alignment vertical="center"/>
    </xf>
    <xf numFmtId="0" fontId="10" fillId="0" borderId="47" xfId="0" applyFont="1" applyBorder="1" applyAlignment="1">
      <alignment horizontal="center" vertical="center"/>
    </xf>
    <xf numFmtId="0" fontId="10" fillId="0" borderId="48" xfId="0" applyFont="1" applyBorder="1">
      <alignment vertical="center"/>
    </xf>
    <xf numFmtId="0" fontId="10" fillId="0" borderId="12" xfId="0" applyFont="1" applyBorder="1" applyAlignment="1">
      <alignment horizontal="center" vertical="center" wrapText="1"/>
    </xf>
    <xf numFmtId="0" fontId="10" fillId="0" borderId="5"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Border="1">
      <alignment vertical="center"/>
    </xf>
    <xf numFmtId="0" fontId="10" fillId="0" borderId="9" xfId="0" applyFont="1" applyBorder="1" applyAlignment="1">
      <alignment horizontal="center" vertical="center" wrapText="1"/>
    </xf>
    <xf numFmtId="0" fontId="10" fillId="0" borderId="54" xfId="0" applyFont="1" applyBorder="1" applyAlignment="1">
      <alignment vertical="center" wrapText="1"/>
    </xf>
    <xf numFmtId="0" fontId="10" fillId="0" borderId="55" xfId="0" applyFont="1" applyBorder="1" applyAlignment="1">
      <alignment vertical="center" wrapText="1"/>
    </xf>
    <xf numFmtId="0" fontId="10" fillId="0" borderId="13" xfId="0" applyFont="1" applyBorder="1" applyAlignment="1">
      <alignment vertical="center" wrapText="1"/>
    </xf>
    <xf numFmtId="0" fontId="10" fillId="0" borderId="0" xfId="0" applyFont="1" applyAlignment="1">
      <alignment horizontal="left" vertical="center"/>
    </xf>
    <xf numFmtId="0" fontId="10" fillId="0" borderId="0" xfId="0" applyFont="1" applyAlignment="1">
      <alignment horizontal="right" vertical="center"/>
    </xf>
    <xf numFmtId="0" fontId="10" fillId="0" borderId="1" xfId="0" applyFont="1" applyBorder="1" applyAlignment="1">
      <alignment horizontal="center" vertical="center"/>
    </xf>
    <xf numFmtId="0" fontId="10" fillId="0" borderId="24" xfId="0" applyFont="1" applyBorder="1" applyAlignment="1">
      <alignment horizontal="center" vertical="center"/>
    </xf>
    <xf numFmtId="0" fontId="10" fillId="0" borderId="6" xfId="0" applyFont="1" applyBorder="1">
      <alignment vertical="center"/>
    </xf>
    <xf numFmtId="0" fontId="10" fillId="0" borderId="26" xfId="0" applyFont="1" applyBorder="1" applyAlignment="1">
      <alignment horizontal="center" vertical="center"/>
    </xf>
    <xf numFmtId="0" fontId="10" fillId="0" borderId="2" xfId="0" applyFont="1" applyBorder="1">
      <alignment vertical="center"/>
    </xf>
    <xf numFmtId="0" fontId="10" fillId="0" borderId="53" xfId="0" applyFont="1" applyBorder="1" applyAlignment="1">
      <alignment horizontal="center" vertical="center"/>
    </xf>
    <xf numFmtId="0" fontId="10" fillId="0" borderId="10" xfId="0" applyFont="1" applyBorder="1">
      <alignment vertical="center"/>
    </xf>
    <xf numFmtId="0" fontId="10" fillId="0" borderId="25" xfId="0" applyFont="1" applyBorder="1" applyAlignment="1">
      <alignment horizontal="center" vertical="center"/>
    </xf>
    <xf numFmtId="0" fontId="14" fillId="0" borderId="11" xfId="0" applyFont="1" applyBorder="1">
      <alignment vertical="center"/>
    </xf>
    <xf numFmtId="0" fontId="14" fillId="0" borderId="2" xfId="0" applyFont="1" applyBorder="1" applyAlignment="1">
      <alignment horizontal="left" vertical="center"/>
    </xf>
    <xf numFmtId="0" fontId="14" fillId="0" borderId="11" xfId="0" applyFont="1" applyBorder="1" applyAlignment="1">
      <alignment horizontal="left" vertical="center"/>
    </xf>
    <xf numFmtId="0" fontId="14" fillId="0" borderId="10" xfId="0" applyFont="1" applyBorder="1" applyAlignment="1">
      <alignment horizontal="left" vertical="center"/>
    </xf>
    <xf numFmtId="0" fontId="10" fillId="0" borderId="27" xfId="0" applyFont="1" applyBorder="1" applyAlignment="1">
      <alignment horizontal="center" vertical="center"/>
    </xf>
    <xf numFmtId="0" fontId="14" fillId="0" borderId="8" xfId="0" applyFont="1" applyBorder="1" applyAlignment="1">
      <alignment horizontal="left" vertical="center"/>
    </xf>
    <xf numFmtId="0" fontId="10" fillId="0" borderId="15" xfId="0" applyFont="1" applyBorder="1">
      <alignment vertical="center"/>
    </xf>
    <xf numFmtId="0" fontId="14" fillId="0" borderId="0" xfId="0" applyFont="1" applyAlignment="1">
      <alignment horizontal="left" vertical="center"/>
    </xf>
    <xf numFmtId="0" fontId="10" fillId="0" borderId="9"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0" xfId="0" applyFont="1" applyAlignment="1">
      <alignment vertical="center" wrapText="1"/>
    </xf>
    <xf numFmtId="0" fontId="10" fillId="0" borderId="7" xfId="0" applyFont="1" applyBorder="1" applyAlignment="1">
      <alignment horizontal="center" vertical="center"/>
    </xf>
    <xf numFmtId="0" fontId="10" fillId="0" borderId="0" xfId="0" applyFont="1" applyFill="1" applyAlignment="1">
      <alignment horizontal="left" vertical="center"/>
    </xf>
    <xf numFmtId="0" fontId="10" fillId="0" borderId="50" xfId="0" applyFont="1" applyFill="1" applyBorder="1" applyAlignment="1">
      <alignment horizontal="left" vertical="center"/>
    </xf>
    <xf numFmtId="0" fontId="14" fillId="0" borderId="0" xfId="0" applyFont="1">
      <alignment vertical="center"/>
    </xf>
    <xf numFmtId="0" fontId="12" fillId="0" borderId="0" xfId="0" applyFont="1">
      <alignment vertical="center"/>
    </xf>
    <xf numFmtId="0" fontId="10" fillId="0" borderId="49" xfId="0" applyFont="1" applyBorder="1" applyAlignment="1">
      <alignment horizontal="center" vertical="center"/>
    </xf>
    <xf numFmtId="0" fontId="10" fillId="0" borderId="0" xfId="0" applyFont="1" applyFill="1">
      <alignment vertical="center"/>
    </xf>
    <xf numFmtId="0" fontId="10" fillId="0" borderId="50" xfId="0" applyFont="1" applyFill="1" applyBorder="1">
      <alignment vertical="center"/>
    </xf>
    <xf numFmtId="0" fontId="10" fillId="0" borderId="3" xfId="0" applyFont="1" applyBorder="1">
      <alignment vertical="center"/>
    </xf>
    <xf numFmtId="0" fontId="10" fillId="0" borderId="8" xfId="0" applyFont="1" applyBorder="1">
      <alignment vertical="center"/>
    </xf>
    <xf numFmtId="0" fontId="10" fillId="0" borderId="0" xfId="0" applyFont="1" applyBorder="1" applyAlignment="1">
      <alignment horizontal="center" vertical="center" wrapText="1"/>
    </xf>
    <xf numFmtId="0" fontId="10" fillId="0" borderId="0" xfId="0" applyFont="1" applyAlignment="1">
      <alignment horizontal="center" vertical="center"/>
    </xf>
    <xf numFmtId="0" fontId="14" fillId="0" borderId="0" xfId="0" applyFont="1" applyAlignment="1">
      <alignment horizontal="center"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Alignment="1">
      <alignment horizontal="righ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56" xfId="0" applyFont="1" applyBorder="1" applyAlignment="1">
      <alignment horizontal="center" vertical="center"/>
    </xf>
    <xf numFmtId="0" fontId="10" fillId="0" borderId="43"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left"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3" fillId="0" borderId="0" xfId="0" applyFont="1" applyAlignment="1">
      <alignment horizontal="center" vertical="center"/>
    </xf>
    <xf numFmtId="0" fontId="10" fillId="0" borderId="1" xfId="0" applyFont="1" applyBorder="1" applyAlignment="1">
      <alignment horizontal="left" vertical="center"/>
    </xf>
    <xf numFmtId="0" fontId="12" fillId="0" borderId="0" xfId="0" applyFont="1" applyAlignment="1">
      <alignment horizontal="left" vertical="center"/>
    </xf>
    <xf numFmtId="0" fontId="10" fillId="0" borderId="13" xfId="0" applyFont="1" applyBorder="1" applyAlignment="1">
      <alignment horizontal="center" vertical="center" wrapText="1"/>
    </xf>
    <xf numFmtId="177" fontId="10" fillId="0" borderId="13" xfId="1" applyNumberFormat="1" applyFont="1" applyFill="1" applyBorder="1" applyAlignment="1">
      <alignment horizontal="center" vertical="center"/>
    </xf>
    <xf numFmtId="177" fontId="10" fillId="0" borderId="15" xfId="1" applyNumberFormat="1"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177" fontId="10" fillId="0" borderId="13" xfId="2" applyNumberFormat="1" applyFont="1" applyFill="1" applyBorder="1" applyAlignment="1">
      <alignment horizontal="center" vertical="center"/>
    </xf>
    <xf numFmtId="177" fontId="10" fillId="0" borderId="15" xfId="2" applyNumberFormat="1" applyFont="1" applyFill="1" applyBorder="1" applyAlignment="1">
      <alignment horizontal="center" vertical="center"/>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22" xfId="0" applyFont="1" applyFill="1" applyBorder="1" applyAlignment="1">
      <alignment vertical="center" wrapText="1"/>
    </xf>
    <xf numFmtId="0" fontId="10" fillId="0" borderId="23" xfId="0" applyFont="1" applyFill="1" applyBorder="1" applyAlignment="1">
      <alignment vertical="center" wrapText="1"/>
    </xf>
    <xf numFmtId="0" fontId="10" fillId="0" borderId="20" xfId="0" applyFont="1" applyFill="1" applyBorder="1" applyAlignment="1">
      <alignment horizontal="left" vertical="center"/>
    </xf>
    <xf numFmtId="0" fontId="10" fillId="0" borderId="21" xfId="0" applyFont="1" applyFill="1" applyBorder="1" applyAlignment="1">
      <alignment horizontal="left" vertical="center"/>
    </xf>
    <xf numFmtId="176" fontId="10" fillId="0" borderId="51" xfId="1" applyNumberFormat="1" applyFont="1" applyFill="1" applyBorder="1" applyAlignment="1">
      <alignment horizontal="left" vertical="center"/>
    </xf>
    <xf numFmtId="176" fontId="10" fillId="0" borderId="52" xfId="1" applyNumberFormat="1" applyFont="1" applyFill="1" applyBorder="1" applyAlignment="1">
      <alignment horizontal="left" vertical="center"/>
    </xf>
    <xf numFmtId="0" fontId="10" fillId="0" borderId="18"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0" fillId="0" borderId="13" xfId="0" applyFont="1" applyBorder="1" applyAlignment="1">
      <alignment horizontal="center"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0" fillId="0" borderId="3" xfId="0" applyFont="1" applyBorder="1" applyAlignment="1">
      <alignment vertical="center" wrapText="1"/>
    </xf>
    <xf numFmtId="0" fontId="10" fillId="0" borderId="0" xfId="0" applyFont="1" applyBorder="1" applyAlignment="1">
      <alignment vertical="center" wrapText="1"/>
    </xf>
    <xf numFmtId="0" fontId="10" fillId="0" borderId="35" xfId="0" applyFont="1" applyBorder="1" applyAlignment="1">
      <alignment horizontal="left" vertical="top"/>
    </xf>
    <xf numFmtId="0" fontId="10" fillId="0" borderId="36" xfId="0" applyFont="1" applyBorder="1" applyAlignment="1">
      <alignment horizontal="left" vertical="top"/>
    </xf>
    <xf numFmtId="0" fontId="10" fillId="0" borderId="37" xfId="0" applyFont="1" applyBorder="1" applyAlignment="1">
      <alignment horizontal="left" vertical="top"/>
    </xf>
    <xf numFmtId="0" fontId="10" fillId="0" borderId="38" xfId="0" applyFont="1" applyBorder="1" applyAlignment="1">
      <alignment horizontal="left" vertical="top"/>
    </xf>
    <xf numFmtId="0" fontId="10" fillId="0" borderId="39" xfId="0" applyFont="1" applyBorder="1" applyAlignment="1">
      <alignment horizontal="left" vertical="top"/>
    </xf>
    <xf numFmtId="0" fontId="10" fillId="0" borderId="40" xfId="0" applyFont="1" applyBorder="1" applyAlignment="1">
      <alignment horizontal="left" vertical="top"/>
    </xf>
    <xf numFmtId="0" fontId="10" fillId="0" borderId="9" xfId="0" applyFont="1" applyBorder="1" applyAlignment="1">
      <alignment horizontal="center" vertical="center" wrapText="1"/>
    </xf>
    <xf numFmtId="0" fontId="3" fillId="0" borderId="0" xfId="0" applyFont="1" applyFill="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3" fillId="0" borderId="0" xfId="0" applyFont="1" applyFill="1" applyAlignment="1">
      <alignment horizontal="left" vertical="center"/>
    </xf>
    <xf numFmtId="0" fontId="9" fillId="0" borderId="110" xfId="0" applyFont="1" applyFill="1" applyBorder="1" applyAlignment="1">
      <alignment horizontal="center" vertical="center"/>
    </xf>
    <xf numFmtId="0" fontId="9" fillId="0" borderId="111"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115" xfId="0" applyFont="1" applyFill="1" applyBorder="1" applyAlignment="1">
      <alignment horizontal="center" vertical="center"/>
    </xf>
    <xf numFmtId="0" fontId="9" fillId="0" borderId="99" xfId="0" applyFont="1" applyFill="1" applyBorder="1" applyAlignment="1">
      <alignment horizontal="center" vertical="center"/>
    </xf>
    <xf numFmtId="0" fontId="9" fillId="0" borderId="105"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6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6" fillId="0" borderId="99" xfId="0" applyFont="1" applyFill="1" applyBorder="1" applyAlignment="1">
      <alignment horizontal="left" vertical="center"/>
    </xf>
    <xf numFmtId="0" fontId="6" fillId="0" borderId="0" xfId="0" applyFont="1" applyFill="1">
      <alignment vertical="center"/>
    </xf>
    <xf numFmtId="0" fontId="3" fillId="0" borderId="114" xfId="0" quotePrefix="1" applyFont="1" applyFill="1" applyBorder="1" applyAlignment="1">
      <alignment horizontal="center" vertical="center"/>
    </xf>
    <xf numFmtId="0" fontId="3" fillId="0" borderId="108" xfId="0" applyFont="1" applyFill="1" applyBorder="1" applyAlignment="1">
      <alignment horizontal="left" vertical="center"/>
    </xf>
    <xf numFmtId="0" fontId="3" fillId="0" borderId="52"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177" fontId="3" fillId="0" borderId="1" xfId="2" applyNumberFormat="1" applyFont="1" applyFill="1" applyBorder="1" applyAlignment="1">
      <alignment horizontal="center" vertical="center"/>
    </xf>
    <xf numFmtId="177" fontId="3" fillId="0" borderId="38" xfId="2" applyNumberFormat="1" applyFont="1" applyFill="1" applyBorder="1" applyAlignment="1">
      <alignment horizontal="center" vertical="center"/>
    </xf>
    <xf numFmtId="0" fontId="3" fillId="0" borderId="10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02" xfId="0" applyFont="1" applyFill="1" applyBorder="1" applyAlignment="1">
      <alignment horizontal="left" vertical="center"/>
    </xf>
    <xf numFmtId="0" fontId="3" fillId="0" borderId="102"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60" xfId="0" applyFont="1" applyFill="1" applyBorder="1" applyAlignment="1">
      <alignment horizontal="center" vertical="center"/>
    </xf>
    <xf numFmtId="177" fontId="3" fillId="0" borderId="60" xfId="2" applyNumberFormat="1" applyFont="1" applyFill="1" applyBorder="1" applyAlignment="1">
      <alignment horizontal="center" vertical="center"/>
    </xf>
    <xf numFmtId="177" fontId="3" fillId="0" borderId="40" xfId="2" applyNumberFormat="1" applyFont="1" applyFill="1" applyBorder="1" applyAlignment="1">
      <alignment horizontal="center" vertical="center"/>
    </xf>
    <xf numFmtId="0" fontId="3" fillId="0" borderId="35" xfId="0" quotePrefix="1" applyFont="1" applyFill="1" applyBorder="1" applyAlignment="1">
      <alignment horizontal="center" vertical="center"/>
    </xf>
    <xf numFmtId="0" fontId="3" fillId="0" borderId="86" xfId="0" applyFont="1" applyFill="1" applyBorder="1" applyAlignment="1">
      <alignment horizontal="left" vertical="center"/>
    </xf>
    <xf numFmtId="0" fontId="3" fillId="0" borderId="52"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2" xfId="0" quotePrefix="1" applyFont="1" applyFill="1" applyBorder="1" applyAlignment="1">
      <alignment horizontal="center" vertical="center"/>
    </xf>
    <xf numFmtId="0" fontId="3" fillId="0" borderId="106" xfId="0" applyFont="1" applyFill="1" applyBorder="1" applyAlignment="1">
      <alignment horizontal="left" vertical="center"/>
    </xf>
    <xf numFmtId="0" fontId="3" fillId="0" borderId="101" xfId="0" applyFont="1" applyFill="1" applyBorder="1" applyAlignment="1">
      <alignment horizontal="left" vertical="center"/>
    </xf>
    <xf numFmtId="0" fontId="3" fillId="0" borderId="6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50" xfId="0" applyFont="1" applyFill="1" applyBorder="1" applyAlignment="1">
      <alignment horizontal="left" vertical="center"/>
    </xf>
    <xf numFmtId="0" fontId="3" fillId="0" borderId="101"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104" xfId="0" applyFont="1" applyFill="1" applyBorder="1" applyAlignment="1">
      <alignment horizontal="left" vertical="center" wrapText="1"/>
    </xf>
    <xf numFmtId="0" fontId="3" fillId="0" borderId="47" xfId="0" quotePrefix="1" applyFont="1" applyFill="1" applyBorder="1" applyAlignment="1">
      <alignment horizontal="center" vertical="center"/>
    </xf>
    <xf numFmtId="0" fontId="3" fillId="0" borderId="40" xfId="0" applyFont="1" applyFill="1" applyBorder="1" applyAlignment="1">
      <alignment horizontal="center" vertical="center"/>
    </xf>
    <xf numFmtId="0" fontId="3" fillId="0" borderId="113" xfId="0" quotePrefix="1" applyFont="1" applyFill="1" applyBorder="1" applyAlignment="1">
      <alignment horizontal="left" vertical="center"/>
    </xf>
    <xf numFmtId="0" fontId="3" fillId="0" borderId="6" xfId="0" quotePrefix="1" applyFont="1" applyFill="1" applyBorder="1" applyAlignment="1">
      <alignment horizontal="left" vertical="center"/>
    </xf>
    <xf numFmtId="0" fontId="3" fillId="0" borderId="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12" xfId="0" applyFont="1" applyFill="1" applyBorder="1" applyAlignment="1">
      <alignment horizontal="left" vertical="center"/>
    </xf>
    <xf numFmtId="0" fontId="3" fillId="0" borderId="10"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103" xfId="0" applyFont="1" applyFill="1" applyBorder="1" applyAlignment="1">
      <alignment horizontal="left" vertical="center" wrapText="1"/>
    </xf>
    <xf numFmtId="0" fontId="3" fillId="0" borderId="105"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7" fillId="0" borderId="70" xfId="0" applyFont="1" applyFill="1" applyBorder="1" applyAlignment="1">
      <alignment horizontal="left" vertical="center"/>
    </xf>
    <xf numFmtId="0" fontId="8" fillId="0" borderId="57"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03" xfId="0" applyFont="1" applyFill="1" applyBorder="1" applyAlignment="1">
      <alignment horizontal="center" vertical="center"/>
    </xf>
    <xf numFmtId="176" fontId="3" fillId="0" borderId="1" xfId="1" applyNumberFormat="1" applyFont="1" applyFill="1" applyBorder="1" applyAlignment="1">
      <alignment horizontal="center" vertical="center"/>
    </xf>
    <xf numFmtId="176" fontId="3" fillId="0" borderId="60" xfId="1" applyNumberFormat="1" applyFont="1" applyFill="1" applyBorder="1" applyAlignment="1">
      <alignment horizontal="center" vertical="center"/>
    </xf>
    <xf numFmtId="0" fontId="3" fillId="0" borderId="62" xfId="0" applyFont="1" applyFill="1" applyBorder="1" applyAlignment="1">
      <alignment horizontal="center" vertical="center"/>
    </xf>
    <xf numFmtId="0" fontId="3" fillId="0" borderId="114" xfId="0" quotePrefix="1" applyFont="1" applyFill="1" applyBorder="1" applyAlignment="1">
      <alignment horizontal="center" vertical="center"/>
    </xf>
    <xf numFmtId="0" fontId="3" fillId="0" borderId="66" xfId="0" quotePrefix="1" applyFont="1" applyFill="1" applyBorder="1" applyAlignment="1">
      <alignment horizontal="center" vertical="center"/>
    </xf>
    <xf numFmtId="0" fontId="3" fillId="0" borderId="12" xfId="0" applyFont="1" applyFill="1" applyBorder="1" applyAlignment="1">
      <alignment horizontal="left" vertical="center"/>
    </xf>
    <xf numFmtId="0" fontId="3" fillId="0" borderId="4" xfId="0" applyFont="1" applyFill="1" applyBorder="1" applyAlignment="1">
      <alignment horizontal="left" vertical="center"/>
    </xf>
    <xf numFmtId="0" fontId="3" fillId="0" borderId="65" xfId="0" applyFont="1" applyFill="1" applyBorder="1" applyAlignment="1">
      <alignment horizontal="left" vertical="center"/>
    </xf>
    <xf numFmtId="0" fontId="6" fillId="0" borderId="70" xfId="0" applyFont="1" applyFill="1" applyBorder="1" applyAlignment="1">
      <alignment horizontal="left" vertical="center"/>
    </xf>
    <xf numFmtId="0" fontId="3" fillId="0" borderId="108" xfId="0" applyFont="1" applyFill="1" applyBorder="1" applyAlignment="1">
      <alignment horizontal="left" vertical="center" wrapText="1"/>
    </xf>
    <xf numFmtId="0" fontId="3" fillId="0" borderId="5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8" xfId="0" applyFont="1" applyFill="1" applyBorder="1" applyAlignment="1">
      <alignment horizontal="center" vertical="center"/>
    </xf>
    <xf numFmtId="0" fontId="3" fillId="0" borderId="64" xfId="0" applyFont="1" applyFill="1" applyBorder="1" applyAlignment="1">
      <alignment horizontal="center" vertical="center" wrapText="1"/>
    </xf>
    <xf numFmtId="0" fontId="3" fillId="0" borderId="102" xfId="0" applyFont="1" applyFill="1" applyBorder="1" applyAlignment="1">
      <alignment horizontal="left" vertical="center" wrapText="1"/>
    </xf>
    <xf numFmtId="0" fontId="3" fillId="0" borderId="111" xfId="0" applyFont="1" applyFill="1" applyBorder="1" applyAlignment="1">
      <alignment horizontal="left" vertical="center"/>
    </xf>
    <xf numFmtId="0" fontId="3" fillId="0" borderId="52" xfId="0" applyFont="1" applyFill="1" applyBorder="1" applyAlignment="1">
      <alignment horizontal="left" vertical="center"/>
    </xf>
    <xf numFmtId="0" fontId="3" fillId="0" borderId="69"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57" xfId="0" applyFont="1" applyFill="1" applyBorder="1" applyAlignment="1">
      <alignment horizontal="left" vertical="center"/>
    </xf>
    <xf numFmtId="0" fontId="3" fillId="0" borderId="36" xfId="0" applyFont="1" applyFill="1" applyBorder="1" applyAlignment="1">
      <alignment horizontal="left" vertical="center"/>
    </xf>
    <xf numFmtId="0" fontId="3" fillId="0" borderId="56" xfId="0" applyFont="1" applyFill="1" applyBorder="1" applyAlignment="1">
      <alignment horizontal="left" vertical="center"/>
    </xf>
    <xf numFmtId="0" fontId="3" fillId="0" borderId="1" xfId="0" applyFont="1" applyFill="1" applyBorder="1" applyAlignment="1">
      <alignment horizontal="left" vertical="center"/>
    </xf>
    <xf numFmtId="0" fontId="3" fillId="0" borderId="38" xfId="0" applyFont="1" applyFill="1" applyBorder="1" applyAlignment="1">
      <alignment horizontal="left" vertical="center"/>
    </xf>
    <xf numFmtId="0" fontId="3" fillId="0" borderId="107" xfId="0" applyFont="1" applyFill="1" applyBorder="1" applyAlignment="1">
      <alignment horizontal="left" vertical="center"/>
    </xf>
    <xf numFmtId="0" fontId="3" fillId="0" borderId="60" xfId="0" applyFont="1" applyFill="1" applyBorder="1" applyAlignment="1">
      <alignment horizontal="left" vertical="center"/>
    </xf>
    <xf numFmtId="0" fontId="3" fillId="0" borderId="40" xfId="0" applyFont="1" applyFill="1" applyBorder="1" applyAlignment="1">
      <alignment horizontal="left" vertical="center"/>
    </xf>
    <xf numFmtId="0" fontId="6" fillId="0" borderId="22" xfId="0" applyFont="1" applyFill="1" applyBorder="1" applyAlignment="1">
      <alignment vertical="center"/>
    </xf>
    <xf numFmtId="0" fontId="6" fillId="0" borderId="70" xfId="0" applyFont="1" applyFill="1" applyBorder="1" applyAlignment="1">
      <alignment vertical="center"/>
    </xf>
    <xf numFmtId="0" fontId="6" fillId="0" borderId="23" xfId="0" applyFont="1" applyFill="1" applyBorder="1" applyAlignment="1">
      <alignment vertical="center"/>
    </xf>
    <xf numFmtId="0" fontId="3" fillId="0" borderId="71" xfId="0" applyFont="1" applyFill="1" applyBorder="1">
      <alignment vertical="center"/>
    </xf>
    <xf numFmtId="0" fontId="3" fillId="0" borderId="72" xfId="0" applyFont="1" applyFill="1" applyBorder="1">
      <alignment vertical="center"/>
    </xf>
    <xf numFmtId="177" fontId="3" fillId="0" borderId="72" xfId="2" applyNumberFormat="1" applyFont="1" applyFill="1" applyBorder="1">
      <alignment vertical="center"/>
    </xf>
    <xf numFmtId="0" fontId="3" fillId="0" borderId="73" xfId="0" applyFont="1" applyFill="1" applyBorder="1">
      <alignment vertical="center"/>
    </xf>
    <xf numFmtId="0" fontId="3" fillId="0" borderId="74" xfId="0" applyFont="1" applyFill="1" applyBorder="1">
      <alignment vertical="center"/>
    </xf>
    <xf numFmtId="0" fontId="3" fillId="0" borderId="75" xfId="0" applyFont="1" applyFill="1" applyBorder="1">
      <alignment vertical="center"/>
    </xf>
    <xf numFmtId="177" fontId="3" fillId="0" borderId="75" xfId="2" applyNumberFormat="1" applyFont="1" applyFill="1" applyBorder="1">
      <alignment vertical="center"/>
    </xf>
    <xf numFmtId="0" fontId="3" fillId="0" borderId="76" xfId="0" applyFont="1" applyFill="1" applyBorder="1">
      <alignment vertical="center"/>
    </xf>
    <xf numFmtId="0" fontId="3" fillId="0" borderId="77" xfId="0" applyFont="1" applyFill="1" applyBorder="1">
      <alignment vertical="center"/>
    </xf>
    <xf numFmtId="0" fontId="3" fillId="0" borderId="78" xfId="0" applyFont="1" applyFill="1" applyBorder="1">
      <alignment vertical="center"/>
    </xf>
    <xf numFmtId="177" fontId="3" fillId="0" borderId="78" xfId="2" applyNumberFormat="1" applyFont="1" applyFill="1" applyBorder="1">
      <alignment vertical="center"/>
    </xf>
    <xf numFmtId="0" fontId="3" fillId="0" borderId="79" xfId="0" applyFont="1" applyFill="1" applyBorder="1">
      <alignment vertical="center"/>
    </xf>
    <xf numFmtId="0" fontId="3" fillId="0" borderId="80" xfId="0" applyFont="1" applyFill="1" applyBorder="1">
      <alignment vertical="center"/>
    </xf>
    <xf numFmtId="0" fontId="3" fillId="0" borderId="81" xfId="0" applyFont="1" applyFill="1" applyBorder="1">
      <alignment vertical="center"/>
    </xf>
    <xf numFmtId="177" fontId="3" fillId="0" borderId="81" xfId="2" applyNumberFormat="1" applyFont="1" applyFill="1" applyBorder="1">
      <alignment vertical="center"/>
    </xf>
    <xf numFmtId="0" fontId="3" fillId="0" borderId="82" xfId="0" applyFont="1" applyFill="1" applyBorder="1">
      <alignment vertical="center"/>
    </xf>
    <xf numFmtId="0" fontId="3" fillId="0" borderId="83" xfId="0" applyFont="1" applyFill="1" applyBorder="1">
      <alignment vertical="center"/>
    </xf>
    <xf numFmtId="0" fontId="3" fillId="0" borderId="84" xfId="0" applyFont="1" applyFill="1" applyBorder="1">
      <alignment vertical="center"/>
    </xf>
    <xf numFmtId="177" fontId="3" fillId="0" borderId="84" xfId="2" applyNumberFormat="1" applyFont="1" applyFill="1" applyBorder="1">
      <alignment vertical="center"/>
    </xf>
    <xf numFmtId="0" fontId="3" fillId="0" borderId="85" xfId="0" applyFont="1" applyFill="1" applyBorder="1">
      <alignment vertical="center"/>
    </xf>
    <xf numFmtId="0" fontId="7" fillId="0" borderId="22" xfId="0" applyFont="1" applyFill="1" applyBorder="1" applyAlignment="1">
      <alignment vertical="center"/>
    </xf>
    <xf numFmtId="0" fontId="7" fillId="0" borderId="70" xfId="0" applyFont="1" applyFill="1" applyBorder="1" applyAlignment="1">
      <alignment vertical="center"/>
    </xf>
    <xf numFmtId="0" fontId="7" fillId="0" borderId="23" xfId="0" applyFont="1" applyFill="1" applyBorder="1" applyAlignment="1">
      <alignment vertical="center"/>
    </xf>
    <xf numFmtId="0" fontId="6" fillId="0" borderId="110" xfId="0" applyFont="1" applyFill="1" applyBorder="1" applyAlignment="1">
      <alignment horizontal="left" vertical="center"/>
    </xf>
    <xf numFmtId="0" fontId="6" fillId="0" borderId="111" xfId="0" applyFont="1" applyFill="1" applyBorder="1" applyAlignment="1">
      <alignment horizontal="left" vertical="center"/>
    </xf>
    <xf numFmtId="0" fontId="6" fillId="0" borderId="86" xfId="0" applyFont="1" applyFill="1" applyBorder="1">
      <alignment vertical="center"/>
    </xf>
    <xf numFmtId="0" fontId="6" fillId="0" borderId="29" xfId="0" applyFont="1" applyFill="1" applyBorder="1">
      <alignment vertical="center"/>
    </xf>
    <xf numFmtId="0" fontId="3" fillId="0" borderId="87" xfId="0" applyFont="1" applyFill="1" applyBorder="1">
      <alignment vertical="center"/>
    </xf>
    <xf numFmtId="0" fontId="3" fillId="0" borderId="88" xfId="0" applyFont="1" applyFill="1" applyBorder="1">
      <alignment vertical="center"/>
    </xf>
    <xf numFmtId="0" fontId="3" fillId="0" borderId="89" xfId="0" applyFont="1" applyFill="1" applyBorder="1">
      <alignment vertical="center"/>
    </xf>
    <xf numFmtId="0" fontId="3" fillId="0" borderId="90" xfId="0" applyFont="1" applyFill="1" applyBorder="1">
      <alignment vertical="center"/>
    </xf>
    <xf numFmtId="0" fontId="3" fillId="0" borderId="91" xfId="0" applyFont="1" applyFill="1" applyBorder="1">
      <alignment vertical="center"/>
    </xf>
    <xf numFmtId="0" fontId="3" fillId="0" borderId="92" xfId="0" applyFont="1" applyFill="1" applyBorder="1">
      <alignment vertical="center"/>
    </xf>
    <xf numFmtId="0" fontId="3" fillId="0" borderId="93" xfId="0" applyFont="1" applyFill="1" applyBorder="1">
      <alignment vertical="center"/>
    </xf>
    <xf numFmtId="0" fontId="3" fillId="0" borderId="94" xfId="0" applyFont="1" applyFill="1" applyBorder="1">
      <alignment vertical="center"/>
    </xf>
    <xf numFmtId="0" fontId="3" fillId="0" borderId="95" xfId="0" applyFont="1" applyFill="1" applyBorder="1">
      <alignment vertical="center"/>
    </xf>
    <xf numFmtId="0" fontId="3" fillId="0" borderId="96" xfId="0" applyFont="1" applyFill="1" applyBorder="1">
      <alignment vertical="center"/>
    </xf>
    <xf numFmtId="0" fontId="3" fillId="0" borderId="97" xfId="0" applyFont="1" applyFill="1" applyBorder="1">
      <alignment vertical="center"/>
    </xf>
    <xf numFmtId="0" fontId="3" fillId="0" borderId="98" xfId="0" applyFont="1" applyFill="1" applyBorder="1">
      <alignment vertical="center"/>
    </xf>
    <xf numFmtId="0" fontId="3" fillId="0" borderId="99" xfId="0" applyFont="1" applyFill="1" applyBorder="1">
      <alignment vertical="center"/>
    </xf>
    <xf numFmtId="0" fontId="3" fillId="0" borderId="100" xfId="0" applyFont="1" applyFill="1" applyBorder="1">
      <alignment vertical="center"/>
    </xf>
  </cellXfs>
  <cellStyles count="3">
    <cellStyle name="パーセント" xfId="2" builtinId="5"/>
    <cellStyle name="桁区切り" xfId="1" builtinId="6"/>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E5E5"/>
      <color rgb="FFFFE2C5"/>
      <color rgb="FFFFF2CC"/>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11"/>
  <sheetViews>
    <sheetView tabSelected="1" view="pageBreakPreview" zoomScale="85" zoomScaleNormal="100" zoomScaleSheetLayoutView="85" workbookViewId="0">
      <selection activeCell="J52" sqref="J52"/>
    </sheetView>
  </sheetViews>
  <sheetFormatPr defaultRowHeight="13.5" x14ac:dyDescent="0.15"/>
  <cols>
    <col min="1" max="1" width="1.375" style="1" customWidth="1"/>
    <col min="2" max="2" width="40.625" style="1" customWidth="1"/>
    <col min="3" max="3" width="5.625" style="1" customWidth="1"/>
    <col min="4" max="4" width="55.625" style="1" customWidth="1"/>
    <col min="5" max="5" width="1.125" style="1" customWidth="1"/>
    <col min="6" max="16384" width="9" style="1"/>
  </cols>
  <sheetData>
    <row r="1" spans="2:4" ht="4.5" customHeight="1" x14ac:dyDescent="0.15">
      <c r="B1" s="61" t="s">
        <v>39</v>
      </c>
      <c r="C1" s="61"/>
      <c r="D1" s="61"/>
    </row>
    <row r="2" spans="2:4" x14ac:dyDescent="0.15">
      <c r="B2" s="61"/>
      <c r="C2" s="61"/>
      <c r="D2" s="61"/>
    </row>
    <row r="3" spans="2:4" ht="22.5" customHeight="1" x14ac:dyDescent="0.15">
      <c r="B3" s="68" t="s">
        <v>0</v>
      </c>
      <c r="C3" s="68"/>
      <c r="D3" s="68"/>
    </row>
    <row r="4" spans="2:4" ht="9.75" customHeight="1" thickBot="1" x14ac:dyDescent="0.2"/>
    <row r="5" spans="2:4" ht="16.5" customHeight="1" thickBot="1" x14ac:dyDescent="0.2">
      <c r="B5" s="2" t="s">
        <v>38</v>
      </c>
      <c r="C5" s="57"/>
      <c r="D5" s="58"/>
    </row>
    <row r="6" spans="2:4" ht="16.5" customHeight="1" x14ac:dyDescent="0.15">
      <c r="B6" s="3" t="s">
        <v>2</v>
      </c>
      <c r="C6" s="66"/>
      <c r="D6" s="67"/>
    </row>
    <row r="7" spans="2:4" ht="16.5" customHeight="1" thickBot="1" x14ac:dyDescent="0.2">
      <c r="B7" s="4" t="s">
        <v>46</v>
      </c>
      <c r="C7" s="64"/>
      <c r="D7" s="65"/>
    </row>
    <row r="8" spans="2:4" ht="16.5" customHeight="1" x14ac:dyDescent="0.15">
      <c r="B8" s="3" t="s">
        <v>87</v>
      </c>
      <c r="C8" s="66"/>
      <c r="D8" s="67"/>
    </row>
    <row r="9" spans="2:4" ht="16.5" customHeight="1" thickBot="1" x14ac:dyDescent="0.2">
      <c r="B9" s="4" t="s">
        <v>11</v>
      </c>
      <c r="C9" s="64"/>
      <c r="D9" s="65"/>
    </row>
    <row r="10" spans="2:4" ht="16.5" customHeight="1" thickBot="1" x14ac:dyDescent="0.2">
      <c r="B10" s="3" t="s">
        <v>36</v>
      </c>
      <c r="C10" s="62"/>
      <c r="D10" s="63"/>
    </row>
    <row r="11" spans="2:4" ht="16.5" customHeight="1" x14ac:dyDescent="0.15">
      <c r="B11" s="3" t="s">
        <v>3</v>
      </c>
      <c r="C11" s="66"/>
      <c r="D11" s="67"/>
    </row>
    <row r="12" spans="2:4" ht="16.5" customHeight="1" thickBot="1" x14ac:dyDescent="0.2">
      <c r="B12" s="4" t="s">
        <v>47</v>
      </c>
      <c r="C12" s="64"/>
      <c r="D12" s="65"/>
    </row>
    <row r="13" spans="2:4" ht="16.5" customHeight="1" thickBot="1" x14ac:dyDescent="0.2">
      <c r="B13" s="2" t="s">
        <v>4</v>
      </c>
      <c r="C13" s="62"/>
      <c r="D13" s="63"/>
    </row>
    <row r="14" spans="2:4" ht="16.5" customHeight="1" thickBot="1" x14ac:dyDescent="0.2">
      <c r="B14" s="2" t="s">
        <v>5</v>
      </c>
      <c r="C14" s="62"/>
      <c r="D14" s="63"/>
    </row>
    <row r="15" spans="2:4" ht="16.5" customHeight="1" x14ac:dyDescent="0.15">
      <c r="B15" s="59" t="s">
        <v>199</v>
      </c>
      <c r="C15" s="5"/>
      <c r="D15" s="6" t="s">
        <v>60</v>
      </c>
    </row>
    <row r="16" spans="2:4" ht="16.5" customHeight="1" x14ac:dyDescent="0.15">
      <c r="B16" s="60"/>
      <c r="C16" s="7"/>
      <c r="D16" s="8" t="s">
        <v>61</v>
      </c>
    </row>
    <row r="17" spans="2:4" ht="16.5" customHeight="1" x14ac:dyDescent="0.15">
      <c r="B17" s="60"/>
      <c r="C17" s="9"/>
      <c r="D17" s="10" t="s">
        <v>62</v>
      </c>
    </row>
    <row r="18" spans="2:4" ht="16.5" customHeight="1" x14ac:dyDescent="0.15">
      <c r="B18" s="60"/>
      <c r="C18" s="11"/>
      <c r="D18" s="12" t="s">
        <v>63</v>
      </c>
    </row>
    <row r="19" spans="2:4" ht="16.5" customHeight="1" x14ac:dyDescent="0.15">
      <c r="B19" s="60"/>
      <c r="C19" s="11"/>
      <c r="D19" s="12" t="s">
        <v>64</v>
      </c>
    </row>
    <row r="20" spans="2:4" ht="16.5" customHeight="1" x14ac:dyDescent="0.15">
      <c r="B20" s="60"/>
      <c r="C20" s="11"/>
      <c r="D20" s="12" t="s">
        <v>65</v>
      </c>
    </row>
    <row r="21" spans="2:4" ht="16.5" customHeight="1" x14ac:dyDescent="0.15">
      <c r="B21" s="60"/>
      <c r="C21" s="11"/>
      <c r="D21" s="12" t="s">
        <v>66</v>
      </c>
    </row>
    <row r="22" spans="2:4" ht="16.5" customHeight="1" x14ac:dyDescent="0.15">
      <c r="B22" s="60"/>
      <c r="C22" s="11"/>
      <c r="D22" s="12" t="s">
        <v>67</v>
      </c>
    </row>
    <row r="23" spans="2:4" ht="16.5" customHeight="1" x14ac:dyDescent="0.15">
      <c r="B23" s="60"/>
      <c r="C23" s="11"/>
      <c r="D23" s="12" t="s">
        <v>68</v>
      </c>
    </row>
    <row r="24" spans="2:4" ht="16.5" customHeight="1" x14ac:dyDescent="0.15">
      <c r="B24" s="60"/>
      <c r="C24" s="11"/>
      <c r="D24" s="12" t="s">
        <v>69</v>
      </c>
    </row>
    <row r="25" spans="2:4" ht="16.5" customHeight="1" x14ac:dyDescent="0.15">
      <c r="B25" s="60"/>
      <c r="C25" s="11"/>
      <c r="D25" s="12" t="s">
        <v>70</v>
      </c>
    </row>
    <row r="26" spans="2:4" ht="16.5" customHeight="1" x14ac:dyDescent="0.15">
      <c r="B26" s="60"/>
      <c r="C26" s="11"/>
      <c r="D26" s="12" t="s">
        <v>71</v>
      </c>
    </row>
    <row r="27" spans="2:4" ht="16.5" customHeight="1" x14ac:dyDescent="0.15">
      <c r="B27" s="60"/>
      <c r="C27" s="11"/>
      <c r="D27" s="12" t="s">
        <v>72</v>
      </c>
    </row>
    <row r="28" spans="2:4" ht="16.5" customHeight="1" x14ac:dyDescent="0.15">
      <c r="B28" s="60"/>
      <c r="C28" s="11"/>
      <c r="D28" s="12" t="s">
        <v>73</v>
      </c>
    </row>
    <row r="29" spans="2:4" ht="16.5" customHeight="1" x14ac:dyDescent="0.15">
      <c r="B29" s="60"/>
      <c r="C29" s="11"/>
      <c r="D29" s="12" t="s">
        <v>74</v>
      </c>
    </row>
    <row r="30" spans="2:4" ht="16.5" customHeight="1" x14ac:dyDescent="0.15">
      <c r="B30" s="60"/>
      <c r="C30" s="11"/>
      <c r="D30" s="12" t="s">
        <v>75</v>
      </c>
    </row>
    <row r="31" spans="2:4" ht="16.5" customHeight="1" x14ac:dyDescent="0.15">
      <c r="B31" s="60"/>
      <c r="C31" s="11"/>
      <c r="D31" s="12" t="s">
        <v>76</v>
      </c>
    </row>
    <row r="32" spans="2:4" ht="16.5" customHeight="1" x14ac:dyDescent="0.15">
      <c r="B32" s="60"/>
      <c r="C32" s="11"/>
      <c r="D32" s="12" t="s">
        <v>77</v>
      </c>
    </row>
    <row r="33" spans="2:5" ht="16.5" customHeight="1" x14ac:dyDescent="0.15">
      <c r="B33" s="60"/>
      <c r="C33" s="11"/>
      <c r="D33" s="12" t="s">
        <v>78</v>
      </c>
    </row>
    <row r="34" spans="2:5" ht="16.5" customHeight="1" thickBot="1" x14ac:dyDescent="0.2">
      <c r="B34" s="60"/>
      <c r="C34" s="13"/>
      <c r="D34" s="14" t="s">
        <v>79</v>
      </c>
    </row>
    <row r="35" spans="2:5" ht="16.5" customHeight="1" x14ac:dyDescent="0.15">
      <c r="B35" s="15" t="s">
        <v>80</v>
      </c>
      <c r="C35" s="82"/>
      <c r="D35" s="83"/>
    </row>
    <row r="36" spans="2:5" ht="16.5" customHeight="1" thickBot="1" x14ac:dyDescent="0.2">
      <c r="B36" s="4" t="s">
        <v>48</v>
      </c>
      <c r="C36" s="73"/>
      <c r="D36" s="74"/>
    </row>
    <row r="37" spans="2:5" ht="61.5" customHeight="1" thickBot="1" x14ac:dyDescent="0.2">
      <c r="B37" s="2" t="s">
        <v>6</v>
      </c>
      <c r="C37" s="81"/>
      <c r="D37" s="63"/>
    </row>
    <row r="38" spans="2:5" ht="16.5" customHeight="1" x14ac:dyDescent="0.15">
      <c r="B38" s="16" t="s">
        <v>8</v>
      </c>
      <c r="C38" s="66"/>
      <c r="D38" s="67"/>
    </row>
    <row r="39" spans="2:5" ht="16.5" customHeight="1" thickBot="1" x14ac:dyDescent="0.2">
      <c r="B39" s="17" t="s">
        <v>7</v>
      </c>
      <c r="C39" s="64"/>
      <c r="D39" s="65"/>
    </row>
    <row r="40" spans="2:5" ht="16.5" customHeight="1" thickBot="1" x14ac:dyDescent="0.2">
      <c r="B40" s="2" t="s">
        <v>50</v>
      </c>
      <c r="C40" s="62"/>
      <c r="D40" s="63"/>
    </row>
    <row r="41" spans="2:5" ht="16.5" customHeight="1" thickBot="1" x14ac:dyDescent="0.2">
      <c r="B41" s="2" t="s">
        <v>9</v>
      </c>
      <c r="C41" s="62"/>
      <c r="D41" s="63"/>
    </row>
    <row r="42" spans="2:5" ht="16.5" customHeight="1" thickBot="1" x14ac:dyDescent="0.2">
      <c r="B42" s="2" t="s">
        <v>10</v>
      </c>
      <c r="C42" s="71"/>
      <c r="D42" s="72"/>
    </row>
    <row r="43" spans="2:5" ht="20.25" customHeight="1" thickBot="1" x14ac:dyDescent="0.2">
      <c r="B43" s="2" t="s">
        <v>98</v>
      </c>
      <c r="C43" s="79"/>
      <c r="D43" s="80"/>
      <c r="E43" s="18"/>
    </row>
    <row r="44" spans="2:5" ht="36.75" customHeight="1" thickBot="1" x14ac:dyDescent="0.2">
      <c r="B44" s="19" t="s">
        <v>200</v>
      </c>
      <c r="C44" s="79"/>
      <c r="D44" s="80"/>
      <c r="E44" s="18"/>
    </row>
    <row r="45" spans="2:5" ht="39.75" customHeight="1" x14ac:dyDescent="0.15">
      <c r="B45" s="20" t="s">
        <v>88</v>
      </c>
      <c r="C45" s="77"/>
      <c r="D45" s="78"/>
      <c r="E45" s="18"/>
    </row>
    <row r="46" spans="2:5" ht="79.5" customHeight="1" x14ac:dyDescent="0.15">
      <c r="B46" s="21" t="s">
        <v>89</v>
      </c>
      <c r="C46" s="75"/>
      <c r="D46" s="76"/>
      <c r="E46" s="18"/>
    </row>
    <row r="47" spans="2:5" ht="39.75" customHeight="1" thickBot="1" x14ac:dyDescent="0.2">
      <c r="B47" s="22" t="s">
        <v>90</v>
      </c>
      <c r="C47" s="73"/>
      <c r="D47" s="74"/>
      <c r="E47" s="18"/>
    </row>
    <row r="48" spans="2:5" ht="9" customHeight="1" x14ac:dyDescent="0.15"/>
    <row r="49" spans="2:4" ht="41.25" customHeight="1" x14ac:dyDescent="0.15">
      <c r="B49" s="69" t="s">
        <v>96</v>
      </c>
      <c r="C49" s="70"/>
      <c r="D49" s="70"/>
    </row>
    <row r="50" spans="2:4" ht="41.25" customHeight="1" x14ac:dyDescent="0.15">
      <c r="B50" s="69" t="s">
        <v>91</v>
      </c>
      <c r="C50" s="70"/>
      <c r="D50" s="70"/>
    </row>
    <row r="51" spans="2:4" ht="41.25" customHeight="1" x14ac:dyDescent="0.15">
      <c r="B51" s="69" t="s">
        <v>49</v>
      </c>
      <c r="C51" s="70"/>
      <c r="D51" s="70"/>
    </row>
    <row r="52" spans="2:4" ht="169.5" customHeight="1" x14ac:dyDescent="0.15">
      <c r="B52" s="69" t="s">
        <v>206</v>
      </c>
      <c r="C52" s="70"/>
      <c r="D52" s="70"/>
    </row>
    <row r="53" spans="2:4" ht="77.25" customHeight="1" x14ac:dyDescent="0.15">
      <c r="B53" s="69" t="s">
        <v>97</v>
      </c>
      <c r="C53" s="70"/>
      <c r="D53" s="70"/>
    </row>
    <row r="54" spans="2:4" ht="96.75" customHeight="1" x14ac:dyDescent="0.15">
      <c r="B54" s="69" t="s">
        <v>170</v>
      </c>
      <c r="C54" s="70"/>
      <c r="D54" s="70"/>
    </row>
    <row r="55" spans="2:4" ht="75" customHeight="1" x14ac:dyDescent="0.15">
      <c r="B55" s="69" t="s">
        <v>171</v>
      </c>
      <c r="C55" s="70"/>
      <c r="D55" s="70"/>
    </row>
    <row r="56" spans="2:4" x14ac:dyDescent="0.15">
      <c r="B56" s="84"/>
      <c r="C56" s="85"/>
      <c r="D56" s="85"/>
    </row>
    <row r="57" spans="2:4" x14ac:dyDescent="0.15">
      <c r="B57" s="84"/>
      <c r="C57" s="85"/>
      <c r="D57" s="85"/>
    </row>
    <row r="58" spans="2:4" x14ac:dyDescent="0.15">
      <c r="B58" s="84"/>
      <c r="C58" s="85"/>
      <c r="D58" s="85"/>
    </row>
    <row r="59" spans="2:4" x14ac:dyDescent="0.15">
      <c r="B59" s="84"/>
      <c r="C59" s="85"/>
      <c r="D59" s="85"/>
    </row>
    <row r="110" spans="2:3" x14ac:dyDescent="0.15">
      <c r="B110" s="1" t="s">
        <v>83</v>
      </c>
      <c r="C110" s="1" t="s">
        <v>85</v>
      </c>
    </row>
    <row r="111" spans="2:3" x14ac:dyDescent="0.15">
      <c r="B111" s="1" t="s">
        <v>84</v>
      </c>
      <c r="C111" s="1" t="s">
        <v>86</v>
      </c>
    </row>
  </sheetData>
  <dataConsolidate/>
  <mergeCells count="37">
    <mergeCell ref="B58:D58"/>
    <mergeCell ref="B59:D59"/>
    <mergeCell ref="B53:D53"/>
    <mergeCell ref="B54:D54"/>
    <mergeCell ref="B55:D55"/>
    <mergeCell ref="B56:D56"/>
    <mergeCell ref="B57:D57"/>
    <mergeCell ref="C35:D35"/>
    <mergeCell ref="C36:D36"/>
    <mergeCell ref="C6:D6"/>
    <mergeCell ref="C7:D7"/>
    <mergeCell ref="C14:D14"/>
    <mergeCell ref="C8:D8"/>
    <mergeCell ref="C41:D41"/>
    <mergeCell ref="C40:D40"/>
    <mergeCell ref="C39:D39"/>
    <mergeCell ref="C38:D38"/>
    <mergeCell ref="C37:D37"/>
    <mergeCell ref="B49:D49"/>
    <mergeCell ref="B50:D50"/>
    <mergeCell ref="B51:D51"/>
    <mergeCell ref="B52:D52"/>
    <mergeCell ref="C42:D42"/>
    <mergeCell ref="C47:D47"/>
    <mergeCell ref="C46:D46"/>
    <mergeCell ref="C45:D45"/>
    <mergeCell ref="C44:D44"/>
    <mergeCell ref="C43:D43"/>
    <mergeCell ref="C5:D5"/>
    <mergeCell ref="B15:B34"/>
    <mergeCell ref="B1:D2"/>
    <mergeCell ref="C13:D13"/>
    <mergeCell ref="C12:D12"/>
    <mergeCell ref="C11:D11"/>
    <mergeCell ref="C9:D9"/>
    <mergeCell ref="C10:D10"/>
    <mergeCell ref="B3:D3"/>
  </mergeCells>
  <phoneticPr fontId="1"/>
  <dataValidations count="2">
    <dataValidation type="list" allowBlank="1" showInputMessage="1" showErrorMessage="1" sqref="C15:C34 C43 C45:C47">
      <formula1>$B$109:$B$110</formula1>
    </dataValidation>
    <dataValidation type="list" allowBlank="1" showInputMessage="1" showErrorMessage="1" sqref="C44">
      <formula1>$C$110:$C$111</formula1>
    </dataValidation>
  </dataValidations>
  <pageMargins left="0.7" right="0.7" top="0.75" bottom="0.75" header="0.3" footer="0.3"/>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0"/>
  <sheetViews>
    <sheetView view="pageBreakPreview" topLeftCell="A37" zoomScaleNormal="100" zoomScaleSheetLayoutView="100" workbookViewId="0">
      <selection activeCell="C43" sqref="C43:D44"/>
    </sheetView>
  </sheetViews>
  <sheetFormatPr defaultRowHeight="13.5" x14ac:dyDescent="0.15"/>
  <cols>
    <col min="1" max="1" width="1.75" style="1" customWidth="1"/>
    <col min="2" max="2" width="40.625" style="1" customWidth="1"/>
    <col min="3" max="3" width="5.625" style="1" customWidth="1"/>
    <col min="4" max="4" width="55.625" style="1" customWidth="1"/>
    <col min="5" max="5" width="1.875" style="1" customWidth="1"/>
    <col min="6" max="16384" width="9" style="1"/>
  </cols>
  <sheetData>
    <row r="1" spans="2:4" ht="9" customHeight="1" x14ac:dyDescent="0.15"/>
    <row r="2" spans="2:4" x14ac:dyDescent="0.15">
      <c r="B2" s="85" t="s">
        <v>0</v>
      </c>
      <c r="C2" s="85"/>
      <c r="D2" s="85"/>
    </row>
    <row r="3" spans="2:4" x14ac:dyDescent="0.15">
      <c r="B3" s="23"/>
      <c r="C3" s="23"/>
      <c r="D3" s="24" t="s">
        <v>40</v>
      </c>
    </row>
    <row r="4" spans="2:4" ht="27" customHeight="1" x14ac:dyDescent="0.15">
      <c r="B4" s="86" t="s">
        <v>41</v>
      </c>
      <c r="C4" s="86"/>
      <c r="D4" s="86"/>
    </row>
    <row r="5" spans="2:4" ht="25.5" customHeight="1" x14ac:dyDescent="0.15">
      <c r="B5" s="25" t="s">
        <v>1</v>
      </c>
      <c r="C5" s="87" t="str">
        <f>IF('様式第１号（応募用紙））'!C7="","",'様式第１号（応募用紙））'!C7)</f>
        <v/>
      </c>
      <c r="D5" s="87"/>
    </row>
    <row r="6" spans="2:4" ht="9.75" customHeight="1" x14ac:dyDescent="0.15"/>
    <row r="7" spans="2:4" ht="19.5" customHeight="1" x14ac:dyDescent="0.15">
      <c r="B7" s="1" t="s">
        <v>172</v>
      </c>
    </row>
    <row r="8" spans="2:4" ht="19.5" customHeight="1" x14ac:dyDescent="0.15">
      <c r="B8" s="48" t="s">
        <v>51</v>
      </c>
      <c r="C8" s="48"/>
      <c r="D8" s="48"/>
    </row>
    <row r="9" spans="2:4" x14ac:dyDescent="0.15">
      <c r="B9" s="48" t="s">
        <v>92</v>
      </c>
      <c r="C9" s="48"/>
      <c r="D9" s="48"/>
    </row>
    <row r="10" spans="2:4" ht="14.25" x14ac:dyDescent="0.15">
      <c r="B10" s="88" t="s">
        <v>205</v>
      </c>
      <c r="C10" s="88"/>
      <c r="D10" s="88"/>
    </row>
    <row r="11" spans="2:4" x14ac:dyDescent="0.15">
      <c r="B11" s="48" t="s">
        <v>93</v>
      </c>
      <c r="C11" s="48"/>
      <c r="D11" s="48"/>
    </row>
    <row r="12" spans="2:4" ht="19.5" customHeight="1" thickBot="1" x14ac:dyDescent="0.2">
      <c r="B12" s="1" t="s">
        <v>12</v>
      </c>
    </row>
    <row r="13" spans="2:4" ht="19.5" customHeight="1" x14ac:dyDescent="0.15">
      <c r="B13" s="3" t="s">
        <v>15</v>
      </c>
      <c r="C13" s="77"/>
      <c r="D13" s="78"/>
    </row>
    <row r="14" spans="2:4" ht="19.5" customHeight="1" thickBot="1" x14ac:dyDescent="0.2">
      <c r="B14" s="42" t="s">
        <v>16</v>
      </c>
      <c r="C14" s="92"/>
      <c r="D14" s="93"/>
    </row>
    <row r="15" spans="2:4" ht="19.5" customHeight="1" x14ac:dyDescent="0.15">
      <c r="B15" s="49" t="s">
        <v>37</v>
      </c>
      <c r="C15" s="96" t="str">
        <f>IFERROR(C14/C13,"")</f>
        <v/>
      </c>
      <c r="D15" s="97"/>
    </row>
    <row r="16" spans="2:4" ht="19.5" customHeight="1" thickBot="1" x14ac:dyDescent="0.2">
      <c r="B16" s="1" t="s">
        <v>13</v>
      </c>
      <c r="C16" s="50"/>
      <c r="D16" s="51"/>
    </row>
    <row r="17" spans="2:4" ht="19.5" customHeight="1" x14ac:dyDescent="0.15">
      <c r="B17" s="3" t="s">
        <v>15</v>
      </c>
      <c r="C17" s="94"/>
      <c r="D17" s="95"/>
    </row>
    <row r="18" spans="2:4" ht="19.5" customHeight="1" thickBot="1" x14ac:dyDescent="0.2">
      <c r="B18" s="42" t="s">
        <v>16</v>
      </c>
      <c r="C18" s="92"/>
      <c r="D18" s="93"/>
    </row>
    <row r="19" spans="2:4" ht="19.5" customHeight="1" x14ac:dyDescent="0.15">
      <c r="B19" s="44" t="s">
        <v>37</v>
      </c>
      <c r="C19" s="90" t="str">
        <f>IFERROR(C18/C17,"")</f>
        <v/>
      </c>
      <c r="D19" s="91"/>
    </row>
    <row r="20" spans="2:4" ht="19.5" customHeight="1" thickBot="1" x14ac:dyDescent="0.2">
      <c r="B20" s="1" t="s">
        <v>14</v>
      </c>
      <c r="C20" s="50"/>
      <c r="D20" s="50"/>
    </row>
    <row r="21" spans="2:4" ht="19.5" customHeight="1" x14ac:dyDescent="0.15">
      <c r="B21" s="3" t="s">
        <v>17</v>
      </c>
      <c r="C21" s="94"/>
      <c r="D21" s="95"/>
    </row>
    <row r="22" spans="2:4" ht="19.5" customHeight="1" thickBot="1" x14ac:dyDescent="0.2">
      <c r="B22" s="42" t="s">
        <v>18</v>
      </c>
      <c r="C22" s="92"/>
      <c r="D22" s="93"/>
    </row>
    <row r="23" spans="2:4" ht="19.5" customHeight="1" x14ac:dyDescent="0.15">
      <c r="B23" s="44" t="s">
        <v>37</v>
      </c>
      <c r="C23" s="90" t="str">
        <f>IFERROR(C22/C21,"")</f>
        <v/>
      </c>
      <c r="D23" s="91"/>
    </row>
    <row r="24" spans="2:4" ht="5.25" customHeight="1" x14ac:dyDescent="0.15">
      <c r="C24" s="50"/>
      <c r="D24" s="50"/>
    </row>
    <row r="25" spans="2:4" ht="19.5" customHeight="1" thickBot="1" x14ac:dyDescent="0.2">
      <c r="B25" s="47" t="s">
        <v>99</v>
      </c>
      <c r="C25" s="47"/>
    </row>
    <row r="26" spans="2:4" ht="19.5" customHeight="1" x14ac:dyDescent="0.15">
      <c r="B26" s="59" t="s">
        <v>21</v>
      </c>
      <c r="C26" s="26"/>
      <c r="D26" s="27" t="s">
        <v>19</v>
      </c>
    </row>
    <row r="27" spans="2:4" ht="19.5" customHeight="1" thickBot="1" x14ac:dyDescent="0.2">
      <c r="B27" s="89"/>
      <c r="C27" s="37"/>
      <c r="D27" s="39" t="s">
        <v>20</v>
      </c>
    </row>
    <row r="28" spans="2:4" ht="5.25" customHeight="1" x14ac:dyDescent="0.15">
      <c r="B28" s="18"/>
      <c r="C28" s="18"/>
      <c r="D28" s="18"/>
    </row>
    <row r="29" spans="2:4" ht="19.5" customHeight="1" thickBot="1" x14ac:dyDescent="0.2">
      <c r="B29" s="40" t="s">
        <v>183</v>
      </c>
      <c r="C29" s="40"/>
    </row>
    <row r="30" spans="2:4" ht="68.25" customHeight="1" thickBot="1" x14ac:dyDescent="0.2">
      <c r="B30" s="41" t="s">
        <v>22</v>
      </c>
      <c r="C30" s="98"/>
      <c r="D30" s="99"/>
    </row>
    <row r="31" spans="2:4" ht="5.25" customHeight="1" x14ac:dyDescent="0.15"/>
    <row r="32" spans="2:4" ht="19.5" customHeight="1" thickBot="1" x14ac:dyDescent="0.2">
      <c r="B32" s="40" t="s">
        <v>100</v>
      </c>
      <c r="C32" s="40"/>
      <c r="D32" s="52"/>
    </row>
    <row r="33" spans="2:4" ht="19.5" customHeight="1" x14ac:dyDescent="0.15">
      <c r="B33" s="59" t="s">
        <v>21</v>
      </c>
      <c r="C33" s="26"/>
      <c r="D33" s="27" t="s">
        <v>27</v>
      </c>
    </row>
    <row r="34" spans="2:4" ht="19.5" customHeight="1" x14ac:dyDescent="0.15">
      <c r="B34" s="60"/>
      <c r="C34" s="32"/>
      <c r="D34" s="29" t="s">
        <v>28</v>
      </c>
    </row>
    <row r="35" spans="2:4" ht="19.5" customHeight="1" x14ac:dyDescent="0.15">
      <c r="B35" s="60"/>
      <c r="C35" s="28"/>
      <c r="D35" s="31" t="s">
        <v>29</v>
      </c>
    </row>
    <row r="36" spans="2:4" ht="19.5" customHeight="1" thickBot="1" x14ac:dyDescent="0.2">
      <c r="B36" s="89"/>
      <c r="C36" s="37"/>
      <c r="D36" s="53" t="s">
        <v>30</v>
      </c>
    </row>
    <row r="37" spans="2:4" ht="5.25" customHeight="1" x14ac:dyDescent="0.15">
      <c r="B37" s="54"/>
      <c r="C37" s="55"/>
    </row>
    <row r="38" spans="2:4" ht="19.5" customHeight="1" thickBot="1" x14ac:dyDescent="0.2">
      <c r="B38" s="40" t="s">
        <v>173</v>
      </c>
      <c r="C38" s="56"/>
    </row>
    <row r="39" spans="2:4" ht="19.5" customHeight="1" x14ac:dyDescent="0.15">
      <c r="B39" s="59" t="s">
        <v>21</v>
      </c>
      <c r="C39" s="26"/>
      <c r="D39" s="27" t="s">
        <v>34</v>
      </c>
    </row>
    <row r="40" spans="2:4" ht="19.5" customHeight="1" thickBot="1" x14ac:dyDescent="0.2">
      <c r="B40" s="89"/>
      <c r="C40" s="37"/>
      <c r="D40" s="39" t="s">
        <v>35</v>
      </c>
    </row>
    <row r="41" spans="2:4" ht="5.25" customHeight="1" x14ac:dyDescent="0.15"/>
    <row r="42" spans="2:4" ht="19.5" customHeight="1" thickBot="1" x14ac:dyDescent="0.2">
      <c r="B42" s="40" t="s">
        <v>174</v>
      </c>
      <c r="C42" s="40"/>
    </row>
    <row r="43" spans="2:4" ht="51" customHeight="1" x14ac:dyDescent="0.15">
      <c r="B43" s="16" t="s">
        <v>23</v>
      </c>
      <c r="C43" s="102"/>
      <c r="D43" s="103"/>
    </row>
    <row r="44" spans="2:4" ht="132" customHeight="1" thickBot="1" x14ac:dyDescent="0.2">
      <c r="B44" s="4" t="s">
        <v>24</v>
      </c>
      <c r="C44" s="100"/>
      <c r="D44" s="101"/>
    </row>
    <row r="45" spans="2:4" ht="11.25" customHeight="1" x14ac:dyDescent="0.15"/>
    <row r="46" spans="2:4" ht="19.5" customHeight="1" x14ac:dyDescent="0.15"/>
    <row r="47" spans="2:4" ht="19.5" customHeight="1" x14ac:dyDescent="0.15"/>
    <row r="48" spans="2:4" ht="19.5" customHeight="1" x14ac:dyDescent="0.15"/>
    <row r="49" ht="19.5" customHeight="1" x14ac:dyDescent="0.15"/>
    <row r="50" ht="19.5" customHeight="1" x14ac:dyDescent="0.15"/>
  </sheetData>
  <mergeCells count="19">
    <mergeCell ref="C30:D30"/>
    <mergeCell ref="B39:B40"/>
    <mergeCell ref="C44:D44"/>
    <mergeCell ref="C43:D43"/>
    <mergeCell ref="B33:B36"/>
    <mergeCell ref="B4:D4"/>
    <mergeCell ref="C5:D5"/>
    <mergeCell ref="B10:D10"/>
    <mergeCell ref="B2:D2"/>
    <mergeCell ref="B26:B27"/>
    <mergeCell ref="C19:D19"/>
    <mergeCell ref="C18:D18"/>
    <mergeCell ref="C17:D17"/>
    <mergeCell ref="C23:D23"/>
    <mergeCell ref="C22:D22"/>
    <mergeCell ref="C21:D21"/>
    <mergeCell ref="C15:D15"/>
    <mergeCell ref="C14:D14"/>
    <mergeCell ref="C13:D13"/>
  </mergeCells>
  <phoneticPr fontId="1"/>
  <pageMargins left="0.7" right="0.7" top="0.75" bottom="0.75" header="0.3" footer="0.3"/>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'様式第１号（応募用紙））'!$B$109:$B$110</xm:f>
          </x14:formula1>
          <xm:sqref>C26:C27 C33:C36 C39:C40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0"/>
  <sheetViews>
    <sheetView view="pageBreakPreview" topLeftCell="A10" zoomScale="85" zoomScaleNormal="100" zoomScaleSheetLayoutView="85" workbookViewId="0">
      <selection activeCell="C29" sqref="C29:D29"/>
    </sheetView>
  </sheetViews>
  <sheetFormatPr defaultRowHeight="13.5" x14ac:dyDescent="0.15"/>
  <cols>
    <col min="1" max="1" width="1.125" style="1" customWidth="1"/>
    <col min="2" max="2" width="40.625" style="1" customWidth="1"/>
    <col min="3" max="3" width="5.625" style="1" customWidth="1"/>
    <col min="4" max="4" width="55.625" style="1" customWidth="1"/>
    <col min="5" max="5" width="1" style="1" customWidth="1"/>
    <col min="6" max="16384" width="9" style="1"/>
  </cols>
  <sheetData>
    <row r="1" spans="2:6" ht="9" customHeight="1" x14ac:dyDescent="0.15"/>
    <row r="2" spans="2:6" x14ac:dyDescent="0.15">
      <c r="B2" s="85" t="s">
        <v>0</v>
      </c>
      <c r="C2" s="85"/>
      <c r="D2" s="85"/>
    </row>
    <row r="3" spans="2:6" x14ac:dyDescent="0.15">
      <c r="B3" s="23"/>
      <c r="C3" s="23"/>
      <c r="D3" s="24" t="s">
        <v>43</v>
      </c>
    </row>
    <row r="4" spans="2:6" ht="27" customHeight="1" x14ac:dyDescent="0.15">
      <c r="B4" s="86" t="s">
        <v>42</v>
      </c>
      <c r="C4" s="86"/>
      <c r="D4" s="86"/>
    </row>
    <row r="5" spans="2:6" ht="25.5" customHeight="1" x14ac:dyDescent="0.15">
      <c r="B5" s="25" t="s">
        <v>1</v>
      </c>
      <c r="C5" s="87" t="str">
        <f>IF('様式第１号（応募用紙））'!C7="","",'様式第１号（応募用紙））'!C7)</f>
        <v/>
      </c>
      <c r="D5" s="87"/>
    </row>
    <row r="6" spans="2:6" ht="9" customHeight="1" x14ac:dyDescent="0.15"/>
    <row r="7" spans="2:6" ht="19.5" customHeight="1" x14ac:dyDescent="0.15">
      <c r="B7" s="1" t="s">
        <v>175</v>
      </c>
    </row>
    <row r="8" spans="2:6" ht="19.5" customHeight="1" x14ac:dyDescent="0.15">
      <c r="B8" s="1" t="s">
        <v>51</v>
      </c>
    </row>
    <row r="9" spans="2:6" ht="19.5" customHeight="1" x14ac:dyDescent="0.15">
      <c r="B9" s="1" t="s">
        <v>204</v>
      </c>
    </row>
    <row r="10" spans="2:6" ht="19.5" customHeight="1" x14ac:dyDescent="0.15">
      <c r="B10" s="1" t="s">
        <v>94</v>
      </c>
    </row>
    <row r="11" spans="2:6" ht="19.5" customHeight="1" thickBot="1" x14ac:dyDescent="0.2">
      <c r="B11" s="1" t="s">
        <v>12</v>
      </c>
    </row>
    <row r="12" spans="2:6" ht="19.5" customHeight="1" x14ac:dyDescent="0.15">
      <c r="B12" s="3" t="s">
        <v>25</v>
      </c>
      <c r="C12" s="66"/>
      <c r="D12" s="67"/>
    </row>
    <row r="13" spans="2:6" ht="19.5" customHeight="1" thickBot="1" x14ac:dyDescent="0.2">
      <c r="B13" s="42" t="s">
        <v>81</v>
      </c>
      <c r="C13" s="106"/>
      <c r="D13" s="107"/>
      <c r="F13" s="43"/>
    </row>
    <row r="14" spans="2:6" ht="19.5" customHeight="1" x14ac:dyDescent="0.15">
      <c r="B14" s="44" t="s">
        <v>26</v>
      </c>
      <c r="C14" s="108" t="str">
        <f>IFERROR(C12/C13,"")</f>
        <v/>
      </c>
      <c r="D14" s="109"/>
      <c r="F14" s="43"/>
    </row>
    <row r="15" spans="2:6" ht="19.5" customHeight="1" thickBot="1" x14ac:dyDescent="0.2">
      <c r="B15" s="1" t="s">
        <v>13</v>
      </c>
      <c r="C15" s="45"/>
      <c r="D15" s="46"/>
    </row>
    <row r="16" spans="2:6" ht="19.5" customHeight="1" x14ac:dyDescent="0.15">
      <c r="B16" s="3" t="s">
        <v>25</v>
      </c>
      <c r="C16" s="110"/>
      <c r="D16" s="111"/>
    </row>
    <row r="17" spans="2:4" ht="19.5" customHeight="1" thickBot="1" x14ac:dyDescent="0.2">
      <c r="B17" s="42" t="s">
        <v>81</v>
      </c>
      <c r="C17" s="106"/>
      <c r="D17" s="107"/>
    </row>
    <row r="18" spans="2:4" ht="19.5" customHeight="1" x14ac:dyDescent="0.15">
      <c r="B18" s="44" t="s">
        <v>26</v>
      </c>
      <c r="C18" s="108" t="str">
        <f>IFERROR(C16/C17,"")</f>
        <v/>
      </c>
      <c r="D18" s="109"/>
    </row>
    <row r="19" spans="2:4" ht="19.5" customHeight="1" thickBot="1" x14ac:dyDescent="0.2">
      <c r="B19" s="1" t="s">
        <v>14</v>
      </c>
      <c r="C19" s="45"/>
      <c r="D19" s="45"/>
    </row>
    <row r="20" spans="2:4" ht="19.5" customHeight="1" x14ac:dyDescent="0.15">
      <c r="B20" s="3" t="s">
        <v>25</v>
      </c>
      <c r="C20" s="110"/>
      <c r="D20" s="111"/>
    </row>
    <row r="21" spans="2:4" ht="19.5" customHeight="1" thickBot="1" x14ac:dyDescent="0.2">
      <c r="B21" s="42" t="s">
        <v>81</v>
      </c>
      <c r="C21" s="106"/>
      <c r="D21" s="107"/>
    </row>
    <row r="22" spans="2:4" ht="19.5" customHeight="1" x14ac:dyDescent="0.15">
      <c r="B22" s="44" t="s">
        <v>26</v>
      </c>
      <c r="C22" s="108" t="str">
        <f>IFERROR(C20/C21,"")</f>
        <v/>
      </c>
      <c r="D22" s="109"/>
    </row>
    <row r="23" spans="2:4" ht="19.5" customHeight="1" x14ac:dyDescent="0.15"/>
    <row r="24" spans="2:4" ht="19.5" customHeight="1" thickBot="1" x14ac:dyDescent="0.2">
      <c r="B24" s="47" t="s">
        <v>176</v>
      </c>
      <c r="C24" s="47"/>
    </row>
    <row r="25" spans="2:4" ht="19.5" customHeight="1" x14ac:dyDescent="0.15">
      <c r="B25" s="59" t="s">
        <v>21</v>
      </c>
      <c r="C25" s="26"/>
      <c r="D25" s="27" t="s">
        <v>19</v>
      </c>
    </row>
    <row r="26" spans="2:4" ht="19.5" customHeight="1" thickBot="1" x14ac:dyDescent="0.2">
      <c r="B26" s="89"/>
      <c r="C26" s="37"/>
      <c r="D26" s="39" t="s">
        <v>20</v>
      </c>
    </row>
    <row r="27" spans="2:4" ht="19.5" customHeight="1" x14ac:dyDescent="0.15">
      <c r="B27" s="18"/>
      <c r="C27" s="18"/>
      <c r="D27" s="18"/>
    </row>
    <row r="28" spans="2:4" ht="19.5" customHeight="1" thickBot="1" x14ac:dyDescent="0.2">
      <c r="B28" s="40" t="s">
        <v>184</v>
      </c>
      <c r="C28" s="40"/>
    </row>
    <row r="29" spans="2:4" ht="273.75" customHeight="1" thickBot="1" x14ac:dyDescent="0.2">
      <c r="B29" s="41" t="s">
        <v>22</v>
      </c>
      <c r="C29" s="104"/>
      <c r="D29" s="105"/>
    </row>
    <row r="30" spans="2:4" ht="8.25" customHeight="1" x14ac:dyDescent="0.15"/>
  </sheetData>
  <mergeCells count="14">
    <mergeCell ref="B2:D2"/>
    <mergeCell ref="B4:D4"/>
    <mergeCell ref="C5:D5"/>
    <mergeCell ref="C29:D29"/>
    <mergeCell ref="C17:D17"/>
    <mergeCell ref="C18:D18"/>
    <mergeCell ref="C20:D20"/>
    <mergeCell ref="C21:D21"/>
    <mergeCell ref="C22:D22"/>
    <mergeCell ref="B25:B26"/>
    <mergeCell ref="C12:D12"/>
    <mergeCell ref="C13:D13"/>
    <mergeCell ref="C14:D14"/>
    <mergeCell ref="C16:D16"/>
  </mergeCells>
  <phoneticPr fontId="1"/>
  <pageMargins left="0.7" right="0.7" top="0.75" bottom="0.75" header="0.3" footer="0.3"/>
  <pageSetup paperSize="9" scale="8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'様式第１号（応募用紙））'!$B$109:$B$110</xm:f>
          </x14:formula1>
          <xm:sqref>C25:C26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5"/>
  <sheetViews>
    <sheetView view="pageBreakPreview" topLeftCell="A16" zoomScale="85" zoomScaleNormal="100" zoomScaleSheetLayoutView="85" workbookViewId="0">
      <selection activeCell="C31" sqref="C31:D31"/>
    </sheetView>
  </sheetViews>
  <sheetFormatPr defaultRowHeight="13.5" x14ac:dyDescent="0.15"/>
  <cols>
    <col min="1" max="1" width="1.75" style="1" customWidth="1"/>
    <col min="2" max="2" width="40.625" style="1" customWidth="1"/>
    <col min="3" max="3" width="5.625" style="1" customWidth="1"/>
    <col min="4" max="4" width="55.625" style="1" customWidth="1"/>
    <col min="5" max="5" width="1.875" style="1" customWidth="1"/>
    <col min="6" max="16384" width="9" style="1"/>
  </cols>
  <sheetData>
    <row r="1" spans="2:4" ht="9" customHeight="1" x14ac:dyDescent="0.15"/>
    <row r="2" spans="2:4" x14ac:dyDescent="0.15">
      <c r="B2" s="85" t="s">
        <v>0</v>
      </c>
      <c r="C2" s="85"/>
      <c r="D2" s="85"/>
    </row>
    <row r="3" spans="2:4" x14ac:dyDescent="0.15">
      <c r="B3" s="23"/>
      <c r="C3" s="23"/>
      <c r="D3" s="24" t="s">
        <v>44</v>
      </c>
    </row>
    <row r="4" spans="2:4" ht="27" customHeight="1" x14ac:dyDescent="0.15">
      <c r="B4" s="86" t="s">
        <v>95</v>
      </c>
      <c r="C4" s="86"/>
      <c r="D4" s="86"/>
    </row>
    <row r="5" spans="2:4" ht="25.5" customHeight="1" x14ac:dyDescent="0.15">
      <c r="B5" s="25" t="s">
        <v>1</v>
      </c>
      <c r="C5" s="87" t="str">
        <f>IF('様式第１号（応募用紙））'!C7="","",'様式第１号（応募用紙））'!C7)</f>
        <v/>
      </c>
      <c r="D5" s="87"/>
    </row>
    <row r="6" spans="2:4" ht="10.5" customHeight="1" x14ac:dyDescent="0.15"/>
    <row r="7" spans="2:4" ht="19.5" customHeight="1" x14ac:dyDescent="0.15">
      <c r="B7" s="1" t="s">
        <v>177</v>
      </c>
    </row>
    <row r="8" spans="2:4" ht="19.5" customHeight="1" thickBot="1" x14ac:dyDescent="0.2">
      <c r="B8" s="1" t="s">
        <v>104</v>
      </c>
    </row>
    <row r="9" spans="2:4" ht="21.75" customHeight="1" x14ac:dyDescent="0.15">
      <c r="B9" s="112" t="s">
        <v>52</v>
      </c>
      <c r="C9" s="26"/>
      <c r="D9" s="27" t="s">
        <v>53</v>
      </c>
    </row>
    <row r="10" spans="2:4" ht="21.75" customHeight="1" x14ac:dyDescent="0.15">
      <c r="B10" s="113"/>
      <c r="C10" s="28"/>
      <c r="D10" s="29" t="s">
        <v>54</v>
      </c>
    </row>
    <row r="11" spans="2:4" ht="21.75" customHeight="1" x14ac:dyDescent="0.15">
      <c r="B11" s="113"/>
      <c r="C11" s="30"/>
      <c r="D11" s="31" t="s">
        <v>59</v>
      </c>
    </row>
    <row r="12" spans="2:4" ht="21.75" customHeight="1" x14ac:dyDescent="0.15">
      <c r="B12" s="113"/>
      <c r="C12" s="32"/>
      <c r="D12" s="31" t="s">
        <v>55</v>
      </c>
    </row>
    <row r="13" spans="2:4" ht="21.75" customHeight="1" x14ac:dyDescent="0.15">
      <c r="B13" s="113"/>
      <c r="C13" s="28"/>
      <c r="D13" s="33" t="s">
        <v>56</v>
      </c>
    </row>
    <row r="14" spans="2:4" ht="21.75" customHeight="1" x14ac:dyDescent="0.15">
      <c r="B14" s="113"/>
      <c r="C14" s="32"/>
      <c r="D14" s="34" t="s">
        <v>201</v>
      </c>
    </row>
    <row r="15" spans="2:4" ht="21.75" customHeight="1" x14ac:dyDescent="0.15">
      <c r="B15" s="113"/>
      <c r="C15" s="28"/>
      <c r="D15" s="35" t="s">
        <v>202</v>
      </c>
    </row>
    <row r="16" spans="2:4" ht="21.75" customHeight="1" x14ac:dyDescent="0.15">
      <c r="B16" s="113"/>
      <c r="C16" s="32"/>
      <c r="D16" s="34" t="s">
        <v>203</v>
      </c>
    </row>
    <row r="17" spans="2:4" ht="21.75" customHeight="1" x14ac:dyDescent="0.15">
      <c r="B17" s="113"/>
      <c r="C17" s="28"/>
      <c r="D17" s="36" t="s">
        <v>57</v>
      </c>
    </row>
    <row r="18" spans="2:4" ht="21.75" customHeight="1" thickBot="1" x14ac:dyDescent="0.2">
      <c r="B18" s="114"/>
      <c r="C18" s="37"/>
      <c r="D18" s="38" t="s">
        <v>58</v>
      </c>
    </row>
    <row r="19" spans="2:4" ht="8.25" customHeight="1" x14ac:dyDescent="0.15"/>
    <row r="20" spans="2:4" ht="21.75" customHeight="1" x14ac:dyDescent="0.15">
      <c r="B20" s="1" t="s">
        <v>101</v>
      </c>
    </row>
    <row r="21" spans="2:4" ht="21.75" customHeight="1" thickBot="1" x14ac:dyDescent="0.2">
      <c r="B21" s="1" t="s">
        <v>82</v>
      </c>
    </row>
    <row r="22" spans="2:4" ht="46.5" customHeight="1" x14ac:dyDescent="0.15">
      <c r="B22" s="16" t="s">
        <v>23</v>
      </c>
      <c r="C22" s="115"/>
      <c r="D22" s="116"/>
    </row>
    <row r="23" spans="2:4" ht="111" customHeight="1" thickBot="1" x14ac:dyDescent="0.2">
      <c r="B23" s="4" t="s">
        <v>31</v>
      </c>
      <c r="C23" s="117"/>
      <c r="D23" s="118"/>
    </row>
    <row r="24" spans="2:4" ht="8.25" customHeight="1" x14ac:dyDescent="0.15"/>
    <row r="25" spans="2:4" ht="21.75" customHeight="1" x14ac:dyDescent="0.15">
      <c r="B25" s="1" t="s">
        <v>103</v>
      </c>
    </row>
    <row r="26" spans="2:4" ht="21.75" customHeight="1" thickBot="1" x14ac:dyDescent="0.2">
      <c r="B26" s="1" t="s">
        <v>102</v>
      </c>
    </row>
    <row r="27" spans="2:4" ht="21.75" customHeight="1" x14ac:dyDescent="0.15">
      <c r="B27" s="59" t="s">
        <v>21</v>
      </c>
      <c r="C27" s="26"/>
      <c r="D27" s="27" t="s">
        <v>19</v>
      </c>
    </row>
    <row r="28" spans="2:4" ht="21.75" customHeight="1" thickBot="1" x14ac:dyDescent="0.2">
      <c r="B28" s="89"/>
      <c r="C28" s="37"/>
      <c r="D28" s="39" t="s">
        <v>20</v>
      </c>
    </row>
    <row r="29" spans="2:4" ht="7.5" customHeight="1" x14ac:dyDescent="0.15"/>
    <row r="30" spans="2:4" ht="21.75" customHeight="1" thickBot="1" x14ac:dyDescent="0.2">
      <c r="B30" s="40" t="s">
        <v>178</v>
      </c>
    </row>
    <row r="31" spans="2:4" ht="220.5" customHeight="1" thickBot="1" x14ac:dyDescent="0.2">
      <c r="B31" s="41" t="s">
        <v>22</v>
      </c>
      <c r="C31" s="104"/>
      <c r="D31" s="105"/>
    </row>
    <row r="32" spans="2:4" ht="9" customHeight="1" x14ac:dyDescent="0.15"/>
    <row r="33" ht="21.75" customHeight="1" x14ac:dyDescent="0.15"/>
    <row r="34" ht="21.75" customHeight="1" x14ac:dyDescent="0.15"/>
    <row r="35" ht="21.75" customHeight="1" x14ac:dyDescent="0.15"/>
  </sheetData>
  <mergeCells count="8">
    <mergeCell ref="C31:D31"/>
    <mergeCell ref="B2:D2"/>
    <mergeCell ref="B4:D4"/>
    <mergeCell ref="C5:D5"/>
    <mergeCell ref="B9:B18"/>
    <mergeCell ref="C22:D22"/>
    <mergeCell ref="C23:D23"/>
    <mergeCell ref="B27:B28"/>
  </mergeCells>
  <phoneticPr fontId="1"/>
  <pageMargins left="0.7" right="0.7" top="0.75" bottom="0.75" header="0.3" footer="0.3"/>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'様式第１号（応募用紙））'!$B$109:$B$110</xm:f>
          </x14:formula1>
          <xm:sqref>C9:C18 C27:C28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6"/>
  <sheetViews>
    <sheetView view="pageBreakPreview" zoomScale="85" zoomScaleNormal="100" zoomScaleSheetLayoutView="85" workbookViewId="0">
      <selection activeCell="H13" sqref="H13:H14"/>
    </sheetView>
  </sheetViews>
  <sheetFormatPr defaultRowHeight="13.5" x14ac:dyDescent="0.15"/>
  <cols>
    <col min="1" max="1" width="1.75" style="1" customWidth="1"/>
    <col min="2" max="2" width="40.625" style="1" customWidth="1"/>
    <col min="3" max="3" width="5.625" style="1" customWidth="1"/>
    <col min="4" max="4" width="55.625" style="1" customWidth="1"/>
    <col min="5" max="5" width="1.875" style="1" customWidth="1"/>
    <col min="6" max="16384" width="9" style="1"/>
  </cols>
  <sheetData>
    <row r="1" spans="2:4" ht="9" customHeight="1" x14ac:dyDescent="0.15"/>
    <row r="2" spans="2:4" x14ac:dyDescent="0.15">
      <c r="B2" s="85" t="s">
        <v>0</v>
      </c>
      <c r="C2" s="85"/>
      <c r="D2" s="85"/>
    </row>
    <row r="3" spans="2:4" x14ac:dyDescent="0.15">
      <c r="B3" s="23"/>
      <c r="C3" s="23"/>
      <c r="D3" s="24" t="s">
        <v>45</v>
      </c>
    </row>
    <row r="4" spans="2:4" ht="27" customHeight="1" x14ac:dyDescent="0.15">
      <c r="B4" s="86" t="s">
        <v>32</v>
      </c>
      <c r="C4" s="86"/>
      <c r="D4" s="86"/>
    </row>
    <row r="5" spans="2:4" ht="25.5" customHeight="1" x14ac:dyDescent="0.15">
      <c r="B5" s="25" t="s">
        <v>1</v>
      </c>
      <c r="C5" s="87" t="str">
        <f>IF('様式第１号（応募用紙））'!C7="","",'様式第１号（応募用紙））'!C7)</f>
        <v/>
      </c>
      <c r="D5" s="87"/>
    </row>
    <row r="6" spans="2:4" ht="8.25" customHeight="1" x14ac:dyDescent="0.15"/>
    <row r="7" spans="2:4" ht="37.5" customHeight="1" thickBot="1" x14ac:dyDescent="0.2">
      <c r="B7" s="119" t="s">
        <v>168</v>
      </c>
      <c r="C7" s="120"/>
      <c r="D7" s="120"/>
    </row>
    <row r="8" spans="2:4" ht="88.5" customHeight="1" x14ac:dyDescent="0.15">
      <c r="B8" s="127" t="s">
        <v>33</v>
      </c>
      <c r="C8" s="121"/>
      <c r="D8" s="122"/>
    </row>
    <row r="9" spans="2:4" ht="88.5" customHeight="1" x14ac:dyDescent="0.15">
      <c r="B9" s="127"/>
      <c r="C9" s="123"/>
      <c r="D9" s="124"/>
    </row>
    <row r="10" spans="2:4" ht="88.5" customHeight="1" x14ac:dyDescent="0.15">
      <c r="B10" s="127"/>
      <c r="C10" s="123"/>
      <c r="D10" s="124"/>
    </row>
    <row r="11" spans="2:4" ht="88.5" customHeight="1" x14ac:dyDescent="0.15">
      <c r="B11" s="127"/>
      <c r="C11" s="123"/>
      <c r="D11" s="124"/>
    </row>
    <row r="12" spans="2:4" ht="88.5" customHeight="1" x14ac:dyDescent="0.15">
      <c r="B12" s="127"/>
      <c r="C12" s="123"/>
      <c r="D12" s="124"/>
    </row>
    <row r="13" spans="2:4" ht="88.5" customHeight="1" x14ac:dyDescent="0.15">
      <c r="B13" s="127"/>
      <c r="C13" s="123"/>
      <c r="D13" s="124"/>
    </row>
    <row r="14" spans="2:4" ht="88.5" customHeight="1" x14ac:dyDescent="0.15">
      <c r="B14" s="127"/>
      <c r="C14" s="123"/>
      <c r="D14" s="124"/>
    </row>
    <row r="15" spans="2:4" ht="88.5" customHeight="1" x14ac:dyDescent="0.15">
      <c r="B15" s="127"/>
      <c r="C15" s="123"/>
      <c r="D15" s="124"/>
    </row>
    <row r="16" spans="2:4" ht="88.5" customHeight="1" thickBot="1" x14ac:dyDescent="0.2">
      <c r="B16" s="127"/>
      <c r="C16" s="125"/>
      <c r="D16" s="126"/>
    </row>
  </sheetData>
  <mergeCells count="6">
    <mergeCell ref="B7:D7"/>
    <mergeCell ref="C8:D16"/>
    <mergeCell ref="B8:B16"/>
    <mergeCell ref="B2:D2"/>
    <mergeCell ref="B4:D4"/>
    <mergeCell ref="C5:D5"/>
  </mergeCells>
  <phoneticPr fontId="1"/>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203"/>
  <sheetViews>
    <sheetView view="pageBreakPreview" zoomScale="70" zoomScaleNormal="85" zoomScaleSheetLayoutView="70" workbookViewId="0">
      <selection activeCell="K14" sqref="K14"/>
    </sheetView>
  </sheetViews>
  <sheetFormatPr defaultRowHeight="13.5" x14ac:dyDescent="0.15"/>
  <cols>
    <col min="1" max="1" width="1.625" style="128" customWidth="1"/>
    <col min="2" max="2" width="7.5" style="128" bestFit="1" customWidth="1"/>
    <col min="3" max="3" width="27.5" style="128" customWidth="1"/>
    <col min="4" max="4" width="14.25" style="128" customWidth="1"/>
    <col min="5" max="8" width="40.5" style="128" customWidth="1"/>
    <col min="9" max="16384" width="9" style="128"/>
  </cols>
  <sheetData>
    <row r="1" spans="2:8" ht="11.25" customHeight="1" x14ac:dyDescent="0.15"/>
    <row r="2" spans="2:8" x14ac:dyDescent="0.15">
      <c r="B2" s="129" t="s">
        <v>105</v>
      </c>
      <c r="E2" s="129"/>
      <c r="F2" s="129"/>
      <c r="G2" s="129"/>
      <c r="H2" s="129"/>
    </row>
    <row r="3" spans="2:8" ht="24" x14ac:dyDescent="0.15">
      <c r="E3" s="130"/>
      <c r="F3" s="130"/>
      <c r="G3" s="130"/>
      <c r="H3" s="131" t="s">
        <v>106</v>
      </c>
    </row>
    <row r="4" spans="2:8" ht="16.5" customHeight="1" thickBot="1" x14ac:dyDescent="0.2">
      <c r="B4" s="132" t="s">
        <v>107</v>
      </c>
    </row>
    <row r="5" spans="2:8" ht="30" customHeight="1" x14ac:dyDescent="0.15">
      <c r="B5" s="133" t="s">
        <v>1</v>
      </c>
      <c r="C5" s="134"/>
      <c r="D5" s="135"/>
      <c r="E5" s="136">
        <f>'様式第１号（応募用紙））'!C7</f>
        <v>0</v>
      </c>
      <c r="F5" s="136"/>
      <c r="G5" s="137" t="s">
        <v>108</v>
      </c>
      <c r="H5" s="138">
        <f>'様式第１号（応募用紙））'!C35</f>
        <v>0</v>
      </c>
    </row>
    <row r="6" spans="2:8" ht="30" customHeight="1" thickBot="1" x14ac:dyDescent="0.2">
      <c r="B6" s="139" t="s">
        <v>109</v>
      </c>
      <c r="C6" s="140"/>
      <c r="D6" s="141"/>
      <c r="E6" s="142" t="str">
        <f>IFERROR(INDEX('様式第１号（応募用紙））'!D15:D34,MATCH("○",'様式第１号（応募用紙））'!C15:C34,0)),"")</f>
        <v/>
      </c>
      <c r="F6" s="142"/>
      <c r="G6" s="143" t="s">
        <v>110</v>
      </c>
      <c r="H6" s="144">
        <f>'様式第１号（応募用紙））'!C36</f>
        <v>0</v>
      </c>
    </row>
    <row r="8" spans="2:8" ht="17.25" customHeight="1" x14ac:dyDescent="0.15">
      <c r="B8" s="145" t="s">
        <v>111</v>
      </c>
      <c r="C8" s="146"/>
      <c r="D8" s="146"/>
      <c r="E8" s="146"/>
      <c r="F8" s="146"/>
      <c r="G8" s="146"/>
      <c r="H8" s="147"/>
    </row>
    <row r="9" spans="2:8" s="149" customFormat="1" ht="32.25" customHeight="1" thickBot="1" x14ac:dyDescent="0.2">
      <c r="B9" s="148" t="s">
        <v>179</v>
      </c>
      <c r="C9" s="148"/>
      <c r="D9" s="148"/>
      <c r="E9" s="148"/>
      <c r="F9" s="148"/>
      <c r="G9" s="148"/>
      <c r="H9" s="148"/>
    </row>
    <row r="10" spans="2:8" ht="17.25" customHeight="1" x14ac:dyDescent="0.15">
      <c r="B10" s="150" t="s">
        <v>153</v>
      </c>
      <c r="C10" s="151" t="s">
        <v>151</v>
      </c>
      <c r="D10" s="152" t="s">
        <v>112</v>
      </c>
      <c r="E10" s="152" t="s">
        <v>189</v>
      </c>
      <c r="F10" s="153" t="s">
        <v>190</v>
      </c>
      <c r="G10" s="153" t="s">
        <v>191</v>
      </c>
      <c r="H10" s="154" t="s">
        <v>113</v>
      </c>
    </row>
    <row r="11" spans="2:8" ht="17.25" customHeight="1" x14ac:dyDescent="0.15">
      <c r="B11" s="155"/>
      <c r="C11" s="156"/>
      <c r="D11" s="157" t="s">
        <v>12</v>
      </c>
      <c r="E11" s="147">
        <f>'別紙１（有給休暇）'!C13</f>
        <v>0</v>
      </c>
      <c r="F11" s="158">
        <f>'別紙１（有給休暇）'!C14</f>
        <v>0</v>
      </c>
      <c r="G11" s="159" t="e">
        <f>F11/E11</f>
        <v>#DIV/0!</v>
      </c>
      <c r="H11" s="160" t="e">
        <f>INDEX($F$68:$F$127,MATCH(D11&amp;$E$6,$H$68:$H$127,0))</f>
        <v>#N/A</v>
      </c>
    </row>
    <row r="12" spans="2:8" ht="17.25" customHeight="1" x14ac:dyDescent="0.15">
      <c r="B12" s="155"/>
      <c r="C12" s="156"/>
      <c r="D12" s="157"/>
      <c r="E12" s="147"/>
      <c r="F12" s="158"/>
      <c r="G12" s="159"/>
      <c r="H12" s="160"/>
    </row>
    <row r="13" spans="2:8" ht="17.25" customHeight="1" x14ac:dyDescent="0.15">
      <c r="B13" s="155"/>
      <c r="C13" s="156"/>
      <c r="D13" s="161" t="s">
        <v>13</v>
      </c>
      <c r="E13" s="147">
        <f>'別紙１（有給休暇）'!C17</f>
        <v>0</v>
      </c>
      <c r="F13" s="158">
        <f>'別紙１（有給休暇）'!C18</f>
        <v>0</v>
      </c>
      <c r="G13" s="159" t="e">
        <f t="shared" ref="G13" si="0">F13/E13</f>
        <v>#DIV/0!</v>
      </c>
      <c r="H13" s="160" t="e">
        <f>INDEX($F$68:$F$127,MATCH(D13&amp;$E$6,$H$68:$H$127,0))</f>
        <v>#N/A</v>
      </c>
    </row>
    <row r="14" spans="2:8" ht="17.25" customHeight="1" x14ac:dyDescent="0.15">
      <c r="B14" s="155"/>
      <c r="C14" s="156"/>
      <c r="D14" s="162"/>
      <c r="E14" s="147"/>
      <c r="F14" s="158"/>
      <c r="G14" s="159"/>
      <c r="H14" s="160"/>
    </row>
    <row r="15" spans="2:8" ht="17.25" customHeight="1" x14ac:dyDescent="0.15">
      <c r="B15" s="155"/>
      <c r="C15" s="156"/>
      <c r="D15" s="157" t="s">
        <v>14</v>
      </c>
      <c r="E15" s="147">
        <f>'別紙１（有給休暇）'!C21</f>
        <v>0</v>
      </c>
      <c r="F15" s="158">
        <f>'別紙１（有給休暇）'!C22</f>
        <v>0</v>
      </c>
      <c r="G15" s="159" t="e">
        <f t="shared" ref="G15" si="1">F15/E15</f>
        <v>#DIV/0!</v>
      </c>
      <c r="H15" s="160" t="e">
        <f>INDEX($F$68:$F$127,MATCH(D15&amp;$E$6,$H$68:$H$127,0))</f>
        <v>#N/A</v>
      </c>
    </row>
    <row r="16" spans="2:8" ht="17.25" customHeight="1" thickBot="1" x14ac:dyDescent="0.2">
      <c r="B16" s="163"/>
      <c r="C16" s="164"/>
      <c r="D16" s="165"/>
      <c r="E16" s="166"/>
      <c r="F16" s="167"/>
      <c r="G16" s="168"/>
      <c r="H16" s="169"/>
    </row>
    <row r="17" spans="2:8" ht="17.25" customHeight="1" x14ac:dyDescent="0.15">
      <c r="B17" s="170" t="s">
        <v>155</v>
      </c>
      <c r="C17" s="171" t="s">
        <v>152</v>
      </c>
      <c r="D17" s="151"/>
      <c r="E17" s="172" t="str">
        <f>IFERROR(INDEX('別紙１（有給休暇）'!D26,MATCH("○",'別紙１（有給休暇）'!C26,0)),"")</f>
        <v/>
      </c>
      <c r="F17" s="173"/>
      <c r="G17" s="173"/>
      <c r="H17" s="174"/>
    </row>
    <row r="18" spans="2:8" ht="30.75" customHeight="1" x14ac:dyDescent="0.15">
      <c r="B18" s="175" t="s">
        <v>156</v>
      </c>
      <c r="C18" s="176" t="s">
        <v>196</v>
      </c>
      <c r="D18" s="177"/>
      <c r="E18" s="178" t="str">
        <f>IF('別紙１（有給休暇）'!C30="","-",'別紙１（有給休暇）'!C30)</f>
        <v>-</v>
      </c>
      <c r="F18" s="179"/>
      <c r="G18" s="179"/>
      <c r="H18" s="180"/>
    </row>
    <row r="19" spans="2:8" ht="30.75" customHeight="1" x14ac:dyDescent="0.15">
      <c r="B19" s="175"/>
      <c r="C19" s="181"/>
      <c r="D19" s="156"/>
      <c r="E19" s="178"/>
      <c r="F19" s="179"/>
      <c r="G19" s="179"/>
      <c r="H19" s="180"/>
    </row>
    <row r="20" spans="2:8" ht="30.75" customHeight="1" thickBot="1" x14ac:dyDescent="0.2">
      <c r="B20" s="175"/>
      <c r="C20" s="182"/>
      <c r="D20" s="164"/>
      <c r="E20" s="183"/>
      <c r="F20" s="184"/>
      <c r="G20" s="184"/>
      <c r="H20" s="185"/>
    </row>
    <row r="21" spans="2:8" ht="17.25" customHeight="1" x14ac:dyDescent="0.15">
      <c r="B21" s="150" t="s">
        <v>157</v>
      </c>
      <c r="C21" s="171" t="s">
        <v>154</v>
      </c>
      <c r="D21" s="171"/>
      <c r="E21" s="173" t="str">
        <f>IFERROR(INDEX('別紙１（有給休暇）'!D33:D36,MATCH("○",'別紙１（有給休暇）'!C33:C36,0)),"")</f>
        <v/>
      </c>
      <c r="F21" s="173"/>
      <c r="G21" s="173"/>
      <c r="H21" s="174"/>
    </row>
    <row r="22" spans="2:8" ht="17.25" customHeight="1" thickBot="1" x14ac:dyDescent="0.2">
      <c r="B22" s="186"/>
      <c r="C22" s="182"/>
      <c r="D22" s="182"/>
      <c r="E22" s="167" t="s">
        <v>148</v>
      </c>
      <c r="F22" s="167"/>
      <c r="G22" s="167"/>
      <c r="H22" s="187"/>
    </row>
    <row r="23" spans="2:8" ht="17.25" customHeight="1" x14ac:dyDescent="0.15">
      <c r="B23" s="170" t="s">
        <v>158</v>
      </c>
      <c r="C23" s="171" t="s">
        <v>181</v>
      </c>
      <c r="D23" s="151"/>
      <c r="E23" s="172" t="str">
        <f>IFERROR(INDEX('別紙１（有給休暇）'!D39:D40,MATCH("○",'別紙１（有給休暇）'!C39:C40,0)),"")</f>
        <v/>
      </c>
      <c r="F23" s="173"/>
      <c r="G23" s="173"/>
      <c r="H23" s="174"/>
    </row>
    <row r="24" spans="2:8" ht="17.25" customHeight="1" x14ac:dyDescent="0.15">
      <c r="B24" s="175" t="s">
        <v>150</v>
      </c>
      <c r="C24" s="188" t="s">
        <v>114</v>
      </c>
      <c r="D24" s="189"/>
      <c r="E24" s="190" t="str">
        <f>IF('別紙１（有給休暇）'!C43="","-",'別紙１（有給休暇）'!C43)</f>
        <v>-</v>
      </c>
      <c r="F24" s="191"/>
      <c r="G24" s="191"/>
      <c r="H24" s="192"/>
    </row>
    <row r="25" spans="2:8" ht="30.75" customHeight="1" x14ac:dyDescent="0.15">
      <c r="B25" s="175"/>
      <c r="C25" s="193" t="s">
        <v>182</v>
      </c>
      <c r="D25" s="194"/>
      <c r="E25" s="195" t="str">
        <f>IF('別紙１（有給休暇）'!C44="","-",'別紙１（有給休暇）'!C44)</f>
        <v>-</v>
      </c>
      <c r="F25" s="196"/>
      <c r="G25" s="196"/>
      <c r="H25" s="197"/>
    </row>
    <row r="26" spans="2:8" ht="30.75" customHeight="1" thickBot="1" x14ac:dyDescent="0.2">
      <c r="B26" s="186"/>
      <c r="C26" s="182"/>
      <c r="D26" s="164"/>
      <c r="E26" s="198"/>
      <c r="F26" s="199"/>
      <c r="G26" s="199"/>
      <c r="H26" s="200"/>
    </row>
    <row r="27" spans="2:8" s="149" customFormat="1" ht="32.25" customHeight="1" thickBot="1" x14ac:dyDescent="0.2">
      <c r="B27" s="201" t="s">
        <v>180</v>
      </c>
      <c r="C27" s="201"/>
      <c r="D27" s="201"/>
      <c r="E27" s="201"/>
      <c r="F27" s="201"/>
      <c r="G27" s="201"/>
      <c r="H27" s="201"/>
    </row>
    <row r="28" spans="2:8" ht="17.25" customHeight="1" x14ac:dyDescent="0.15">
      <c r="B28" s="150" t="s">
        <v>160</v>
      </c>
      <c r="C28" s="151" t="s">
        <v>159</v>
      </c>
      <c r="D28" s="152" t="s">
        <v>112</v>
      </c>
      <c r="E28" s="152" t="s">
        <v>192</v>
      </c>
      <c r="F28" s="153" t="s">
        <v>193</v>
      </c>
      <c r="G28" s="202" t="s">
        <v>194</v>
      </c>
      <c r="H28" s="154" t="s">
        <v>113</v>
      </c>
    </row>
    <row r="29" spans="2:8" ht="17.25" customHeight="1" x14ac:dyDescent="0.15">
      <c r="B29" s="155"/>
      <c r="C29" s="156"/>
      <c r="D29" s="157" t="s">
        <v>12</v>
      </c>
      <c r="E29" s="147">
        <f>'別紙２（所定外労働時間）'!C12</f>
        <v>0</v>
      </c>
      <c r="F29" s="158">
        <f>'別紙２（所定外労働時間）'!C13</f>
        <v>0</v>
      </c>
      <c r="G29" s="158" t="e">
        <f>E29/F29</f>
        <v>#DIV/0!</v>
      </c>
      <c r="H29" s="203" t="e">
        <f>INDEX($F$131:$F$188,MATCH(D29&amp;$E$6,$H$131:$H$188,0))</f>
        <v>#N/A</v>
      </c>
    </row>
    <row r="30" spans="2:8" ht="17.25" customHeight="1" x14ac:dyDescent="0.15">
      <c r="B30" s="155"/>
      <c r="C30" s="156"/>
      <c r="D30" s="157"/>
      <c r="E30" s="147"/>
      <c r="F30" s="158"/>
      <c r="G30" s="158"/>
      <c r="H30" s="204"/>
    </row>
    <row r="31" spans="2:8" ht="17.25" customHeight="1" x14ac:dyDescent="0.15">
      <c r="B31" s="155"/>
      <c r="C31" s="156"/>
      <c r="D31" s="161" t="s">
        <v>13</v>
      </c>
      <c r="E31" s="147">
        <f>'別紙２（所定外労働時間）'!C16</f>
        <v>0</v>
      </c>
      <c r="F31" s="158">
        <f>'別紙２（所定外労働時間）'!C17</f>
        <v>0</v>
      </c>
      <c r="G31" s="205" t="e">
        <f t="shared" ref="G31" si="2">E31/F31</f>
        <v>#DIV/0!</v>
      </c>
      <c r="H31" s="203" t="e">
        <f>INDEX($F$131:$F$188,MATCH(D31&amp;$E$6,$H$131:$H$188,0))</f>
        <v>#N/A</v>
      </c>
    </row>
    <row r="32" spans="2:8" ht="17.25" customHeight="1" x14ac:dyDescent="0.15">
      <c r="B32" s="155"/>
      <c r="C32" s="156"/>
      <c r="D32" s="162"/>
      <c r="E32" s="147"/>
      <c r="F32" s="158"/>
      <c r="G32" s="205"/>
      <c r="H32" s="204"/>
    </row>
    <row r="33" spans="2:8" ht="17.25" customHeight="1" x14ac:dyDescent="0.15">
      <c r="B33" s="155"/>
      <c r="C33" s="156"/>
      <c r="D33" s="157" t="s">
        <v>14</v>
      </c>
      <c r="E33" s="147">
        <f>'別紙２（所定外労働時間）'!C20</f>
        <v>0</v>
      </c>
      <c r="F33" s="158">
        <f>'別紙２（所定外労働時間）'!C21</f>
        <v>0</v>
      </c>
      <c r="G33" s="205" t="e">
        <f t="shared" ref="G33" si="3">E33/F33</f>
        <v>#DIV/0!</v>
      </c>
      <c r="H33" s="203" t="e">
        <f>INDEX($F$131:$F$188,MATCH(D33&amp;$E$6,$H$131:$H$188,0))</f>
        <v>#N/A</v>
      </c>
    </row>
    <row r="34" spans="2:8" ht="17.25" customHeight="1" thickBot="1" x14ac:dyDescent="0.2">
      <c r="B34" s="163"/>
      <c r="C34" s="164"/>
      <c r="D34" s="165"/>
      <c r="E34" s="166"/>
      <c r="F34" s="167"/>
      <c r="G34" s="206"/>
      <c r="H34" s="207"/>
    </row>
    <row r="35" spans="2:8" ht="17.25" customHeight="1" x14ac:dyDescent="0.15">
      <c r="B35" s="208" t="s">
        <v>161</v>
      </c>
      <c r="C35" s="171" t="s">
        <v>185</v>
      </c>
      <c r="D35" s="171"/>
      <c r="E35" s="172" t="str">
        <f>IFERROR(INDEX('別紙２（所定外労働時間）'!D25:D26,MATCH("○",'別紙２（所定外労働時間）'!C25:C26,0)),"")</f>
        <v/>
      </c>
      <c r="F35" s="173"/>
      <c r="G35" s="173"/>
      <c r="H35" s="174"/>
    </row>
    <row r="36" spans="2:8" ht="30.75" customHeight="1" x14ac:dyDescent="0.15">
      <c r="B36" s="209" t="s">
        <v>162</v>
      </c>
      <c r="C36" s="210" t="s">
        <v>197</v>
      </c>
      <c r="D36" s="177"/>
      <c r="E36" s="179" t="str">
        <f>IF('別紙２（所定外労働時間）'!C29="","-",'別紙２（所定外労働時間）'!C29)</f>
        <v>-</v>
      </c>
      <c r="F36" s="179"/>
      <c r="G36" s="179"/>
      <c r="H36" s="180"/>
    </row>
    <row r="37" spans="2:8" ht="30.75" customHeight="1" x14ac:dyDescent="0.15">
      <c r="B37" s="155"/>
      <c r="C37" s="211"/>
      <c r="D37" s="156"/>
      <c r="E37" s="179"/>
      <c r="F37" s="179"/>
      <c r="G37" s="179"/>
      <c r="H37" s="180"/>
    </row>
    <row r="38" spans="2:8" ht="30.75" customHeight="1" thickBot="1" x14ac:dyDescent="0.2">
      <c r="B38" s="163"/>
      <c r="C38" s="212"/>
      <c r="D38" s="164"/>
      <c r="E38" s="199"/>
      <c r="F38" s="199"/>
      <c r="G38" s="199"/>
      <c r="H38" s="200"/>
    </row>
    <row r="39" spans="2:8" s="149" customFormat="1" ht="32.25" customHeight="1" thickBot="1" x14ac:dyDescent="0.2">
      <c r="B39" s="213" t="s">
        <v>186</v>
      </c>
      <c r="C39" s="213"/>
      <c r="D39" s="213"/>
      <c r="E39" s="213"/>
      <c r="F39" s="213"/>
      <c r="G39" s="213"/>
      <c r="H39" s="213"/>
    </row>
    <row r="40" spans="2:8" ht="17.25" customHeight="1" x14ac:dyDescent="0.15">
      <c r="B40" s="150" t="s">
        <v>153</v>
      </c>
      <c r="C40" s="214" t="s">
        <v>164</v>
      </c>
      <c r="D40" s="215" t="s">
        <v>165</v>
      </c>
      <c r="E40" s="173" t="str">
        <f>D194&amp;D195&amp;D196&amp;D197&amp;D198</f>
        <v/>
      </c>
      <c r="F40" s="173"/>
      <c r="G40" s="173"/>
      <c r="H40" s="174"/>
    </row>
    <row r="41" spans="2:8" ht="17.25" customHeight="1" x14ac:dyDescent="0.15">
      <c r="B41" s="155"/>
      <c r="C41" s="216"/>
      <c r="D41" s="147"/>
      <c r="E41" s="158"/>
      <c r="F41" s="158"/>
      <c r="G41" s="158"/>
      <c r="H41" s="217"/>
    </row>
    <row r="42" spans="2:8" ht="17.25" customHeight="1" x14ac:dyDescent="0.15">
      <c r="B42" s="155"/>
      <c r="C42" s="216"/>
      <c r="D42" s="147"/>
      <c r="E42" s="158"/>
      <c r="F42" s="158"/>
      <c r="G42" s="158"/>
      <c r="H42" s="217"/>
    </row>
    <row r="43" spans="2:8" ht="17.25" customHeight="1" x14ac:dyDescent="0.15">
      <c r="B43" s="155"/>
      <c r="C43" s="216"/>
      <c r="D43" s="218" t="s">
        <v>166</v>
      </c>
      <c r="E43" s="158" t="str">
        <f>D199&amp;D200&amp;D201&amp;D202&amp;D203</f>
        <v/>
      </c>
      <c r="F43" s="158"/>
      <c r="G43" s="158"/>
      <c r="H43" s="217"/>
    </row>
    <row r="44" spans="2:8" ht="17.25" customHeight="1" thickBot="1" x14ac:dyDescent="0.2">
      <c r="B44" s="163"/>
      <c r="C44" s="219"/>
      <c r="D44" s="166"/>
      <c r="E44" s="167"/>
      <c r="F44" s="167"/>
      <c r="G44" s="167"/>
      <c r="H44" s="187"/>
    </row>
    <row r="45" spans="2:8" ht="19.5" customHeight="1" x14ac:dyDescent="0.15">
      <c r="B45" s="150" t="s">
        <v>163</v>
      </c>
      <c r="C45" s="220" t="s">
        <v>195</v>
      </c>
      <c r="D45" s="221"/>
      <c r="E45" s="173" t="str">
        <f>IF(E203=0,"実施していない","-")</f>
        <v>実施していない</v>
      </c>
      <c r="F45" s="173"/>
      <c r="G45" s="173"/>
      <c r="H45" s="174"/>
    </row>
    <row r="46" spans="2:8" ht="19.5" customHeight="1" x14ac:dyDescent="0.15">
      <c r="B46" s="175"/>
      <c r="C46" s="176" t="s">
        <v>23</v>
      </c>
      <c r="D46" s="177"/>
      <c r="E46" s="222" t="str">
        <f>IF('別紙３（柔軟な働き方、業務改善）'!C22=0,"-",'別紙３（柔軟な働き方、業務改善）'!C22)</f>
        <v>-</v>
      </c>
      <c r="F46" s="222"/>
      <c r="G46" s="222"/>
      <c r="H46" s="203"/>
    </row>
    <row r="47" spans="2:8" ht="30.75" customHeight="1" x14ac:dyDescent="0.15">
      <c r="B47" s="175"/>
      <c r="C47" s="193" t="s">
        <v>116</v>
      </c>
      <c r="D47" s="194"/>
      <c r="E47" s="223" t="str">
        <f>IF('別紙３（柔軟な働き方、業務改善）'!C23=0,"-",'別紙３（柔軟な働き方、業務改善）'!C23)</f>
        <v>-</v>
      </c>
      <c r="F47" s="223"/>
      <c r="G47" s="223"/>
      <c r="H47" s="224"/>
    </row>
    <row r="48" spans="2:8" ht="30.75" customHeight="1" thickBot="1" x14ac:dyDescent="0.2">
      <c r="B48" s="186"/>
      <c r="C48" s="182"/>
      <c r="D48" s="164"/>
      <c r="E48" s="167" t="s">
        <v>148</v>
      </c>
      <c r="F48" s="167"/>
      <c r="G48" s="167"/>
      <c r="H48" s="187"/>
    </row>
    <row r="49" spans="2:8" s="149" customFormat="1" ht="32.25" customHeight="1" thickBot="1" x14ac:dyDescent="0.2">
      <c r="B49" s="213" t="s">
        <v>187</v>
      </c>
      <c r="C49" s="213"/>
      <c r="D49" s="213"/>
      <c r="E49" s="213"/>
      <c r="F49" s="213"/>
      <c r="G49" s="213"/>
      <c r="H49" s="213"/>
    </row>
    <row r="50" spans="2:8" ht="17.25" customHeight="1" x14ac:dyDescent="0.15">
      <c r="B50" s="170" t="s">
        <v>153</v>
      </c>
      <c r="C50" s="220" t="s">
        <v>188</v>
      </c>
      <c r="D50" s="221"/>
      <c r="E50" s="173" t="str">
        <f>IFERROR(INDEX('別紙３（柔軟な働き方、業務改善）'!D27:D28,MATCH("○",'別紙３（柔軟な働き方、業務改善）'!C27:C28,0)),"")</f>
        <v/>
      </c>
      <c r="F50" s="173"/>
      <c r="G50" s="173"/>
      <c r="H50" s="174"/>
    </row>
    <row r="51" spans="2:8" ht="33.75" customHeight="1" x14ac:dyDescent="0.15">
      <c r="B51" s="175" t="s">
        <v>167</v>
      </c>
      <c r="C51" s="181" t="s">
        <v>198</v>
      </c>
      <c r="D51" s="156"/>
      <c r="E51" s="179" t="str">
        <f>IF('別紙３（柔軟な働き方、業務改善）'!C31="","-",'別紙３（柔軟な働き方、業務改善）'!C31)</f>
        <v>-</v>
      </c>
      <c r="F51" s="179"/>
      <c r="G51" s="179"/>
      <c r="H51" s="180"/>
    </row>
    <row r="52" spans="2:8" ht="33.75" customHeight="1" x14ac:dyDescent="0.15">
      <c r="B52" s="155"/>
      <c r="C52" s="181"/>
      <c r="D52" s="156"/>
      <c r="E52" s="179"/>
      <c r="F52" s="179"/>
      <c r="G52" s="179"/>
      <c r="H52" s="180"/>
    </row>
    <row r="53" spans="2:8" ht="33.75" customHeight="1" thickBot="1" x14ac:dyDescent="0.2">
      <c r="B53" s="163"/>
      <c r="C53" s="182"/>
      <c r="D53" s="164"/>
      <c r="E53" s="199"/>
      <c r="F53" s="199"/>
      <c r="G53" s="199"/>
      <c r="H53" s="200"/>
    </row>
    <row r="54" spans="2:8" s="149" customFormat="1" ht="32.25" customHeight="1" thickBot="1" x14ac:dyDescent="0.2">
      <c r="B54" s="213" t="s">
        <v>149</v>
      </c>
      <c r="C54" s="213"/>
      <c r="D54" s="213"/>
      <c r="E54" s="213"/>
      <c r="F54" s="213"/>
      <c r="G54" s="213"/>
      <c r="H54" s="213"/>
    </row>
    <row r="55" spans="2:8" ht="17.25" customHeight="1" x14ac:dyDescent="0.15">
      <c r="B55" s="225" t="s">
        <v>169</v>
      </c>
      <c r="C55" s="171"/>
      <c r="D55" s="151"/>
      <c r="E55" s="226">
        <f>'別紙４（企業PR）'!C8</f>
        <v>0</v>
      </c>
      <c r="F55" s="226"/>
      <c r="G55" s="226"/>
      <c r="H55" s="227"/>
    </row>
    <row r="56" spans="2:8" ht="17.25" customHeight="1" x14ac:dyDescent="0.15">
      <c r="B56" s="228"/>
      <c r="C56" s="181"/>
      <c r="D56" s="156"/>
      <c r="E56" s="229"/>
      <c r="F56" s="229"/>
      <c r="G56" s="229"/>
      <c r="H56" s="230"/>
    </row>
    <row r="57" spans="2:8" ht="17.25" customHeight="1" x14ac:dyDescent="0.15">
      <c r="B57" s="228"/>
      <c r="C57" s="181"/>
      <c r="D57" s="156"/>
      <c r="E57" s="229"/>
      <c r="F57" s="229"/>
      <c r="G57" s="229"/>
      <c r="H57" s="230"/>
    </row>
    <row r="58" spans="2:8" ht="17.25" customHeight="1" thickBot="1" x14ac:dyDescent="0.2">
      <c r="B58" s="231"/>
      <c r="C58" s="182"/>
      <c r="D58" s="164"/>
      <c r="E58" s="232"/>
      <c r="F58" s="232"/>
      <c r="G58" s="232"/>
      <c r="H58" s="233"/>
    </row>
    <row r="59" spans="2:8" ht="41.25" customHeight="1" x14ac:dyDescent="0.15"/>
    <row r="60" spans="2:8" ht="7.5" customHeight="1" x14ac:dyDescent="0.15"/>
    <row r="66" spans="4:8" ht="14.25" thickBot="1" x14ac:dyDescent="0.2"/>
    <row r="67" spans="4:8" ht="14.25" thickBot="1" x14ac:dyDescent="0.2">
      <c r="D67" s="234" t="s">
        <v>117</v>
      </c>
      <c r="E67" s="235"/>
      <c r="F67" s="235"/>
      <c r="G67" s="235"/>
      <c r="H67" s="236"/>
    </row>
    <row r="68" spans="4:8" x14ac:dyDescent="0.15">
      <c r="D68" s="237" t="s">
        <v>14</v>
      </c>
      <c r="E68" s="238" t="s">
        <v>118</v>
      </c>
      <c r="F68" s="239">
        <v>0.56600000000000006</v>
      </c>
      <c r="G68" s="238" t="s">
        <v>119</v>
      </c>
      <c r="H68" s="240" t="str">
        <f>D68&amp;E68</f>
        <v>令和２年a)農業、林業</v>
      </c>
    </row>
    <row r="69" spans="4:8" x14ac:dyDescent="0.15">
      <c r="D69" s="241" t="s">
        <v>14</v>
      </c>
      <c r="E69" s="242" t="s">
        <v>120</v>
      </c>
      <c r="F69" s="243">
        <v>0.56600000000000006</v>
      </c>
      <c r="G69" s="242" t="s">
        <v>119</v>
      </c>
      <c r="H69" s="244" t="str">
        <f t="shared" ref="H69:H127" si="4">D69&amp;E69</f>
        <v>令和２年b)漁業</v>
      </c>
    </row>
    <row r="70" spans="4:8" x14ac:dyDescent="0.15">
      <c r="D70" s="241" t="s">
        <v>14</v>
      </c>
      <c r="E70" s="242" t="s">
        <v>121</v>
      </c>
      <c r="F70" s="243">
        <v>0.63900000000000001</v>
      </c>
      <c r="G70" s="242"/>
      <c r="H70" s="244" t="str">
        <f t="shared" si="4"/>
        <v>令和２年c)鉱業・採石業・砂利採取業</v>
      </c>
    </row>
    <row r="71" spans="4:8" x14ac:dyDescent="0.15">
      <c r="D71" s="241" t="s">
        <v>14</v>
      </c>
      <c r="E71" s="242" t="s">
        <v>122</v>
      </c>
      <c r="F71" s="243">
        <v>0.53200000000000003</v>
      </c>
      <c r="G71" s="242"/>
      <c r="H71" s="244" t="str">
        <f t="shared" si="4"/>
        <v>令和２年d)建設業</v>
      </c>
    </row>
    <row r="72" spans="4:8" x14ac:dyDescent="0.15">
      <c r="D72" s="241" t="s">
        <v>14</v>
      </c>
      <c r="E72" s="242" t="s">
        <v>123</v>
      </c>
      <c r="F72" s="243">
        <v>0.61599999999999999</v>
      </c>
      <c r="G72" s="242"/>
      <c r="H72" s="244" t="str">
        <f t="shared" si="4"/>
        <v>令和２年e)製造業</v>
      </c>
    </row>
    <row r="73" spans="4:8" x14ac:dyDescent="0.15">
      <c r="D73" s="241" t="s">
        <v>14</v>
      </c>
      <c r="E73" s="242" t="s">
        <v>124</v>
      </c>
      <c r="F73" s="243">
        <v>0.73299999999999998</v>
      </c>
      <c r="G73" s="242"/>
      <c r="H73" s="244" t="str">
        <f t="shared" si="4"/>
        <v>令和２年f)電気・ガス・熱供給・水道業</v>
      </c>
    </row>
    <row r="74" spans="4:8" x14ac:dyDescent="0.15">
      <c r="D74" s="241" t="s">
        <v>14</v>
      </c>
      <c r="E74" s="242" t="s">
        <v>125</v>
      </c>
      <c r="F74" s="243">
        <v>0.65099999999999991</v>
      </c>
      <c r="G74" s="242"/>
      <c r="H74" s="244" t="str">
        <f t="shared" si="4"/>
        <v>令和２年g)情報通信業</v>
      </c>
    </row>
    <row r="75" spans="4:8" x14ac:dyDescent="0.15">
      <c r="D75" s="241" t="s">
        <v>14</v>
      </c>
      <c r="E75" s="242" t="s">
        <v>126</v>
      </c>
      <c r="F75" s="243">
        <v>0.55100000000000005</v>
      </c>
      <c r="G75" s="242"/>
      <c r="H75" s="244" t="str">
        <f t="shared" si="4"/>
        <v>令和２年h)運輸業</v>
      </c>
    </row>
    <row r="76" spans="4:8" x14ac:dyDescent="0.15">
      <c r="D76" s="241" t="s">
        <v>14</v>
      </c>
      <c r="E76" s="242" t="s">
        <v>127</v>
      </c>
      <c r="F76" s="243">
        <v>0.48599999999999999</v>
      </c>
      <c r="G76" s="242"/>
      <c r="H76" s="244" t="str">
        <f t="shared" si="4"/>
        <v>令和２年i)卸売業、小売業</v>
      </c>
    </row>
    <row r="77" spans="4:8" x14ac:dyDescent="0.15">
      <c r="D77" s="241" t="s">
        <v>14</v>
      </c>
      <c r="E77" s="242" t="s">
        <v>128</v>
      </c>
      <c r="F77" s="243">
        <v>0.57299999999999995</v>
      </c>
      <c r="G77" s="242"/>
      <c r="H77" s="244" t="str">
        <f t="shared" si="4"/>
        <v>令和２年j)金融業・保険業</v>
      </c>
    </row>
    <row r="78" spans="4:8" x14ac:dyDescent="0.15">
      <c r="D78" s="241" t="s">
        <v>14</v>
      </c>
      <c r="E78" s="242" t="s">
        <v>129</v>
      </c>
      <c r="F78" s="243">
        <v>0.58299999999999996</v>
      </c>
      <c r="G78" s="242"/>
      <c r="H78" s="244" t="str">
        <f t="shared" si="4"/>
        <v>令和２年k)不動産業、物品賃貸業</v>
      </c>
    </row>
    <row r="79" spans="4:8" x14ac:dyDescent="0.15">
      <c r="D79" s="241" t="s">
        <v>14</v>
      </c>
      <c r="E79" s="242" t="s">
        <v>130</v>
      </c>
      <c r="F79" s="243">
        <v>0.58299999999999996</v>
      </c>
      <c r="G79" s="242"/>
      <c r="H79" s="244" t="str">
        <f t="shared" si="4"/>
        <v>令和２年l)学術研究・専門・技術サービス業</v>
      </c>
    </row>
    <row r="80" spans="4:8" x14ac:dyDescent="0.15">
      <c r="D80" s="241" t="s">
        <v>14</v>
      </c>
      <c r="E80" s="242" t="s">
        <v>131</v>
      </c>
      <c r="F80" s="243">
        <v>0.45</v>
      </c>
      <c r="G80" s="242"/>
      <c r="H80" s="244" t="str">
        <f t="shared" si="4"/>
        <v>令和２年m)宿泊業、飲食サービス業</v>
      </c>
    </row>
    <row r="81" spans="4:8" x14ac:dyDescent="0.15">
      <c r="D81" s="241" t="s">
        <v>14</v>
      </c>
      <c r="E81" s="242" t="s">
        <v>132</v>
      </c>
      <c r="F81" s="243">
        <v>0.51900000000000002</v>
      </c>
      <c r="G81" s="242"/>
      <c r="H81" s="244" t="str">
        <f t="shared" si="4"/>
        <v>令和２年n)生活関連サービス業、娯楽業</v>
      </c>
    </row>
    <row r="82" spans="4:8" x14ac:dyDescent="0.15">
      <c r="D82" s="241" t="s">
        <v>14</v>
      </c>
      <c r="E82" s="242" t="s">
        <v>133</v>
      </c>
      <c r="F82" s="243">
        <v>0.48599999999999999</v>
      </c>
      <c r="G82" s="242"/>
      <c r="H82" s="244" t="str">
        <f t="shared" si="4"/>
        <v>令和２年o)教育・学習支援業</v>
      </c>
    </row>
    <row r="83" spans="4:8" x14ac:dyDescent="0.15">
      <c r="D83" s="241" t="s">
        <v>14</v>
      </c>
      <c r="E83" s="242" t="s">
        <v>134</v>
      </c>
      <c r="F83" s="243">
        <v>0.57999999999999996</v>
      </c>
      <c r="G83" s="242"/>
      <c r="H83" s="244" t="str">
        <f t="shared" si="4"/>
        <v>令和２年p)医療、福祉</v>
      </c>
    </row>
    <row r="84" spans="4:8" x14ac:dyDescent="0.15">
      <c r="D84" s="241" t="s">
        <v>14</v>
      </c>
      <c r="E84" s="242" t="s">
        <v>135</v>
      </c>
      <c r="F84" s="243">
        <v>0.47700000000000004</v>
      </c>
      <c r="G84" s="242"/>
      <c r="H84" s="244" t="str">
        <f t="shared" si="4"/>
        <v>令和２年q)複合サービス事業</v>
      </c>
    </row>
    <row r="85" spans="4:8" x14ac:dyDescent="0.15">
      <c r="D85" s="241" t="s">
        <v>14</v>
      </c>
      <c r="E85" s="242" t="s">
        <v>136</v>
      </c>
      <c r="F85" s="243">
        <v>0.58499999999999996</v>
      </c>
      <c r="G85" s="242"/>
      <c r="H85" s="244" t="str">
        <f t="shared" si="4"/>
        <v>令和２年r)サービス業（他に分類されないもの）</v>
      </c>
    </row>
    <row r="86" spans="4:8" x14ac:dyDescent="0.15">
      <c r="D86" s="241" t="s">
        <v>14</v>
      </c>
      <c r="E86" s="242" t="s">
        <v>137</v>
      </c>
      <c r="F86" s="243">
        <v>0.56600000000000006</v>
      </c>
      <c r="G86" s="242" t="s">
        <v>119</v>
      </c>
      <c r="H86" s="244" t="str">
        <f t="shared" si="4"/>
        <v>令和２年s)公務（他に分類されるものを除く）</v>
      </c>
    </row>
    <row r="87" spans="4:8" x14ac:dyDescent="0.15">
      <c r="D87" s="245" t="s">
        <v>14</v>
      </c>
      <c r="E87" s="246" t="s">
        <v>138</v>
      </c>
      <c r="F87" s="247">
        <v>0.56600000000000006</v>
      </c>
      <c r="G87" s="246" t="s">
        <v>119</v>
      </c>
      <c r="H87" s="248" t="str">
        <f t="shared" si="4"/>
        <v>令和２年t)分類不能の産業</v>
      </c>
    </row>
    <row r="88" spans="4:8" x14ac:dyDescent="0.15">
      <c r="D88" s="249" t="s">
        <v>13</v>
      </c>
      <c r="E88" s="250" t="s">
        <v>118</v>
      </c>
      <c r="F88" s="251">
        <v>0.58299999999999996</v>
      </c>
      <c r="G88" s="250" t="s">
        <v>119</v>
      </c>
      <c r="H88" s="252" t="str">
        <f t="shared" si="4"/>
        <v>令和３年a)農業、林業</v>
      </c>
    </row>
    <row r="89" spans="4:8" x14ac:dyDescent="0.15">
      <c r="D89" s="241" t="s">
        <v>13</v>
      </c>
      <c r="E89" s="242" t="s">
        <v>120</v>
      </c>
      <c r="F89" s="243">
        <v>0.58299999999999996</v>
      </c>
      <c r="G89" s="242" t="s">
        <v>119</v>
      </c>
      <c r="H89" s="244" t="str">
        <f t="shared" si="4"/>
        <v>令和３年b)漁業</v>
      </c>
    </row>
    <row r="90" spans="4:8" x14ac:dyDescent="0.15">
      <c r="D90" s="241" t="s">
        <v>13</v>
      </c>
      <c r="E90" s="242" t="s">
        <v>121</v>
      </c>
      <c r="F90" s="243">
        <v>0.57999999999999996</v>
      </c>
      <c r="G90" s="242"/>
      <c r="H90" s="244" t="str">
        <f t="shared" si="4"/>
        <v>令和３年c)鉱業・採石業・砂利採取業</v>
      </c>
    </row>
    <row r="91" spans="4:8" x14ac:dyDescent="0.15">
      <c r="D91" s="241" t="s">
        <v>13</v>
      </c>
      <c r="E91" s="242" t="s">
        <v>122</v>
      </c>
      <c r="F91" s="243">
        <v>0.53200000000000003</v>
      </c>
      <c r="G91" s="242"/>
      <c r="H91" s="244" t="str">
        <f t="shared" si="4"/>
        <v>令和３年d)建設業</v>
      </c>
    </row>
    <row r="92" spans="4:8" x14ac:dyDescent="0.15">
      <c r="D92" s="241" t="s">
        <v>13</v>
      </c>
      <c r="E92" s="242" t="s">
        <v>123</v>
      </c>
      <c r="F92" s="243">
        <v>0.626</v>
      </c>
      <c r="G92" s="242"/>
      <c r="H92" s="244" t="str">
        <f t="shared" si="4"/>
        <v>令和３年e)製造業</v>
      </c>
    </row>
    <row r="93" spans="4:8" x14ac:dyDescent="0.15">
      <c r="D93" s="241" t="s">
        <v>13</v>
      </c>
      <c r="E93" s="242" t="s">
        <v>124</v>
      </c>
      <c r="F93" s="243">
        <v>0.71400000000000008</v>
      </c>
      <c r="G93" s="242"/>
      <c r="H93" s="244" t="str">
        <f t="shared" si="4"/>
        <v>令和３年f)電気・ガス・熱供給・水道業</v>
      </c>
    </row>
    <row r="94" spans="4:8" x14ac:dyDescent="0.15">
      <c r="D94" s="241" t="s">
        <v>13</v>
      </c>
      <c r="E94" s="242" t="s">
        <v>125</v>
      </c>
      <c r="F94" s="243">
        <v>0.63200000000000001</v>
      </c>
      <c r="G94" s="242"/>
      <c r="H94" s="244" t="str">
        <f t="shared" si="4"/>
        <v>令和３年g)情報通信業</v>
      </c>
    </row>
    <row r="95" spans="4:8" x14ac:dyDescent="0.15">
      <c r="D95" s="241" t="s">
        <v>13</v>
      </c>
      <c r="E95" s="242" t="s">
        <v>126</v>
      </c>
      <c r="F95" s="243">
        <v>0.59499999999999997</v>
      </c>
      <c r="G95" s="242"/>
      <c r="H95" s="244" t="str">
        <f t="shared" si="4"/>
        <v>令和３年h)運輸業</v>
      </c>
    </row>
    <row r="96" spans="4:8" x14ac:dyDescent="0.15">
      <c r="D96" s="241" t="s">
        <v>13</v>
      </c>
      <c r="E96" s="242" t="s">
        <v>127</v>
      </c>
      <c r="F96" s="243">
        <v>0.495</v>
      </c>
      <c r="G96" s="242"/>
      <c r="H96" s="244" t="str">
        <f t="shared" si="4"/>
        <v>令和３年i)卸売業、小売業</v>
      </c>
    </row>
    <row r="97" spans="4:8" x14ac:dyDescent="0.15">
      <c r="D97" s="241" t="s">
        <v>13</v>
      </c>
      <c r="E97" s="242" t="s">
        <v>128</v>
      </c>
      <c r="F97" s="243">
        <v>0.56799999999999995</v>
      </c>
      <c r="G97" s="242"/>
      <c r="H97" s="244" t="str">
        <f t="shared" si="4"/>
        <v>令和３年j)金融業・保険業</v>
      </c>
    </row>
    <row r="98" spans="4:8" x14ac:dyDescent="0.15">
      <c r="D98" s="241" t="s">
        <v>13</v>
      </c>
      <c r="E98" s="242" t="s">
        <v>129</v>
      </c>
      <c r="F98" s="243">
        <v>0.55500000000000005</v>
      </c>
      <c r="G98" s="242"/>
      <c r="H98" s="244" t="str">
        <f t="shared" si="4"/>
        <v>令和３年k)不動産業、物品賃貸業</v>
      </c>
    </row>
    <row r="99" spans="4:8" x14ac:dyDescent="0.15">
      <c r="D99" s="241" t="s">
        <v>13</v>
      </c>
      <c r="E99" s="242" t="s">
        <v>130</v>
      </c>
      <c r="F99" s="243">
        <v>0.60699999999999998</v>
      </c>
      <c r="G99" s="242"/>
      <c r="H99" s="244" t="str">
        <f t="shared" si="4"/>
        <v>令和３年l)学術研究・専門・技術サービス業</v>
      </c>
    </row>
    <row r="100" spans="4:8" x14ac:dyDescent="0.15">
      <c r="D100" s="241" t="s">
        <v>13</v>
      </c>
      <c r="E100" s="242" t="s">
        <v>131</v>
      </c>
      <c r="F100" s="243">
        <v>0.44299999999999995</v>
      </c>
      <c r="G100" s="242"/>
      <c r="H100" s="244" t="str">
        <f t="shared" si="4"/>
        <v>令和３年m)宿泊業、飲食サービス業</v>
      </c>
    </row>
    <row r="101" spans="4:8" x14ac:dyDescent="0.15">
      <c r="D101" s="241" t="s">
        <v>13</v>
      </c>
      <c r="E101" s="242" t="s">
        <v>132</v>
      </c>
      <c r="F101" s="243">
        <v>0.53200000000000003</v>
      </c>
      <c r="G101" s="242"/>
      <c r="H101" s="244" t="str">
        <f t="shared" si="4"/>
        <v>令和３年n)生活関連サービス業、娯楽業</v>
      </c>
    </row>
    <row r="102" spans="4:8" x14ac:dyDescent="0.15">
      <c r="D102" s="241" t="s">
        <v>13</v>
      </c>
      <c r="E102" s="242" t="s">
        <v>133</v>
      </c>
      <c r="F102" s="243">
        <v>0.501</v>
      </c>
      <c r="G102" s="242"/>
      <c r="H102" s="244" t="str">
        <f t="shared" si="4"/>
        <v>令和３年o)教育・学習支援業</v>
      </c>
    </row>
    <row r="103" spans="4:8" x14ac:dyDescent="0.15">
      <c r="D103" s="241" t="s">
        <v>13</v>
      </c>
      <c r="E103" s="242" t="s">
        <v>134</v>
      </c>
      <c r="F103" s="243">
        <v>0.60299999999999998</v>
      </c>
      <c r="G103" s="242"/>
      <c r="H103" s="244" t="str">
        <f t="shared" si="4"/>
        <v>令和３年p)医療、福祉</v>
      </c>
    </row>
    <row r="104" spans="4:8" x14ac:dyDescent="0.15">
      <c r="D104" s="241" t="s">
        <v>13</v>
      </c>
      <c r="E104" s="242" t="s">
        <v>135</v>
      </c>
      <c r="F104" s="243">
        <v>0.72400000000000009</v>
      </c>
      <c r="G104" s="242"/>
      <c r="H104" s="244" t="str">
        <f t="shared" si="4"/>
        <v>令和３年q)複合サービス事業</v>
      </c>
    </row>
    <row r="105" spans="4:8" x14ac:dyDescent="0.15">
      <c r="D105" s="241" t="s">
        <v>13</v>
      </c>
      <c r="E105" s="242" t="s">
        <v>136</v>
      </c>
      <c r="F105" s="243">
        <v>0.61299999999999999</v>
      </c>
      <c r="G105" s="242"/>
      <c r="H105" s="244" t="str">
        <f t="shared" si="4"/>
        <v>令和３年r)サービス業（他に分類されないもの）</v>
      </c>
    </row>
    <row r="106" spans="4:8" x14ac:dyDescent="0.15">
      <c r="D106" s="241" t="s">
        <v>13</v>
      </c>
      <c r="E106" s="242" t="s">
        <v>137</v>
      </c>
      <c r="F106" s="243">
        <v>0.58299999999999996</v>
      </c>
      <c r="G106" s="242" t="s">
        <v>119</v>
      </c>
      <c r="H106" s="244" t="str">
        <f t="shared" si="4"/>
        <v>令和３年s)公務（他に分類されるものを除く）</v>
      </c>
    </row>
    <row r="107" spans="4:8" x14ac:dyDescent="0.15">
      <c r="D107" s="245" t="s">
        <v>13</v>
      </c>
      <c r="E107" s="246" t="s">
        <v>138</v>
      </c>
      <c r="F107" s="247">
        <v>0.58299999999999996</v>
      </c>
      <c r="G107" s="246" t="s">
        <v>119</v>
      </c>
      <c r="H107" s="248" t="str">
        <f t="shared" si="4"/>
        <v>令和３年t)分類不能の産業</v>
      </c>
    </row>
    <row r="108" spans="4:8" x14ac:dyDescent="0.15">
      <c r="D108" s="249" t="s">
        <v>12</v>
      </c>
      <c r="E108" s="250" t="s">
        <v>118</v>
      </c>
      <c r="F108" s="251">
        <v>0.621</v>
      </c>
      <c r="G108" s="250" t="s">
        <v>119</v>
      </c>
      <c r="H108" s="252" t="str">
        <f t="shared" si="4"/>
        <v>令和４年a)農業、林業</v>
      </c>
    </row>
    <row r="109" spans="4:8" x14ac:dyDescent="0.15">
      <c r="D109" s="241" t="s">
        <v>139</v>
      </c>
      <c r="E109" s="242" t="s">
        <v>120</v>
      </c>
      <c r="F109" s="243">
        <v>0.621</v>
      </c>
      <c r="G109" s="242" t="s">
        <v>119</v>
      </c>
      <c r="H109" s="244" t="str">
        <f t="shared" si="4"/>
        <v>令和４年b)漁業</v>
      </c>
    </row>
    <row r="110" spans="4:8" x14ac:dyDescent="0.15">
      <c r="D110" s="241" t="s">
        <v>139</v>
      </c>
      <c r="E110" s="242" t="s">
        <v>121</v>
      </c>
      <c r="F110" s="243">
        <v>0.63500000000000001</v>
      </c>
      <c r="G110" s="242"/>
      <c r="H110" s="244" t="str">
        <f t="shared" si="4"/>
        <v>令和４年c)鉱業・採石業・砂利採取業</v>
      </c>
    </row>
    <row r="111" spans="4:8" x14ac:dyDescent="0.15">
      <c r="D111" s="241" t="s">
        <v>139</v>
      </c>
      <c r="E111" s="242" t="s">
        <v>122</v>
      </c>
      <c r="F111" s="243">
        <v>0.57499999999999996</v>
      </c>
      <c r="G111" s="242"/>
      <c r="H111" s="244" t="str">
        <f t="shared" si="4"/>
        <v>令和４年d)建設業</v>
      </c>
    </row>
    <row r="112" spans="4:8" x14ac:dyDescent="0.15">
      <c r="D112" s="241" t="s">
        <v>139</v>
      </c>
      <c r="E112" s="242" t="s">
        <v>123</v>
      </c>
      <c r="F112" s="243">
        <v>0.65799999999999992</v>
      </c>
      <c r="G112" s="242"/>
      <c r="H112" s="244" t="str">
        <f t="shared" si="4"/>
        <v>令和４年e)製造業</v>
      </c>
    </row>
    <row r="113" spans="4:8" x14ac:dyDescent="0.15">
      <c r="D113" s="241" t="s">
        <v>139</v>
      </c>
      <c r="E113" s="242" t="s">
        <v>124</v>
      </c>
      <c r="F113" s="243">
        <v>0.73699999999999999</v>
      </c>
      <c r="G113" s="242"/>
      <c r="H113" s="244" t="str">
        <f t="shared" si="4"/>
        <v>令和４年f)電気・ガス・熱供給・水道業</v>
      </c>
    </row>
    <row r="114" spans="4:8" x14ac:dyDescent="0.15">
      <c r="D114" s="241" t="s">
        <v>139</v>
      </c>
      <c r="E114" s="242" t="s">
        <v>125</v>
      </c>
      <c r="F114" s="243">
        <v>0.63500000000000001</v>
      </c>
      <c r="G114" s="242"/>
      <c r="H114" s="244" t="str">
        <f t="shared" si="4"/>
        <v>令和４年g)情報通信業</v>
      </c>
    </row>
    <row r="115" spans="4:8" x14ac:dyDescent="0.15">
      <c r="D115" s="241" t="s">
        <v>139</v>
      </c>
      <c r="E115" s="242" t="s">
        <v>126</v>
      </c>
      <c r="F115" s="243">
        <v>0.59099999999999997</v>
      </c>
      <c r="G115" s="242"/>
      <c r="H115" s="244" t="str">
        <f t="shared" si="4"/>
        <v>令和４年h)運輸業</v>
      </c>
    </row>
    <row r="116" spans="4:8" x14ac:dyDescent="0.15">
      <c r="D116" s="241" t="s">
        <v>139</v>
      </c>
      <c r="E116" s="242" t="s">
        <v>127</v>
      </c>
      <c r="F116" s="243">
        <v>0.55500000000000005</v>
      </c>
      <c r="G116" s="242"/>
      <c r="H116" s="244" t="str">
        <f t="shared" si="4"/>
        <v>令和４年i)卸売業、小売業</v>
      </c>
    </row>
    <row r="117" spans="4:8" x14ac:dyDescent="0.15">
      <c r="D117" s="241" t="s">
        <v>139</v>
      </c>
      <c r="E117" s="242" t="s">
        <v>128</v>
      </c>
      <c r="F117" s="243">
        <v>0.63400000000000001</v>
      </c>
      <c r="G117" s="242"/>
      <c r="H117" s="244" t="str">
        <f t="shared" si="4"/>
        <v>令和４年j)金融業・保険業</v>
      </c>
    </row>
    <row r="118" spans="4:8" x14ac:dyDescent="0.15">
      <c r="D118" s="241" t="s">
        <v>139</v>
      </c>
      <c r="E118" s="242" t="s">
        <v>129</v>
      </c>
      <c r="F118" s="243">
        <v>0.61299999999999999</v>
      </c>
      <c r="G118" s="242"/>
      <c r="H118" s="244" t="str">
        <f t="shared" si="4"/>
        <v>令和４年k)不動産業、物品賃貸業</v>
      </c>
    </row>
    <row r="119" spans="4:8" x14ac:dyDescent="0.15">
      <c r="D119" s="241" t="s">
        <v>139</v>
      </c>
      <c r="E119" s="242" t="s">
        <v>130</v>
      </c>
      <c r="F119" s="243">
        <v>0.64200000000000002</v>
      </c>
      <c r="G119" s="242"/>
      <c r="H119" s="244" t="str">
        <f t="shared" si="4"/>
        <v>令和４年l)学術研究・専門・技術サービス業</v>
      </c>
    </row>
    <row r="120" spans="4:8" x14ac:dyDescent="0.15">
      <c r="D120" s="241" t="s">
        <v>139</v>
      </c>
      <c r="E120" s="242" t="s">
        <v>131</v>
      </c>
      <c r="F120" s="243">
        <v>0.49099999999999999</v>
      </c>
      <c r="G120" s="242"/>
      <c r="H120" s="244" t="str">
        <f t="shared" si="4"/>
        <v>令和４年m)宿泊業、飲食サービス業</v>
      </c>
    </row>
    <row r="121" spans="4:8" x14ac:dyDescent="0.15">
      <c r="D121" s="241" t="s">
        <v>139</v>
      </c>
      <c r="E121" s="242" t="s">
        <v>132</v>
      </c>
      <c r="F121" s="243">
        <v>0.623</v>
      </c>
      <c r="G121" s="242"/>
      <c r="H121" s="244" t="str">
        <f t="shared" si="4"/>
        <v>令和４年n)生活関連サービス業、娯楽業</v>
      </c>
    </row>
    <row r="122" spans="4:8" x14ac:dyDescent="0.15">
      <c r="D122" s="241" t="s">
        <v>139</v>
      </c>
      <c r="E122" s="242" t="s">
        <v>133</v>
      </c>
      <c r="F122" s="243">
        <v>0.54400000000000004</v>
      </c>
      <c r="G122" s="242"/>
      <c r="H122" s="244" t="str">
        <f t="shared" si="4"/>
        <v>令和４年o)教育・学習支援業</v>
      </c>
    </row>
    <row r="123" spans="4:8" x14ac:dyDescent="0.15">
      <c r="D123" s="241" t="s">
        <v>139</v>
      </c>
      <c r="E123" s="242" t="s">
        <v>134</v>
      </c>
      <c r="F123" s="243">
        <v>0.65300000000000002</v>
      </c>
      <c r="G123" s="242"/>
      <c r="H123" s="244" t="str">
        <f t="shared" si="4"/>
        <v>令和４年p)医療、福祉</v>
      </c>
    </row>
    <row r="124" spans="4:8" x14ac:dyDescent="0.15">
      <c r="D124" s="241" t="s">
        <v>139</v>
      </c>
      <c r="E124" s="242" t="s">
        <v>135</v>
      </c>
      <c r="F124" s="243">
        <v>0.748</v>
      </c>
      <c r="G124" s="242"/>
      <c r="H124" s="244" t="str">
        <f t="shared" si="4"/>
        <v>令和４年q)複合サービス事業</v>
      </c>
    </row>
    <row r="125" spans="4:8" x14ac:dyDescent="0.15">
      <c r="D125" s="241" t="s">
        <v>139</v>
      </c>
      <c r="E125" s="242" t="s">
        <v>136</v>
      </c>
      <c r="F125" s="243">
        <v>0.65400000000000003</v>
      </c>
      <c r="G125" s="242"/>
      <c r="H125" s="244" t="str">
        <f t="shared" si="4"/>
        <v>令和４年r)サービス業（他に分類されないもの）</v>
      </c>
    </row>
    <row r="126" spans="4:8" x14ac:dyDescent="0.15">
      <c r="D126" s="241" t="s">
        <v>139</v>
      </c>
      <c r="E126" s="242" t="s">
        <v>137</v>
      </c>
      <c r="F126" s="243">
        <v>0.621</v>
      </c>
      <c r="G126" s="242" t="s">
        <v>119</v>
      </c>
      <c r="H126" s="244" t="str">
        <f t="shared" si="4"/>
        <v>令和４年s)公務（他に分類されるものを除く）</v>
      </c>
    </row>
    <row r="127" spans="4:8" ht="14.25" thickBot="1" x14ac:dyDescent="0.2">
      <c r="D127" s="253" t="s">
        <v>139</v>
      </c>
      <c r="E127" s="254" t="s">
        <v>138</v>
      </c>
      <c r="F127" s="255">
        <v>0.621</v>
      </c>
      <c r="G127" s="254" t="s">
        <v>119</v>
      </c>
      <c r="H127" s="256" t="str">
        <f t="shared" si="4"/>
        <v>令和４年t)分類不能の産業</v>
      </c>
    </row>
    <row r="129" spans="4:8" ht="14.25" thickBot="1" x14ac:dyDescent="0.2"/>
    <row r="130" spans="4:8" ht="14.25" thickBot="1" x14ac:dyDescent="0.2">
      <c r="D130" s="257" t="s">
        <v>147</v>
      </c>
      <c r="E130" s="258"/>
      <c r="F130" s="258"/>
      <c r="G130" s="258"/>
      <c r="H130" s="259"/>
    </row>
    <row r="131" spans="4:8" x14ac:dyDescent="0.15">
      <c r="D131" s="237" t="s">
        <v>14</v>
      </c>
      <c r="E131" s="238" t="s">
        <v>118</v>
      </c>
      <c r="F131" s="238">
        <v>17.7</v>
      </c>
      <c r="G131" s="238" t="s">
        <v>119</v>
      </c>
      <c r="H131" s="240" t="str">
        <f t="shared" ref="H131:H190" si="5">D131&amp;E131</f>
        <v>令和２年a)農業、林業</v>
      </c>
    </row>
    <row r="132" spans="4:8" x14ac:dyDescent="0.15">
      <c r="D132" s="241" t="s">
        <v>14</v>
      </c>
      <c r="E132" s="242" t="s">
        <v>120</v>
      </c>
      <c r="F132" s="242">
        <v>17.7</v>
      </c>
      <c r="G132" s="242" t="s">
        <v>119</v>
      </c>
      <c r="H132" s="244" t="str">
        <f t="shared" si="5"/>
        <v>令和２年b)漁業</v>
      </c>
    </row>
    <row r="133" spans="4:8" x14ac:dyDescent="0.15">
      <c r="D133" s="241" t="s">
        <v>14</v>
      </c>
      <c r="E133" s="242" t="s">
        <v>121</v>
      </c>
      <c r="F133" s="242">
        <v>20.6</v>
      </c>
      <c r="G133" s="242"/>
      <c r="H133" s="244" t="str">
        <f t="shared" si="5"/>
        <v>令和２年c)鉱業・採石業・砂利採取業</v>
      </c>
    </row>
    <row r="134" spans="4:8" x14ac:dyDescent="0.15">
      <c r="D134" s="241" t="s">
        <v>14</v>
      </c>
      <c r="E134" s="242" t="s">
        <v>122</v>
      </c>
      <c r="F134" s="242">
        <v>20.3</v>
      </c>
      <c r="G134" s="242"/>
      <c r="H134" s="244" t="str">
        <f t="shared" si="5"/>
        <v>令和２年d)建設業</v>
      </c>
    </row>
    <row r="135" spans="4:8" x14ac:dyDescent="0.15">
      <c r="D135" s="241" t="s">
        <v>14</v>
      </c>
      <c r="E135" s="242" t="s">
        <v>123</v>
      </c>
      <c r="F135" s="242">
        <v>18.7</v>
      </c>
      <c r="G135" s="242"/>
      <c r="H135" s="244" t="str">
        <f t="shared" si="5"/>
        <v>令和２年e)製造業</v>
      </c>
    </row>
    <row r="136" spans="4:8" x14ac:dyDescent="0.15">
      <c r="D136" s="241" t="s">
        <v>14</v>
      </c>
      <c r="E136" s="242" t="s">
        <v>124</v>
      </c>
      <c r="F136" s="242">
        <v>18.5</v>
      </c>
      <c r="G136" s="242"/>
      <c r="H136" s="244" t="str">
        <f t="shared" si="5"/>
        <v>令和２年f)電気・ガス・熱供給・水道業</v>
      </c>
    </row>
    <row r="137" spans="4:8" x14ac:dyDescent="0.15">
      <c r="D137" s="241" t="s">
        <v>14</v>
      </c>
      <c r="E137" s="242" t="s">
        <v>125</v>
      </c>
      <c r="F137" s="242">
        <v>18.600000000000001</v>
      </c>
      <c r="G137" s="242"/>
      <c r="H137" s="244" t="str">
        <f t="shared" si="5"/>
        <v>令和２年g)情報通信業</v>
      </c>
    </row>
    <row r="138" spans="4:8" x14ac:dyDescent="0.15">
      <c r="D138" s="241" t="s">
        <v>14</v>
      </c>
      <c r="E138" s="242" t="s">
        <v>126</v>
      </c>
      <c r="F138" s="242">
        <v>19.2</v>
      </c>
      <c r="G138" s="242"/>
      <c r="H138" s="244" t="str">
        <f t="shared" si="5"/>
        <v>令和２年h)運輸業</v>
      </c>
    </row>
    <row r="139" spans="4:8" x14ac:dyDescent="0.15">
      <c r="D139" s="241" t="s">
        <v>14</v>
      </c>
      <c r="E139" s="242" t="s">
        <v>127</v>
      </c>
      <c r="F139" s="242">
        <v>17.899999999999999</v>
      </c>
      <c r="G139" s="242"/>
      <c r="H139" s="244" t="str">
        <f t="shared" si="5"/>
        <v>令和２年i)卸売業、小売業</v>
      </c>
    </row>
    <row r="140" spans="4:8" x14ac:dyDescent="0.15">
      <c r="D140" s="241" t="s">
        <v>14</v>
      </c>
      <c r="E140" s="242" t="s">
        <v>128</v>
      </c>
      <c r="F140" s="242">
        <v>18.3</v>
      </c>
      <c r="G140" s="242"/>
      <c r="H140" s="244" t="str">
        <f t="shared" si="5"/>
        <v>令和２年j)金融業・保険業</v>
      </c>
    </row>
    <row r="141" spans="4:8" x14ac:dyDescent="0.15">
      <c r="D141" s="241" t="s">
        <v>14</v>
      </c>
      <c r="E141" s="242" t="s">
        <v>129</v>
      </c>
      <c r="F141" s="242">
        <v>18.399999999999999</v>
      </c>
      <c r="G141" s="242"/>
      <c r="H141" s="244" t="str">
        <f t="shared" si="5"/>
        <v>令和２年k)不動産業、物品賃貸業</v>
      </c>
    </row>
    <row r="142" spans="4:8" x14ac:dyDescent="0.15">
      <c r="D142" s="241" t="s">
        <v>14</v>
      </c>
      <c r="E142" s="242" t="s">
        <v>130</v>
      </c>
      <c r="F142" s="242">
        <v>18.399999999999999</v>
      </c>
      <c r="G142" s="242"/>
      <c r="H142" s="244" t="str">
        <f t="shared" si="5"/>
        <v>令和２年l)学術研究・専門・技術サービス業</v>
      </c>
    </row>
    <row r="143" spans="4:8" x14ac:dyDescent="0.15">
      <c r="D143" s="241" t="s">
        <v>14</v>
      </c>
      <c r="E143" s="242" t="s">
        <v>131</v>
      </c>
      <c r="F143" s="242">
        <v>13.7</v>
      </c>
      <c r="G143" s="242"/>
      <c r="H143" s="244" t="str">
        <f t="shared" si="5"/>
        <v>令和２年m)宿泊業、飲食サービス業</v>
      </c>
    </row>
    <row r="144" spans="4:8" x14ac:dyDescent="0.15">
      <c r="D144" s="241" t="s">
        <v>14</v>
      </c>
      <c r="E144" s="242" t="s">
        <v>132</v>
      </c>
      <c r="F144" s="242">
        <v>15.8</v>
      </c>
      <c r="G144" s="242"/>
      <c r="H144" s="244" t="str">
        <f t="shared" si="5"/>
        <v>令和２年n)生活関連サービス業、娯楽業</v>
      </c>
    </row>
    <row r="145" spans="4:8" x14ac:dyDescent="0.15">
      <c r="D145" s="241" t="s">
        <v>14</v>
      </c>
      <c r="E145" s="242" t="s">
        <v>133</v>
      </c>
      <c r="F145" s="242">
        <v>16.100000000000001</v>
      </c>
      <c r="G145" s="242"/>
      <c r="H145" s="244" t="str">
        <f t="shared" si="5"/>
        <v>令和２年o)教育・学習支援業</v>
      </c>
    </row>
    <row r="146" spans="4:8" x14ac:dyDescent="0.15">
      <c r="D146" s="241" t="s">
        <v>14</v>
      </c>
      <c r="E146" s="242" t="s">
        <v>134</v>
      </c>
      <c r="F146" s="242">
        <v>17.7</v>
      </c>
      <c r="G146" s="242"/>
      <c r="H146" s="244" t="str">
        <f t="shared" si="5"/>
        <v>令和２年p)医療、福祉</v>
      </c>
    </row>
    <row r="147" spans="4:8" x14ac:dyDescent="0.15">
      <c r="D147" s="241" t="s">
        <v>14</v>
      </c>
      <c r="E147" s="242" t="s">
        <v>135</v>
      </c>
      <c r="F147" s="242">
        <v>18.8</v>
      </c>
      <c r="G147" s="242"/>
      <c r="H147" s="244" t="str">
        <f t="shared" si="5"/>
        <v>令和２年q)複合サービス事業</v>
      </c>
    </row>
    <row r="148" spans="4:8" x14ac:dyDescent="0.15">
      <c r="D148" s="241" t="s">
        <v>14</v>
      </c>
      <c r="E148" s="242" t="s">
        <v>136</v>
      </c>
      <c r="F148" s="242">
        <v>17.8</v>
      </c>
      <c r="G148" s="242"/>
      <c r="H148" s="244" t="str">
        <f t="shared" si="5"/>
        <v>令和２年r)サービス業（他に分類されないもの）</v>
      </c>
    </row>
    <row r="149" spans="4:8" x14ac:dyDescent="0.15">
      <c r="D149" s="241" t="s">
        <v>14</v>
      </c>
      <c r="E149" s="242" t="s">
        <v>137</v>
      </c>
      <c r="F149" s="242">
        <v>17.7</v>
      </c>
      <c r="G149" s="242" t="s">
        <v>119</v>
      </c>
      <c r="H149" s="244" t="str">
        <f t="shared" si="5"/>
        <v>令和２年s)公務（他に分類されるものを除く）</v>
      </c>
    </row>
    <row r="150" spans="4:8" x14ac:dyDescent="0.15">
      <c r="D150" s="245" t="s">
        <v>14</v>
      </c>
      <c r="E150" s="246" t="s">
        <v>138</v>
      </c>
      <c r="F150" s="246">
        <v>17.7</v>
      </c>
      <c r="G150" s="246" t="s">
        <v>119</v>
      </c>
      <c r="H150" s="248" t="str">
        <f t="shared" si="5"/>
        <v>令和２年t)分類不能の産業</v>
      </c>
    </row>
    <row r="151" spans="4:8" x14ac:dyDescent="0.15">
      <c r="D151" s="237" t="s">
        <v>13</v>
      </c>
      <c r="E151" s="238" t="s">
        <v>118</v>
      </c>
      <c r="F151" s="238">
        <v>9.6999999999999993</v>
      </c>
      <c r="G151" s="238" t="s">
        <v>119</v>
      </c>
      <c r="H151" s="240" t="str">
        <f t="shared" si="5"/>
        <v>令和３年a)農業、林業</v>
      </c>
    </row>
    <row r="152" spans="4:8" x14ac:dyDescent="0.15">
      <c r="D152" s="241" t="s">
        <v>13</v>
      </c>
      <c r="E152" s="242" t="s">
        <v>120</v>
      </c>
      <c r="F152" s="242">
        <v>9.6999999999999993</v>
      </c>
      <c r="G152" s="242" t="s">
        <v>119</v>
      </c>
      <c r="H152" s="244" t="str">
        <f t="shared" si="5"/>
        <v>令和３年b)漁業</v>
      </c>
    </row>
    <row r="153" spans="4:8" x14ac:dyDescent="0.15">
      <c r="D153" s="241" t="s">
        <v>13</v>
      </c>
      <c r="E153" s="242" t="s">
        <v>121</v>
      </c>
      <c r="F153" s="242">
        <v>11.4</v>
      </c>
      <c r="G153" s="242"/>
      <c r="H153" s="244" t="str">
        <f t="shared" si="5"/>
        <v>令和３年c)鉱業・採石業・砂利採取業</v>
      </c>
    </row>
    <row r="154" spans="4:8" x14ac:dyDescent="0.15">
      <c r="D154" s="241" t="s">
        <v>13</v>
      </c>
      <c r="E154" s="242" t="s">
        <v>122</v>
      </c>
      <c r="F154" s="242">
        <v>13.8</v>
      </c>
      <c r="G154" s="242"/>
      <c r="H154" s="244" t="str">
        <f t="shared" si="5"/>
        <v>令和３年d)建設業</v>
      </c>
    </row>
    <row r="155" spans="4:8" x14ac:dyDescent="0.15">
      <c r="D155" s="241" t="s">
        <v>13</v>
      </c>
      <c r="E155" s="242" t="s">
        <v>123</v>
      </c>
      <c r="F155" s="242">
        <v>13.6</v>
      </c>
      <c r="G155" s="242"/>
      <c r="H155" s="244" t="str">
        <f t="shared" si="5"/>
        <v>令和３年e)製造業</v>
      </c>
    </row>
    <row r="156" spans="4:8" x14ac:dyDescent="0.15">
      <c r="D156" s="241" t="s">
        <v>13</v>
      </c>
      <c r="E156" s="242" t="s">
        <v>124</v>
      </c>
      <c r="F156" s="242">
        <v>14.5</v>
      </c>
      <c r="G156" s="242"/>
      <c r="H156" s="244" t="str">
        <f t="shared" si="5"/>
        <v>令和３年f)電気・ガス・熱供給・水道業</v>
      </c>
    </row>
    <row r="157" spans="4:8" x14ac:dyDescent="0.15">
      <c r="D157" s="241" t="s">
        <v>13</v>
      </c>
      <c r="E157" s="242" t="s">
        <v>125</v>
      </c>
      <c r="F157" s="242">
        <v>15.5</v>
      </c>
      <c r="G157" s="242"/>
      <c r="H157" s="244" t="str">
        <f t="shared" si="5"/>
        <v>令和３年g)情報通信業</v>
      </c>
    </row>
    <row r="158" spans="4:8" x14ac:dyDescent="0.15">
      <c r="D158" s="241" t="s">
        <v>13</v>
      </c>
      <c r="E158" s="242" t="s">
        <v>126</v>
      </c>
      <c r="F158" s="242">
        <v>22.1</v>
      </c>
      <c r="G158" s="242"/>
      <c r="H158" s="244" t="str">
        <f t="shared" si="5"/>
        <v>令和３年h)運輸業</v>
      </c>
    </row>
    <row r="159" spans="4:8" x14ac:dyDescent="0.15">
      <c r="D159" s="241" t="s">
        <v>13</v>
      </c>
      <c r="E159" s="242" t="s">
        <v>127</v>
      </c>
      <c r="F159" s="242">
        <v>7</v>
      </c>
      <c r="G159" s="242"/>
      <c r="H159" s="244" t="str">
        <f t="shared" si="5"/>
        <v>令和３年i)卸売業、小売業</v>
      </c>
    </row>
    <row r="160" spans="4:8" x14ac:dyDescent="0.15">
      <c r="D160" s="241" t="s">
        <v>13</v>
      </c>
      <c r="E160" s="242" t="s">
        <v>128</v>
      </c>
      <c r="F160" s="242">
        <v>11.7</v>
      </c>
      <c r="G160" s="242"/>
      <c r="H160" s="244" t="str">
        <f t="shared" si="5"/>
        <v>令和３年j)金融業・保険業</v>
      </c>
    </row>
    <row r="161" spans="4:8" x14ac:dyDescent="0.15">
      <c r="D161" s="241" t="s">
        <v>13</v>
      </c>
      <c r="E161" s="242" t="s">
        <v>129</v>
      </c>
      <c r="F161" s="242">
        <v>11.5</v>
      </c>
      <c r="G161" s="242"/>
      <c r="H161" s="244" t="str">
        <f t="shared" si="5"/>
        <v>令和３年k)不動産業、物品賃貸業</v>
      </c>
    </row>
    <row r="162" spans="4:8" x14ac:dyDescent="0.15">
      <c r="D162" s="241" t="s">
        <v>13</v>
      </c>
      <c r="E162" s="242" t="s">
        <v>130</v>
      </c>
      <c r="F162" s="242">
        <v>13.7</v>
      </c>
      <c r="G162" s="242"/>
      <c r="H162" s="244" t="str">
        <f t="shared" si="5"/>
        <v>令和３年l)学術研究・専門・技術サービス業</v>
      </c>
    </row>
    <row r="163" spans="4:8" x14ac:dyDescent="0.15">
      <c r="D163" s="241" t="s">
        <v>13</v>
      </c>
      <c r="E163" s="242" t="s">
        <v>131</v>
      </c>
      <c r="F163" s="242">
        <v>3.3</v>
      </c>
      <c r="G163" s="242"/>
      <c r="H163" s="244" t="str">
        <f t="shared" si="5"/>
        <v>令和３年m)宿泊業、飲食サービス業</v>
      </c>
    </row>
    <row r="164" spans="4:8" x14ac:dyDescent="0.15">
      <c r="D164" s="241" t="s">
        <v>13</v>
      </c>
      <c r="E164" s="242" t="s">
        <v>132</v>
      </c>
      <c r="F164" s="242">
        <v>5.3</v>
      </c>
      <c r="G164" s="242"/>
      <c r="H164" s="244" t="str">
        <f t="shared" si="5"/>
        <v>令和３年n)生活関連サービス業、娯楽業</v>
      </c>
    </row>
    <row r="165" spans="4:8" x14ac:dyDescent="0.15">
      <c r="D165" s="241" t="s">
        <v>13</v>
      </c>
      <c r="E165" s="242" t="s">
        <v>133</v>
      </c>
      <c r="F165" s="242">
        <v>9.1999999999999993</v>
      </c>
      <c r="G165" s="242"/>
      <c r="H165" s="244" t="str">
        <f t="shared" si="5"/>
        <v>令和３年o)教育・学習支援業</v>
      </c>
    </row>
    <row r="166" spans="4:8" x14ac:dyDescent="0.15">
      <c r="D166" s="241" t="s">
        <v>13</v>
      </c>
      <c r="E166" s="242" t="s">
        <v>134</v>
      </c>
      <c r="F166" s="242">
        <v>4.5999999999999996</v>
      </c>
      <c r="G166" s="242"/>
      <c r="H166" s="244" t="str">
        <f t="shared" si="5"/>
        <v>令和３年p)医療、福祉</v>
      </c>
    </row>
    <row r="167" spans="4:8" x14ac:dyDescent="0.15">
      <c r="D167" s="241" t="s">
        <v>13</v>
      </c>
      <c r="E167" s="242" t="s">
        <v>135</v>
      </c>
      <c r="F167" s="242">
        <v>8.3000000000000007</v>
      </c>
      <c r="G167" s="242"/>
      <c r="H167" s="244" t="str">
        <f t="shared" si="5"/>
        <v>令和３年q)複合サービス事業</v>
      </c>
    </row>
    <row r="168" spans="4:8" x14ac:dyDescent="0.15">
      <c r="D168" s="241" t="s">
        <v>13</v>
      </c>
      <c r="E168" s="242" t="s">
        <v>136</v>
      </c>
      <c r="F168" s="242">
        <v>10.1</v>
      </c>
      <c r="G168" s="242"/>
      <c r="H168" s="244" t="str">
        <f t="shared" si="5"/>
        <v>令和３年r)サービス業（他に分類されないもの）</v>
      </c>
    </row>
    <row r="169" spans="4:8" x14ac:dyDescent="0.15">
      <c r="D169" s="241" t="s">
        <v>13</v>
      </c>
      <c r="E169" s="242" t="s">
        <v>137</v>
      </c>
      <c r="F169" s="242">
        <v>9.6999999999999993</v>
      </c>
      <c r="G169" s="242" t="s">
        <v>119</v>
      </c>
      <c r="H169" s="244" t="str">
        <f t="shared" si="5"/>
        <v>令和３年s)公務（他に分類されるものを除く）</v>
      </c>
    </row>
    <row r="170" spans="4:8" x14ac:dyDescent="0.15">
      <c r="D170" s="245" t="s">
        <v>13</v>
      </c>
      <c r="E170" s="246" t="s">
        <v>138</v>
      </c>
      <c r="F170" s="246">
        <v>9.6999999999999993</v>
      </c>
      <c r="G170" s="246" t="s">
        <v>119</v>
      </c>
      <c r="H170" s="248" t="str">
        <f t="shared" si="5"/>
        <v>令和３年t)分類不能の産業</v>
      </c>
    </row>
    <row r="171" spans="4:8" x14ac:dyDescent="0.15">
      <c r="D171" s="237" t="s">
        <v>12</v>
      </c>
      <c r="E171" s="238" t="s">
        <v>118</v>
      </c>
      <c r="F171" s="238">
        <v>10.1</v>
      </c>
      <c r="G171" s="238" t="s">
        <v>119</v>
      </c>
      <c r="H171" s="240" t="str">
        <f t="shared" si="5"/>
        <v>令和４年a)農業、林業</v>
      </c>
    </row>
    <row r="172" spans="4:8" x14ac:dyDescent="0.15">
      <c r="D172" s="241" t="s">
        <v>12</v>
      </c>
      <c r="E172" s="242" t="s">
        <v>120</v>
      </c>
      <c r="F172" s="242">
        <v>10.1</v>
      </c>
      <c r="G172" s="242" t="s">
        <v>119</v>
      </c>
      <c r="H172" s="244" t="str">
        <f t="shared" si="5"/>
        <v>令和４年b)漁業</v>
      </c>
    </row>
    <row r="173" spans="4:8" x14ac:dyDescent="0.15">
      <c r="D173" s="241" t="s">
        <v>12</v>
      </c>
      <c r="E173" s="242" t="s">
        <v>121</v>
      </c>
      <c r="F173" s="242">
        <v>11.1</v>
      </c>
      <c r="G173" s="242"/>
      <c r="H173" s="244" t="str">
        <f t="shared" si="5"/>
        <v>令和４年c)鉱業・採石業・砂利採取業</v>
      </c>
    </row>
    <row r="174" spans="4:8" x14ac:dyDescent="0.15">
      <c r="D174" s="241" t="s">
        <v>12</v>
      </c>
      <c r="E174" s="242" t="s">
        <v>122</v>
      </c>
      <c r="F174" s="242">
        <v>13.8</v>
      </c>
      <c r="G174" s="242"/>
      <c r="H174" s="244" t="str">
        <f t="shared" si="5"/>
        <v>令和４年d)建設業</v>
      </c>
    </row>
    <row r="175" spans="4:8" x14ac:dyDescent="0.15">
      <c r="D175" s="241" t="s">
        <v>12</v>
      </c>
      <c r="E175" s="242" t="s">
        <v>123</v>
      </c>
      <c r="F175" s="242">
        <v>14.4</v>
      </c>
      <c r="G175" s="242"/>
      <c r="H175" s="244" t="str">
        <f t="shared" si="5"/>
        <v>令和４年e)製造業</v>
      </c>
    </row>
    <row r="176" spans="4:8" x14ac:dyDescent="0.15">
      <c r="D176" s="241" t="s">
        <v>12</v>
      </c>
      <c r="E176" s="242" t="s">
        <v>124</v>
      </c>
      <c r="F176" s="242">
        <v>14.5</v>
      </c>
      <c r="G176" s="242"/>
      <c r="H176" s="244" t="str">
        <f t="shared" si="5"/>
        <v>令和４年f)電気・ガス・熱供給・水道業</v>
      </c>
    </row>
    <row r="177" spans="4:8" x14ac:dyDescent="0.15">
      <c r="D177" s="241" t="s">
        <v>12</v>
      </c>
      <c r="E177" s="242" t="s">
        <v>125</v>
      </c>
      <c r="F177" s="242">
        <v>15.7</v>
      </c>
      <c r="G177" s="242"/>
      <c r="H177" s="244" t="str">
        <f t="shared" si="5"/>
        <v>令和４年g)情報通信業</v>
      </c>
    </row>
    <row r="178" spans="4:8" x14ac:dyDescent="0.15">
      <c r="D178" s="241" t="s">
        <v>12</v>
      </c>
      <c r="E178" s="242" t="s">
        <v>126</v>
      </c>
      <c r="F178" s="242">
        <v>22.6</v>
      </c>
      <c r="G178" s="242"/>
      <c r="H178" s="244" t="str">
        <f t="shared" si="5"/>
        <v>令和４年h)運輸業</v>
      </c>
    </row>
    <row r="179" spans="4:8" x14ac:dyDescent="0.15">
      <c r="D179" s="241" t="s">
        <v>12</v>
      </c>
      <c r="E179" s="242" t="s">
        <v>127</v>
      </c>
      <c r="F179" s="242">
        <v>7.4</v>
      </c>
      <c r="G179" s="242"/>
      <c r="H179" s="244" t="str">
        <f t="shared" si="5"/>
        <v>令和４年i)卸売業、小売業</v>
      </c>
    </row>
    <row r="180" spans="4:8" x14ac:dyDescent="0.15">
      <c r="D180" s="241" t="s">
        <v>12</v>
      </c>
      <c r="E180" s="242" t="s">
        <v>128</v>
      </c>
      <c r="F180" s="242">
        <v>12</v>
      </c>
      <c r="G180" s="242"/>
      <c r="H180" s="244" t="str">
        <f t="shared" si="5"/>
        <v>令和４年j)金融業・保険業</v>
      </c>
    </row>
    <row r="181" spans="4:8" x14ac:dyDescent="0.15">
      <c r="D181" s="241" t="s">
        <v>12</v>
      </c>
      <c r="E181" s="242" t="s">
        <v>129</v>
      </c>
      <c r="F181" s="242">
        <v>11.2</v>
      </c>
      <c r="G181" s="242"/>
      <c r="H181" s="244" t="str">
        <f t="shared" si="5"/>
        <v>令和４年k)不動産業、物品賃貸業</v>
      </c>
    </row>
    <row r="182" spans="4:8" x14ac:dyDescent="0.15">
      <c r="D182" s="241" t="s">
        <v>12</v>
      </c>
      <c r="E182" s="242" t="s">
        <v>130</v>
      </c>
      <c r="F182" s="242">
        <v>13.6</v>
      </c>
      <c r="G182" s="242"/>
      <c r="H182" s="244" t="str">
        <f t="shared" si="5"/>
        <v>令和４年l)学術研究・専門・技術サービス業</v>
      </c>
    </row>
    <row r="183" spans="4:8" x14ac:dyDescent="0.15">
      <c r="D183" s="241" t="s">
        <v>12</v>
      </c>
      <c r="E183" s="242" t="s">
        <v>131</v>
      </c>
      <c r="F183" s="242">
        <v>4.7</v>
      </c>
      <c r="G183" s="242"/>
      <c r="H183" s="244" t="str">
        <f t="shared" si="5"/>
        <v>令和４年m)宿泊業、飲食サービス業</v>
      </c>
    </row>
    <row r="184" spans="4:8" x14ac:dyDescent="0.15">
      <c r="D184" s="241" t="s">
        <v>12</v>
      </c>
      <c r="E184" s="242" t="s">
        <v>132</v>
      </c>
      <c r="F184" s="242">
        <v>6.2</v>
      </c>
      <c r="G184" s="242"/>
      <c r="H184" s="244" t="str">
        <f t="shared" si="5"/>
        <v>令和４年n)生活関連サービス業、娯楽業</v>
      </c>
    </row>
    <row r="185" spans="4:8" x14ac:dyDescent="0.15">
      <c r="D185" s="241" t="s">
        <v>12</v>
      </c>
      <c r="E185" s="242" t="s">
        <v>133</v>
      </c>
      <c r="F185" s="242">
        <v>9.6999999999999993</v>
      </c>
      <c r="G185" s="242"/>
      <c r="H185" s="244" t="str">
        <f t="shared" si="5"/>
        <v>令和４年o)教育・学習支援業</v>
      </c>
    </row>
    <row r="186" spans="4:8" x14ac:dyDescent="0.15">
      <c r="D186" s="241" t="s">
        <v>12</v>
      </c>
      <c r="E186" s="242" t="s">
        <v>134</v>
      </c>
      <c r="F186" s="242">
        <v>5</v>
      </c>
      <c r="G186" s="242"/>
      <c r="H186" s="244" t="str">
        <f t="shared" si="5"/>
        <v>令和４年p)医療、福祉</v>
      </c>
    </row>
    <row r="187" spans="4:8" x14ac:dyDescent="0.15">
      <c r="D187" s="241" t="s">
        <v>12</v>
      </c>
      <c r="E187" s="242" t="s">
        <v>135</v>
      </c>
      <c r="F187" s="242">
        <v>8.9</v>
      </c>
      <c r="G187" s="242"/>
      <c r="H187" s="244" t="str">
        <f t="shared" si="5"/>
        <v>令和４年q)複合サービス事業</v>
      </c>
    </row>
    <row r="188" spans="4:8" x14ac:dyDescent="0.15">
      <c r="D188" s="241" t="s">
        <v>12</v>
      </c>
      <c r="E188" s="242" t="s">
        <v>136</v>
      </c>
      <c r="F188" s="242">
        <v>10.7</v>
      </c>
      <c r="G188" s="242"/>
      <c r="H188" s="244" t="str">
        <f t="shared" si="5"/>
        <v>令和４年r)サービス業（他に分類されないもの）</v>
      </c>
    </row>
    <row r="189" spans="4:8" x14ac:dyDescent="0.15">
      <c r="D189" s="241" t="s">
        <v>12</v>
      </c>
      <c r="E189" s="242" t="s">
        <v>137</v>
      </c>
      <c r="F189" s="242">
        <v>10.1</v>
      </c>
      <c r="G189" s="242" t="s">
        <v>119</v>
      </c>
      <c r="H189" s="244" t="str">
        <f t="shared" si="5"/>
        <v>令和４年s)公務（他に分類されるものを除く）</v>
      </c>
    </row>
    <row r="190" spans="4:8" ht="14.25" thickBot="1" x14ac:dyDescent="0.2">
      <c r="D190" s="253" t="s">
        <v>12</v>
      </c>
      <c r="E190" s="254" t="s">
        <v>138</v>
      </c>
      <c r="F190" s="254">
        <v>10.1</v>
      </c>
      <c r="G190" s="254" t="s">
        <v>119</v>
      </c>
      <c r="H190" s="256" t="str">
        <f t="shared" si="5"/>
        <v>令和４年t)分類不能の産業</v>
      </c>
    </row>
    <row r="192" spans="4:8" ht="14.25" thickBot="1" x14ac:dyDescent="0.2"/>
    <row r="193" spans="4:8" x14ac:dyDescent="0.15">
      <c r="D193" s="260" t="s">
        <v>115</v>
      </c>
      <c r="E193" s="261"/>
      <c r="F193" s="262"/>
      <c r="G193" s="262"/>
      <c r="H193" s="263"/>
    </row>
    <row r="194" spans="4:8" x14ac:dyDescent="0.15">
      <c r="D194" s="249" t="str">
        <f t="shared" ref="D194:D203" si="6">IF(E194&lt;1,"",F194&amp;" ")</f>
        <v/>
      </c>
      <c r="E194" s="250">
        <f>COUNTIFS('別紙３（柔軟な働き方、業務改善）'!$C$9:$C$18,"○",'別紙３（柔軟な働き方、業務改善）'!$D$9:$D$18,F194)</f>
        <v>0</v>
      </c>
      <c r="F194" s="264" t="s">
        <v>53</v>
      </c>
      <c r="G194" s="265"/>
      <c r="H194" s="266"/>
    </row>
    <row r="195" spans="4:8" x14ac:dyDescent="0.15">
      <c r="D195" s="245" t="str">
        <f t="shared" si="6"/>
        <v/>
      </c>
      <c r="E195" s="246">
        <f>COUNTIFS('別紙３（柔軟な働き方、業務改善）'!$C$9:$C$18,"○",'別紙３（柔軟な働き方、業務改善）'!$D$9:$D$18,F195)</f>
        <v>0</v>
      </c>
      <c r="F195" s="267" t="s">
        <v>54</v>
      </c>
      <c r="G195" s="268"/>
      <c r="H195" s="269"/>
    </row>
    <row r="196" spans="4:8" x14ac:dyDescent="0.15">
      <c r="D196" s="249" t="str">
        <f t="shared" si="6"/>
        <v/>
      </c>
      <c r="E196" s="250">
        <f>COUNTIFS('別紙３（柔軟な働き方、業務改善）'!$C$9:$C$18,"○",'別紙３（柔軟な働き方、業務改善）'!$D$9:$D$18,F196)</f>
        <v>0</v>
      </c>
      <c r="F196" s="264" t="s">
        <v>59</v>
      </c>
      <c r="G196" s="265"/>
      <c r="H196" s="266"/>
    </row>
    <row r="197" spans="4:8" x14ac:dyDescent="0.15">
      <c r="D197" s="241" t="str">
        <f t="shared" si="6"/>
        <v/>
      </c>
      <c r="E197" s="242">
        <f>COUNTIFS('別紙３（柔軟な働き方、業務改善）'!$C$9:$C$18,"○",'別紙３（柔軟な働き方、業務改善）'!$D$9:$D$18,F197)</f>
        <v>0</v>
      </c>
      <c r="F197" s="270" t="s">
        <v>140</v>
      </c>
      <c r="G197" s="271"/>
      <c r="H197" s="272"/>
    </row>
    <row r="198" spans="4:8" x14ac:dyDescent="0.15">
      <c r="D198" s="245" t="str">
        <f t="shared" si="6"/>
        <v/>
      </c>
      <c r="E198" s="246">
        <f>COUNTIFS('別紙３（柔軟な働き方、業務改善）'!$C$9:$C$18,"○",'別紙３（柔軟な働き方、業務改善）'!$D$9:$D$18,F198)</f>
        <v>0</v>
      </c>
      <c r="F198" s="267" t="s">
        <v>141</v>
      </c>
      <c r="G198" s="268"/>
      <c r="H198" s="269"/>
    </row>
    <row r="199" spans="4:8" x14ac:dyDescent="0.15">
      <c r="D199" s="249" t="str">
        <f t="shared" si="6"/>
        <v/>
      </c>
      <c r="E199" s="250">
        <f>COUNTIFS('別紙３（柔軟な働き方、業務改善）'!$C$9:$C$18,"○",'別紙３（柔軟な働き方、業務改善）'!$D$9:$D$18,F199)</f>
        <v>0</v>
      </c>
      <c r="F199" s="264" t="s">
        <v>142</v>
      </c>
      <c r="G199" s="265"/>
      <c r="H199" s="266"/>
    </row>
    <row r="200" spans="4:8" x14ac:dyDescent="0.15">
      <c r="D200" s="241" t="str">
        <f t="shared" si="6"/>
        <v/>
      </c>
      <c r="E200" s="242">
        <f>COUNTIFS('別紙３（柔軟な働き方、業務改善）'!$C$9:$C$18,"○",'別紙３（柔軟な働き方、業務改善）'!$D$9:$D$18,F200)</f>
        <v>0</v>
      </c>
      <c r="F200" s="270" t="s">
        <v>143</v>
      </c>
      <c r="G200" s="271"/>
      <c r="H200" s="272"/>
    </row>
    <row r="201" spans="4:8" x14ac:dyDescent="0.15">
      <c r="D201" s="241" t="str">
        <f t="shared" si="6"/>
        <v/>
      </c>
      <c r="E201" s="242">
        <f>COUNTIFS('別紙３（柔軟な働き方、業務改善）'!$C$9:$C$18,"○",'別紙３（柔軟な働き方、業務改善）'!$D$9:$D$18,F201)</f>
        <v>0</v>
      </c>
      <c r="F201" s="270" t="s">
        <v>144</v>
      </c>
      <c r="G201" s="271"/>
      <c r="H201" s="272"/>
    </row>
    <row r="202" spans="4:8" x14ac:dyDescent="0.15">
      <c r="D202" s="245" t="str">
        <f t="shared" si="6"/>
        <v/>
      </c>
      <c r="E202" s="246">
        <f>COUNTIFS('別紙３（柔軟な働き方、業務改善）'!$C$9:$C$18,"○",'別紙３（柔軟な働き方、業務改善）'!$D$9:$D$18,F202)</f>
        <v>0</v>
      </c>
      <c r="F202" s="267" t="s">
        <v>145</v>
      </c>
      <c r="G202" s="268"/>
      <c r="H202" s="269"/>
    </row>
    <row r="203" spans="4:8" ht="14.25" thickBot="1" x14ac:dyDescent="0.2">
      <c r="D203" s="273" t="str">
        <f t="shared" si="6"/>
        <v/>
      </c>
      <c r="E203" s="274">
        <f>COUNTIFS('別紙３（柔軟な働き方、業務改善）'!$C$9:$C$18,"○",'別紙３（柔軟な働き方、業務改善）'!$D$9:$D$18,F203)</f>
        <v>0</v>
      </c>
      <c r="F203" s="275" t="s">
        <v>146</v>
      </c>
      <c r="G203" s="276"/>
      <c r="H203" s="277"/>
    </row>
  </sheetData>
  <mergeCells count="85">
    <mergeCell ref="B49:H49"/>
    <mergeCell ref="C18:D20"/>
    <mergeCell ref="C40:C44"/>
    <mergeCell ref="C47:D48"/>
    <mergeCell ref="C46:D46"/>
    <mergeCell ref="E29:E30"/>
    <mergeCell ref="F29:F30"/>
    <mergeCell ref="G29:G30"/>
    <mergeCell ref="H29:H30"/>
    <mergeCell ref="B51:B53"/>
    <mergeCell ref="E31:E32"/>
    <mergeCell ref="F31:F32"/>
    <mergeCell ref="G31:G32"/>
    <mergeCell ref="H31:H32"/>
    <mergeCell ref="E33:E34"/>
    <mergeCell ref="F33:F34"/>
    <mergeCell ref="G33:G34"/>
    <mergeCell ref="H33:H34"/>
    <mergeCell ref="C45:D45"/>
    <mergeCell ref="B39:H39"/>
    <mergeCell ref="B45:B48"/>
    <mergeCell ref="B27:H27"/>
    <mergeCell ref="C23:D23"/>
    <mergeCell ref="C21:D22"/>
    <mergeCell ref="B21:B22"/>
    <mergeCell ref="C25:D26"/>
    <mergeCell ref="C24:D24"/>
    <mergeCell ref="E24:H24"/>
    <mergeCell ref="E25:H26"/>
    <mergeCell ref="C28:C34"/>
    <mergeCell ref="B28:B34"/>
    <mergeCell ref="B36:B38"/>
    <mergeCell ref="D31:D32"/>
    <mergeCell ref="D33:D34"/>
    <mergeCell ref="D29:D30"/>
    <mergeCell ref="C36:D38"/>
    <mergeCell ref="C35:D35"/>
    <mergeCell ref="B6:D6"/>
    <mergeCell ref="B5:D5"/>
    <mergeCell ref="B10:B16"/>
    <mergeCell ref="B24:B26"/>
    <mergeCell ref="C10:C16"/>
    <mergeCell ref="B18:B20"/>
    <mergeCell ref="E35:H35"/>
    <mergeCell ref="E36:H38"/>
    <mergeCell ref="D40:D42"/>
    <mergeCell ref="E40:H42"/>
    <mergeCell ref="B40:B44"/>
    <mergeCell ref="E17:H17"/>
    <mergeCell ref="E18:H20"/>
    <mergeCell ref="C17:D17"/>
    <mergeCell ref="E21:H22"/>
    <mergeCell ref="D193:E193"/>
    <mergeCell ref="E50:H50"/>
    <mergeCell ref="E51:H53"/>
    <mergeCell ref="E55:H58"/>
    <mergeCell ref="C50:D50"/>
    <mergeCell ref="C51:D53"/>
    <mergeCell ref="B55:D58"/>
    <mergeCell ref="D43:D44"/>
    <mergeCell ref="E43:H44"/>
    <mergeCell ref="E45:H45"/>
    <mergeCell ref="E46:H46"/>
    <mergeCell ref="E47:H48"/>
    <mergeCell ref="D15:D16"/>
    <mergeCell ref="E15:E16"/>
    <mergeCell ref="F15:F16"/>
    <mergeCell ref="G15:G16"/>
    <mergeCell ref="H15:H16"/>
    <mergeCell ref="B54:H54"/>
    <mergeCell ref="E5:F5"/>
    <mergeCell ref="E6:F6"/>
    <mergeCell ref="D11:D12"/>
    <mergeCell ref="E11:E12"/>
    <mergeCell ref="F11:F12"/>
    <mergeCell ref="G11:G12"/>
    <mergeCell ref="H11:H12"/>
    <mergeCell ref="B8:H8"/>
    <mergeCell ref="B9:H9"/>
    <mergeCell ref="E23:H23"/>
    <mergeCell ref="D13:D14"/>
    <mergeCell ref="E13:E14"/>
    <mergeCell ref="F13:F14"/>
    <mergeCell ref="G13:G14"/>
    <mergeCell ref="H13:H14"/>
  </mergeCells>
  <phoneticPr fontId="1"/>
  <pageMargins left="0.31496062992125984" right="0.31496062992125984" top="0.35433070866141736" bottom="0.35433070866141736" header="0.31496062992125984" footer="0.31496062992125984"/>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様式第１号（応募用紙））</vt:lpstr>
      <vt:lpstr>別紙１（有給休暇）</vt:lpstr>
      <vt:lpstr>別紙２（所定外労働時間）</vt:lpstr>
      <vt:lpstr>別紙３（柔軟な働き方、業務改善）</vt:lpstr>
      <vt:lpstr>別紙４（企業PR）</vt:lpstr>
      <vt:lpstr>評定表転記用</vt:lpstr>
      <vt:lpstr>評定表転記用!Print_Area</vt:lpstr>
      <vt:lpstr>'別紙１（有給休暇）'!Print_Area</vt:lpstr>
      <vt:lpstr>'別紙２（所定外労働時間）'!Print_Area</vt:lpstr>
      <vt:lpstr>'別紙３（柔軟な働き方、業務改善）'!Print_Area</vt:lpstr>
      <vt:lpstr>'別紙４（企業PR）'!Print_Area</vt:lpstr>
      <vt:lpstr>'様式第１号（応募用紙））'!Print_Area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2024-01-29T09:21:14Z</cp:lastPrinted>
  <dcterms:created xsi:type="dcterms:W3CDTF">2024-01-15T07:09:58Z</dcterms:created>
  <dcterms:modified xsi:type="dcterms:W3CDTF">2024-01-30T04:42:31Z</dcterms:modified>
</cp:coreProperties>
</file>