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29040" windowHeight="1584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AM34" i="10"/>
  <c r="C34" i="10"/>
  <c r="U34" i="10" l="1"/>
  <c r="U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<sst xmlns="http://schemas.openxmlformats.org/spreadsheetml/2006/main" count="1176" uniqueCount="609">
  <si>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</si>
  <si>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</si>
  <si>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</si>
  <si>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</si>
  <si>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</si>
  <si>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</si>
  <si>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</si>
  <si>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</si>
  <si>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</si>
  <si>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</si>
  <si>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</si>
  <si>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</si>
  <si>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</si>
  <si>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</si>
  <si>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</si>
  <si>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</si>
  <si>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</si>
  <si>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</si>
  <si>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</si>
  <si>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</si>
  <si>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</si>
  <si>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</si>
  <si>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</si>
  <si>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</si>
  <si>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</si>
  <si>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</si>
  <si>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</si>
  <si>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</si>
  <si>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</si>
  <si>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</si>
  <si>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</si>
  <si>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</si>
  <si>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</si>
  <si>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</si>
  <si>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</si>
  <si>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</si>
  <si>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</si>
  <si>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</si>
  <si>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</si>
  <si>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</si>
  <si>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</si>
  <si>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</si>
  <si>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</si>
  <si>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</si>
  <si>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</si>
  <si>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</si>
  <si>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</si>
  <si>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</si>
  <si>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</si>
  <si>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</si>
  <si>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</si>
  <si>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</si>
  <si>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</si>
  <si>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</si>
  <si>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</si>
  <si>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</si>
  <si>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</si>
  <si>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</si>
  <si>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</si>
  <si>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</si>
  <si>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</si>
  <si>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</si>
  <si>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</si>
  <si>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</si>
  <si>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</si>
  <si>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</si>
  <si>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</si>
  <si>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</si>
  <si>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</si>
  <si>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</si>
  <si>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</si>
  <si>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</si>
  <si>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</si>
  <si>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</si>
  <si>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</si>
  <si>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</si>
  <si>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</si>
  <si>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</si>
  <si>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</si>
  <si>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</si>
  <si>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</si>
  <si>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</si>
  <si>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</si>
  <si>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</si>
  <si>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</si>
  <si>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</si>
  <si>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</si>
  <si>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</si>
  <si>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</si>
  <si>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</si>
  <si>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</si>
  <si>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</si>
  <si>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</si>
  <si>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</si>
  <si>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</si>
  <si>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</si>
  <si>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</si>
  <si>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</si>
  <si>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</si>
  <si>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</si>
  <si>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</si>
  <si>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</si>
  <si>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</si>
  <si>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</si>
  <si>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</si>
  <si>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</si>
  <si>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</si>
  <si>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</si>
  <si>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</si>
  <si>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</si>
  <si>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</si>
  <si>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</si>
  <si>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</si>
  <si>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</si>
  <si>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</si>
  <si>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</si>
  <si>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</si>
  <si>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</si>
  <si>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</si>
  <si>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</si>
  <si>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</si>
  <si>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</si>
  <si>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</si>
  <si>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</si>
  <si>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</si>
  <si>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</si>
  <si>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</si>
  <si>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</si>
  <si>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</si>
  <si>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</si>
  <si>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</si>
  <si>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</si>
  <si>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</si>
  <si>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</si>
  <si>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</si>
  <si>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</si>
  <si>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</si>
  <si>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</si>
  <si>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</si>
  <si>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</si>
  <si>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</si>
  <si>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</si>
  <si>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</si>
  <si>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</si>
  <si>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</si>
  <si>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</si>
  <si>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</si>
  <si>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</si>
  <si>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</si>
  <si>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</si>
  <si>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</si>
  <si>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</si>
  <si>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</si>
  <si>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</si>
  <si>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</si>
  <si>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</si>
  <si>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</si>
  <si>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</si>
  <si>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</si>
  <si>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</si>
  <si>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</si>
  <si>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</si>
  <si>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</si>
  <si>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</si>
  <si>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</si>
  <si>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</si>
  <si>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</si>
  <si>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</si>
  <si>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</si>
  <si>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</si>
  <si>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</si>
  <si>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</si>
  <si>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</si>
  <si>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</si>
  <si>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</si>
  <si>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</si>
  <si>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</si>
  <si>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</si>
  <si>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</si>
  <si>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</si>
  <si>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</si>
  <si>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</si>
  <si>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</si>
  <si>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</si>
  <si>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</si>
  <si>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</si>
  <si>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</si>
  <si>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</si>
  <si>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</si>
  <si>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</si>
  <si>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</si>
  <si>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</si>
  <si>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</si>
  <si>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</si>
  <si>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</si>
  <si>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</si>
  <si>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</si>
  <si>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</si>
  <si>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</si>
  <si>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</si>
  <si>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</si>
  <si>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</si>
  <si>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</si>
  <si>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</si>
  <si>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</si>
  <si>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</si>
  <si>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</si>
  <si>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</si>
  <si>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</si>
  <si>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</si>
  <si>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</si>
  <si>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</si>
  <si>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</si>
  <si>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</si>
  <si>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</si>
  <si>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</si>
  <si>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</si>
  <si>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</si>
  <si>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</si>
  <si>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</si>
  <si>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</si>
  <si>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</si>
  <si>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</si>
  <si>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</si>
  <si>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</si>
  <si>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</si>
  <si>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</si>
  <si>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</si>
  <si>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</si>
  <si>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</si>
  <si>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</si>
  <si>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</si>
  <si>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</si>
  <si>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</si>
  <si>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</si>
  <si>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</si>
  <si>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</si>
  <si>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</si>
  <si>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</si>
  <si>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</si>
  <si>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</si>
  <si>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</si>
  <si>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</si>
  <si>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</si>
  <si>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</si>
  <si>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</si>
  <si>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</si>
  <si>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</si>
  <si>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</si>
  <si>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</si>
  <si>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　　市町村たばこ税</t>
    <phoneticPr fontId="5"/>
  </si>
  <si>
    <t>教育費</t>
  </si>
  <si>
    <t>自動車税環境性能割交付金</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</si>
  <si>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</si>
  <si>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</si>
  <si>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</si>
  <si>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</si>
  <si>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</si>
  <si>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</si>
  <si>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</si>
  <si>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</si>
  <si>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</si>
  <si>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</si>
  <si>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</si>
  <si>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</si>
  <si>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</si>
  <si>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</si>
  <si>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</si>
  <si>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</si>
  <si>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</si>
  <si>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</si>
  <si>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</si>
  <si>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</si>
  <si>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</si>
  <si>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</si>
  <si>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</si>
  <si>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</si>
  <si>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</si>
  <si>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</si>
  <si>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</si>
  <si>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</si>
  <si>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</si>
  <si>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</si>
  <si>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</si>
  <si>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</si>
  <si>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</si>
  <si>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</si>
  <si>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</si>
  <si>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</si>
  <si>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</si>
  <si>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</si>
  <si>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</si>
  <si>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</si>
  <si>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</si>
  <si>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</si>
  <si>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</si>
  <si>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</si>
  <si>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</si>
  <si>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</si>
  <si>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</si>
  <si>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</si>
  <si>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</si>
  <si>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</si>
  <si>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</si>
  <si>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</si>
  <si>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</si>
  <si>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</si>
  <si>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</si>
  <si>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</si>
  <si>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</si>
  <si>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</si>
  <si>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</si>
  <si>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工業用水道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</si>
  <si>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</si>
  <si>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</si>
  <si>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</si>
  <si>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</si>
  <si>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</si>
  <si>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</si>
  <si>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</si>
  <si>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</si>
  <si>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</si>
  <si>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うち猶予特例債</t>
    <phoneticPr fontId="16"/>
  </si>
  <si>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</si>
  <si>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</si>
  <si>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</si>
  <si>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</si>
  <si>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</si>
  <si>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</si>
  <si>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</si>
  <si>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</si>
  <si>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</si>
  <si>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</si>
  <si>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</si>
  <si>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</si>
  <si>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</si>
  <si>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</si>
  <si>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</si>
  <si>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福岡県東峰村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</si>
  <si>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</si>
  <si>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</si>
  <si>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</si>
  <si>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</si>
  <si>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</si>
  <si>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</si>
  <si>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</si>
  <si>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</si>
  <si>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</si>
  <si>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</si>
  <si>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</si>
  <si>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</si>
  <si>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</si>
  <si>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</si>
  <si>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</si>
  <si>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</si>
  <si>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</si>
  <si>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</si>
  <si>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</si>
  <si>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</si>
  <si>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</si>
  <si>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</si>
  <si>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</si>
  <si>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</si>
  <si>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</si>
  <si>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</si>
  <si>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</si>
  <si>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</si>
  <si>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</si>
  <si>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</si>
  <si>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</si>
  <si>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</si>
  <si>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</si>
  <si>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</si>
  <si>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</si>
  <si>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</si>
  <si>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</si>
  <si>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</si>
  <si>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</si>
  <si>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</si>
  <si>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</si>
  <si>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</si>
  <si>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</si>
  <si>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</si>
  <si>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</si>
  <si>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</si>
  <si>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</si>
  <si>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</si>
  <si>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</si>
  <si>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</si>
  <si>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</si>
  <si>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</si>
  <si>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</si>
  <si>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</si>
  <si>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</si>
  <si>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</si>
  <si>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</si>
  <si>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</si>
  <si>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</si>
  <si>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</si>
  <si>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</si>
  <si>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</si>
  <si>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</si>
  <si>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</si>
  <si>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</si>
  <si>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</si>
  <si>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</si>
  <si>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</si>
  <si>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</si>
  <si>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</si>
  <si>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</si>
  <si>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</si>
  <si>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</si>
  <si>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</si>
  <si>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</si>
  <si>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</si>
  <si>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</si>
  <si>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</si>
  <si>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</si>
  <si>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</si>
  <si>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</si>
  <si>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</si>
  <si>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</si>
  <si>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</si>
  <si>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</si>
  <si>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</si>
  <si>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</si>
  <si>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</si>
  <si>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</si>
  <si>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</si>
  <si>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</si>
  <si>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</si>
  <si>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</si>
  <si>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</si>
  <si>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</si>
  <si>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</si>
  <si>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</si>
  <si>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</si>
  <si>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</si>
  <si>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</si>
  <si>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</si>
  <si>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</si>
  <si>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</si>
  <si>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</si>
  <si>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</si>
  <si>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</si>
  <si>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</si>
  <si>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</si>
  <si>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</si>
  <si>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</si>
  <si>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</si>
  <si>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</si>
  <si>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</si>
  <si>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</si>
  <si>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</si>
  <si>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</si>
  <si>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</si>
  <si>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</si>
  <si>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</si>
  <si>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</si>
  <si>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</si>
  <si>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</si>
  <si>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</si>
  <si>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</si>
  <si>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</si>
  <si>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</si>
  <si>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</si>
  <si>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</si>
  <si>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</si>
  <si>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</si>
  <si>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</si>
  <si>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</si>
  <si>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</si>
  <si>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</si>
  <si>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</si>
  <si>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</si>
  <si>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</si>
  <si>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</si>
  <si>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</si>
  <si>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</si>
  <si>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</si>
  <si>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</si>
  <si>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</si>
  <si>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</si>
  <si>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</si>
  <si>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</si>
  <si>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</si>
  <si>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</si>
  <si>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</si>
  <si>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</si>
  <si>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</si>
  <si>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</si>
  <si>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</si>
  <si>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</si>
  <si>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</si>
  <si>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</si>
  <si>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</si>
  <si>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</si>
  <si>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</si>
  <si>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</si>
  <si>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</si>
  <si>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</si>
  <si>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</si>
  <si>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</si>
  <si>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</si>
  <si>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</si>
  <si>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</si>
  <si>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</si>
  <si>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</si>
  <si>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</si>
  <si>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</si>
  <si>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</si>
  <si>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</si>
  <si>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</si>
  <si>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</si>
  <si>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</si>
  <si>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</si>
  <si>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</si>
  <si>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</si>
  <si>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</si>
  <si>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</si>
  <si>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</si>
  <si>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</si>
  <si>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</si>
  <si>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</si>
  <si>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</si>
  <si>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</si>
  <si>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</si>
  <si>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</si>
  <si>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23.58</t>
  </si>
  <si>
    <t>▲ 10.51</t>
  </si>
  <si>
    <t>▲ 4.08</t>
  </si>
  <si>
    <t>▲ 8.13</t>
  </si>
  <si>
    <t>一般会計</t>
  </si>
  <si>
    <t>国民健康保険事業</t>
  </si>
  <si>
    <t>簡易水道事業</t>
  </si>
  <si>
    <t>▲ 1.59</t>
  </si>
  <si>
    <t>後期高齢者医療</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</si>
  <si>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</si>
  <si>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</si>
  <si>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</si>
  <si>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</si>
  <si>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</si>
  <si>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</si>
  <si>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</si>
  <si>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</si>
  <si>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福岡県市町村消防団員等公務災害補償組合（一般会計）</t>
  </si>
  <si>
    <t>福岡県市町村職員退職手当組合（一般会計）</t>
  </si>
  <si>
    <t>福岡県市町村職員退職手当組合（基金特別会計）</t>
  </si>
  <si>
    <t>福岡県自治会館管理組合（一般会計）</t>
  </si>
  <si>
    <t>甘木・朝倉広域市町村圏事務組合（一般会計）</t>
  </si>
  <si>
    <t>甘木・朝倉広域市町村圏事務組合（消防特別会計）</t>
  </si>
  <si>
    <t>甘木・朝倉・三井環境施設組合（一般会計）</t>
  </si>
  <si>
    <t>福岡県自治振興組合（公文書館事業特別会計）</t>
    <rPh sb="10" eb="13">
      <t>コウブンショ</t>
    </rPh>
    <rPh sb="13" eb="14">
      <t>カン</t>
    </rPh>
    <rPh sb="14" eb="16">
      <t>ジギョウ</t>
    </rPh>
    <rPh sb="16" eb="18">
      <t>トクベツ</t>
    </rPh>
    <rPh sb="18" eb="20">
      <t>カイケイ</t>
    </rPh>
    <phoneticPr fontId="2"/>
  </si>
  <si>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</si>
  <si>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</si>
  <si>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</si>
  <si>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</si>
  <si>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小石原陶の里</t>
  </si>
  <si>
    <t>宝珠山ふるさと村</t>
  </si>
  <si>
    <t>合併振興基金</t>
    <phoneticPr fontId="5"/>
  </si>
  <si>
    <t>ふるさと基金</t>
    <phoneticPr fontId="5"/>
  </si>
  <si>
    <t>施設改修基金</t>
    <phoneticPr fontId="5"/>
  </si>
  <si>
    <t>水源かん養基金</t>
    <phoneticPr fontId="5"/>
  </si>
  <si>
    <t>振興開発基金</t>
    <phoneticPr fontId="5"/>
  </si>
  <si>
    <t>福岡県自治振興組合（一般会計）</t>
    <phoneticPr fontId="2"/>
  </si>
  <si>
    <t>-</t>
    <phoneticPr fontId="2"/>
  </si>
  <si>
    <t>-</t>
    <phoneticPr fontId="5"/>
  </si>
  <si>
    <t>　　鉱産税</t>
    <phoneticPr fontId="5"/>
  </si>
  <si>
    <t xml:space="preserve">※8：職員の状況については、令和3年地方公務員給与実態調査に基づいている。 </t>
  </si>
  <si>
    <t>福岡県東峰村</t>
    <phoneticPr fontId="25"/>
  </si>
  <si>
    <t>目的別歳出の状況（単位 千円・％）</t>
    <phoneticPr fontId="5"/>
  </si>
  <si>
    <t>-</t>
    <phoneticPr fontId="5"/>
  </si>
  <si>
    <t>　　　所得割</t>
    <phoneticPr fontId="5"/>
  </si>
  <si>
    <t>　　　法人税割</t>
    <phoneticPr fontId="5"/>
  </si>
  <si>
    <t>　　　うち純固定資産税</t>
    <phoneticPr fontId="5"/>
  </si>
  <si>
    <t>　　軽自動車税</t>
    <phoneticPr fontId="5"/>
  </si>
  <si>
    <t>　法定外普通税</t>
    <phoneticPr fontId="5"/>
  </si>
  <si>
    <t>　個人住民税減収補塡特例交付金</t>
    <phoneticPr fontId="5"/>
  </si>
  <si>
    <t>前年度繰上充用金</t>
    <phoneticPr fontId="5"/>
  </si>
  <si>
    <t>　　入湯税</t>
    <phoneticPr fontId="5"/>
  </si>
  <si>
    <t>　　都市計画税</t>
    <phoneticPr fontId="5"/>
  </si>
  <si>
    <t>構成比</t>
    <phoneticPr fontId="5"/>
  </si>
  <si>
    <t>充当一般財源等</t>
    <phoneticPr fontId="5"/>
  </si>
  <si>
    <t>　特別交付税</t>
    <phoneticPr fontId="5"/>
  </si>
  <si>
    <t>　法定外目的税</t>
    <phoneticPr fontId="5"/>
  </si>
  <si>
    <t>交通安全対策特別交付金</t>
    <phoneticPr fontId="5"/>
  </si>
  <si>
    <t>元利償還金</t>
    <phoneticPr fontId="5"/>
  </si>
  <si>
    <t>　うち元金</t>
    <phoneticPr fontId="25"/>
  </si>
  <si>
    <t>　うち利子</t>
    <phoneticPr fontId="25"/>
  </si>
  <si>
    <t>一時借入金利子</t>
    <phoneticPr fontId="5"/>
  </si>
  <si>
    <t>　物件費</t>
    <phoneticPr fontId="5"/>
  </si>
  <si>
    <t>-</t>
    <phoneticPr fontId="5"/>
  </si>
  <si>
    <t>簡易水道</t>
    <phoneticPr fontId="5"/>
  </si>
  <si>
    <t>上水道</t>
    <phoneticPr fontId="5"/>
  </si>
  <si>
    <t>交通</t>
    <phoneticPr fontId="5"/>
  </si>
  <si>
    <t>　前年度繰上充用金</t>
    <phoneticPr fontId="5"/>
  </si>
  <si>
    <t>　うち臨時財政対策債</t>
    <phoneticPr fontId="5"/>
  </si>
  <si>
    <t>歳入合計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</si>
  <si>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</si>
  <si>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</si>
  <si>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固定資産台帳未整備のため</t>
    <rPh sb="0" eb="2">
      <t>コテイ</t>
    </rPh>
    <rPh sb="2" eb="4">
      <t>シサン</t>
    </rPh>
    <rPh sb="4" eb="6">
      <t>ダイチョウ</t>
    </rPh>
    <rPh sb="6" eb="9">
      <t>ミセイビ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</si>
  <si>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</si>
  <si>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</si>
  <si>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</si>
  <si>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</si>
  <si>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</si>
  <si>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</si>
  <si>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年々減少の傾向にあった将来負担比率は、H29・H30・R1・R2・R3災害復旧事業債の新規発行、定住促進住宅中原団地整備に係る旧合併特例事業債の新規発行等により地方債の現在高が増加したが、基準財政需要額算入見込額の増など、相対的に平成23年度決算時以降マイナス比率の状態が継続している。
実質公債費比率については、平成18年度決算時の21.9に対し、令和3年度決算では6.6と大幅に改善したかに見えるが、昨年度比＋0.4ポイント増となった。
　今後、H29・H30・R1・R2・R3災害復旧事業債、及び旧合併特例事業債に係る元利償還額の増加が懸念されるが、今後も継続して起債の抑制等を行い、後世に負担を残さない財政運営に努めていく。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</si>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</sst>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6" fillId="0" borderId="41" xfId="16" quotePrefix="1"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xmlns:c16r2="http://schemas.microsoft.com/office/drawing/2015/06/chart">
            <c:ext xmlns:c16="http://schemas.microsoft.com/office/drawing/2014/chart" uri="{C3380CC4-5D6E-409C-BE32-E72D297353CC}">
              <c16:uniqueId val="{00000000-6AD5-47F9-8C8D-C98A681E56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173304</c:v>
                </c:pt>
                <c:pt idx="1">
                  <c:v>206370</c:v>
                </c:pt>
                <c:pt idx="2">
                  <c:v>317190</c:v>
                </c:pt>
                <c:pt idx="3">
                  <c:v>401068</c:v>
                </c:pt>
                <c:pt idx="4">
                  <c:v>223588</c:v>
                </c:pt>
              </c:numCache>
            </c:numRef>
          </c:val>
          <c:smooth val="0"/>
          <c:extLst xmlns:c16r2="http://schemas.microsoft.com/office/drawing/2015/06/chart">
            <c:ext xmlns:c16="http://schemas.microsoft.com/office/drawing/2014/chart" uri="{C3380CC4-5D6E-409C-BE32-E72D297353CC}">
              <c16:uniqueId val="{00000001-6AD5-47F9-8C8D-C98A681E5683}"/>
            </c:ext>
          </c:extLst>
        </c:ser>
        <c:dLbls>
          <c:showLegendKey val="0"/>
          <c:showVal val="0"/>
          <c:showCatName val="0"/>
          <c:showSerName val="0"/>
          <c:showPercent val="0"/>
          <c:showBubbleSize val="0"/>
        </c:dLbls>
        <c:marker val="1"/>
        <c:smooth val="0"/>
        <c:axId val="496932592"/>
        <c:axId val="496932976"/>
      </c:lineChart>
      <c:catAx>
        <c:axId val="49693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32976"/>
        <c:crosses val="autoZero"/>
        <c:auto val="1"/>
        <c:lblAlgn val="ctr"/>
        <c:lblOffset val="100"/>
        <c:tickLblSkip val="1"/>
        <c:tickMarkSkip val="1"/>
        <c:noMultiLvlLbl val="0"/>
      </c:catAx>
      <c:valAx>
        <c:axId val="49693297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3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7.22</c:v>
                </c:pt>
                <c:pt idx="1">
                  <c:v>7.31</c:v>
                </c:pt>
                <c:pt idx="2">
                  <c:v>6.57</c:v>
                </c:pt>
                <c:pt idx="3">
                  <c:v>4.58</c:v>
                </c:pt>
                <c:pt idx="4">
                  <c:v>7.21</c:v>
                </c:pt>
              </c:numCache>
            </c:numRef>
          </c:val>
          <c:extLst xmlns:c16r2="http://schemas.microsoft.com/office/drawing/2015/06/chart">
            <c:ext xmlns:c16="http://schemas.microsoft.com/office/drawing/2014/chart" uri="{C3380CC4-5D6E-409C-BE32-E72D297353CC}">
              <c16:uniqueId val="{00000000-1F1B-47C0-A8BA-2B80FD6C8B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97.71</c:v>
                </c:pt>
                <c:pt idx="1">
                  <c:v>85.98</c:v>
                </c:pt>
                <c:pt idx="2">
                  <c:v>81.569999999999993</c:v>
                </c:pt>
                <c:pt idx="3">
                  <c:v>70.099999999999994</c:v>
                </c:pt>
                <c:pt idx="4">
                  <c:v>63.92</c:v>
                </c:pt>
              </c:numCache>
            </c:numRef>
          </c:val>
          <c:extLst xmlns:c16r2="http://schemas.microsoft.com/office/drawing/2015/06/chart">
            <c:ext xmlns:c16="http://schemas.microsoft.com/office/drawing/2014/chart" uri="{C3380CC4-5D6E-409C-BE32-E72D297353CC}">
              <c16:uniqueId val="{00000001-1F1B-47C0-A8BA-2B80FD6C8B69}"/>
            </c:ext>
          </c:extLst>
        </c:ser>
        <c:dLbls>
          <c:showLegendKey val="0"/>
          <c:showVal val="0"/>
          <c:showCatName val="0"/>
          <c:showSerName val="0"/>
          <c:showPercent val="0"/>
          <c:showBubbleSize val="0"/>
        </c:dLbls>
        <c:gapWidth val="250"/>
        <c:overlap val="100"/>
        <c:axId val="504158536"/>
        <c:axId val="504158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-23.58</c:v>
                </c:pt>
                <c:pt idx="1">
                  <c:v>-10.51</c:v>
                </c:pt>
                <c:pt idx="2">
                  <c:v>-4.08</c:v>
                </c:pt>
                <c:pt idx="3">
                  <c:v>-8.1300000000000008</c:v>
                </c:pt>
                <c:pt idx="4">
                  <c:v>3.15</c:v>
                </c:pt>
              </c:numCache>
            </c:numRef>
          </c:val>
          <c:smooth val="0"/>
          <c:extLst xmlns:c16r2="http://schemas.microsoft.com/office/drawing/2015/06/chart">
            <c:ext xmlns:c16="http://schemas.microsoft.com/office/drawing/2014/chart" uri="{C3380CC4-5D6E-409C-BE32-E72D297353CC}">
              <c16:uniqueId val="{00000002-1F1B-47C0-A8BA-2B80FD6C8B69}"/>
            </c:ext>
          </c:extLst>
        </c:ser>
        <c:dLbls>
          <c:showLegendKey val="0"/>
          <c:showVal val="0"/>
          <c:showCatName val="0"/>
          <c:showSerName val="0"/>
          <c:showPercent val="0"/>
          <c:showBubbleSize val="0"/>
        </c:dLbls>
        <c:marker val="1"/>
        <c:smooth val="0"/>
        <c:axId val="504158536"/>
        <c:axId val="504158920"/>
      </c:lineChart>
      <c:catAx>
        <c:axId val="50415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158920"/>
        <c:crosses val="autoZero"/>
        <c:auto val="1"/>
        <c:lblAlgn val="ctr"/>
        <c:lblOffset val="100"/>
        <c:tickLblSkip val="1"/>
        <c:tickMarkSkip val="1"/>
        <c:noMultiLvlLbl val="0"/>
      </c:catAx>
      <c:valAx>
        <c:axId val="504158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15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789-478A-A662-D92E5C2420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89-478A-A662-D92E5C2420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789-478A-A662-D92E5C2420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789-478A-A662-D92E5C24201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789-478A-A662-D92E5C24201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789-478A-A662-D92E5C242013}"/>
            </c:ext>
          </c:extLst>
        </c:ser>
        <c:ser>
          <c:idx val="6"/>
          <c:order val="6"/>
          <c:tx>
            <c:strRef>
              <c:f>データシート!$A$33</c:f>
              <c:strCache>
                <c:ptCount val="1"/>
                <c:pt idx="0">
                  <c:v>後期高齢者医療</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0.01</c:v>
                </c:pt>
                <c:pt idx="4">
                  <c:v>#N/A</c:v>
                </c:pt>
                <c:pt idx="5">
                  <c:v>0.04</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6-F789-478A-A662-D92E5C242013}"/>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1.59</c:v>
                </c:pt>
                <c:pt idx="5">
                  <c:v>#N/A</c:v>
                </c:pt>
                <c:pt idx="6">
                  <c:v>#N/A</c:v>
                </c:pt>
                <c:pt idx="7">
                  <c:v>0.28000000000000003</c:v>
                </c:pt>
                <c:pt idx="8">
                  <c:v>#N/A</c:v>
                </c:pt>
                <c:pt idx="9">
                  <c:v>0.34</c:v>
                </c:pt>
              </c:numCache>
            </c:numRef>
          </c:val>
          <c:extLst xmlns:c16r2="http://schemas.microsoft.com/office/drawing/2015/06/chart">
            <c:ext xmlns:c16="http://schemas.microsoft.com/office/drawing/2014/chart" uri="{C3380CC4-5D6E-409C-BE32-E72D297353CC}">
              <c16:uniqueId val="{00000007-F789-478A-A662-D92E5C242013}"/>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0.34</c:v>
                </c:pt>
                <c:pt idx="6">
                  <c:v>#N/A</c:v>
                </c:pt>
                <c:pt idx="7">
                  <c:v>2.94</c:v>
                </c:pt>
                <c:pt idx="8">
                  <c:v>#N/A</c:v>
                </c:pt>
                <c:pt idx="9">
                  <c:v>1.72</c:v>
                </c:pt>
              </c:numCache>
            </c:numRef>
          </c:val>
          <c:extLst xmlns:c16r2="http://schemas.microsoft.com/office/drawing/2015/06/chart">
            <c:ext xmlns:c16="http://schemas.microsoft.com/office/drawing/2014/chart" uri="{C3380CC4-5D6E-409C-BE32-E72D297353CC}">
              <c16:uniqueId val="{00000008-F789-478A-A662-D92E5C2420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7.22</c:v>
                </c:pt>
                <c:pt idx="2">
                  <c:v>#N/A</c:v>
                </c:pt>
                <c:pt idx="3">
                  <c:v>7.31</c:v>
                </c:pt>
                <c:pt idx="4">
                  <c:v>#N/A</c:v>
                </c:pt>
                <c:pt idx="5">
                  <c:v>6.56</c:v>
                </c:pt>
                <c:pt idx="6">
                  <c:v>#N/A</c:v>
                </c:pt>
                <c:pt idx="7">
                  <c:v>4.58</c:v>
                </c:pt>
                <c:pt idx="8">
                  <c:v>#N/A</c:v>
                </c:pt>
                <c:pt idx="9">
                  <c:v>7.21</c:v>
                </c:pt>
              </c:numCache>
            </c:numRef>
          </c:val>
          <c:extLst xmlns:c16r2="http://schemas.microsoft.com/office/drawing/2015/06/chart">
            <c:ext xmlns:c16="http://schemas.microsoft.com/office/drawing/2014/chart" uri="{C3380CC4-5D6E-409C-BE32-E72D297353CC}">
              <c16:uniqueId val="{00000009-F789-478A-A662-D92E5C242013}"/>
            </c:ext>
          </c:extLst>
        </c:ser>
        <c:dLbls>
          <c:showLegendKey val="0"/>
          <c:showVal val="0"/>
          <c:showCatName val="0"/>
          <c:showSerName val="0"/>
          <c:showPercent val="0"/>
          <c:showBubbleSize val="0"/>
        </c:dLbls>
        <c:gapWidth val="150"/>
        <c:overlap val="100"/>
        <c:axId val="500477920"/>
        <c:axId val="500478304"/>
      </c:barChart>
      <c:catAx>
        <c:axId val="5004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478304"/>
        <c:crosses val="autoZero"/>
        <c:auto val="1"/>
        <c:lblAlgn val="ctr"/>
        <c:lblOffset val="100"/>
        <c:tickLblSkip val="1"/>
        <c:tickMarkSkip val="1"/>
        <c:noMultiLvlLbl val="0"/>
      </c:catAx>
      <c:valAx>
        <c:axId val="5004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47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176</c:v>
                </c:pt>
                <c:pt idx="5">
                  <c:v>178</c:v>
                </c:pt>
                <c:pt idx="8">
                  <c:v>200</c:v>
                </c:pt>
                <c:pt idx="11">
                  <c:v>212</c:v>
                </c:pt>
                <c:pt idx="14">
                  <c:v>222</c:v>
                </c:pt>
              </c:numCache>
            </c:numRef>
          </c:val>
          <c:extLst xmlns:c16r2="http://schemas.microsoft.com/office/drawing/2015/06/chart">
            <c:ext xmlns:c16="http://schemas.microsoft.com/office/drawing/2014/chart" uri="{C3380CC4-5D6E-409C-BE32-E72D297353CC}">
              <c16:uniqueId val="{00000000-298F-4835-B800-949D17F11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8F-4835-B800-949D17F11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98F-4835-B800-949D17F11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13</c:v>
                </c:pt>
                <c:pt idx="6">
                  <c:v>16</c:v>
                </c:pt>
                <c:pt idx="9">
                  <c:v>10</c:v>
                </c:pt>
                <c:pt idx="12">
                  <c:v>15</c:v>
                </c:pt>
              </c:numCache>
            </c:numRef>
          </c:val>
          <c:extLst xmlns:c16r2="http://schemas.microsoft.com/office/drawing/2015/06/chart">
            <c:ext xmlns:c16="http://schemas.microsoft.com/office/drawing/2014/chart" uri="{C3380CC4-5D6E-409C-BE32-E72D297353CC}">
              <c16:uniqueId val="{00000003-298F-4835-B800-949D17F11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10</c:v>
                </c:pt>
                <c:pt idx="6">
                  <c:v>13</c:v>
                </c:pt>
                <c:pt idx="9">
                  <c:v>17</c:v>
                </c:pt>
                <c:pt idx="12">
                  <c:v>18</c:v>
                </c:pt>
              </c:numCache>
            </c:numRef>
          </c:val>
          <c:extLst xmlns:c16r2="http://schemas.microsoft.com/office/drawing/2015/06/chart">
            <c:ext xmlns:c16="http://schemas.microsoft.com/office/drawing/2014/chart" uri="{C3380CC4-5D6E-409C-BE32-E72D297353CC}">
              <c16:uniqueId val="{00000004-298F-4835-B800-949D17F11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8F-4835-B800-949D17F11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8F-4835-B800-949D17F11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207</c:v>
                </c:pt>
                <c:pt idx="3">
                  <c:v>221</c:v>
                </c:pt>
                <c:pt idx="6">
                  <c:v>256</c:v>
                </c:pt>
                <c:pt idx="9">
                  <c:v>269</c:v>
                </c:pt>
                <c:pt idx="12">
                  <c:v>281</c:v>
                </c:pt>
              </c:numCache>
            </c:numRef>
          </c:val>
          <c:extLst xmlns:c16r2="http://schemas.microsoft.com/office/drawing/2015/06/chart">
            <c:ext xmlns:c16="http://schemas.microsoft.com/office/drawing/2014/chart" uri="{C3380CC4-5D6E-409C-BE32-E72D297353CC}">
              <c16:uniqueId val="{00000007-298F-4835-B800-949D17F11D81}"/>
            </c:ext>
          </c:extLst>
        </c:ser>
        <c:dLbls>
          <c:showLegendKey val="0"/>
          <c:showVal val="0"/>
          <c:showCatName val="0"/>
          <c:showSerName val="0"/>
          <c:showPercent val="0"/>
          <c:showBubbleSize val="0"/>
        </c:dLbls>
        <c:gapWidth val="100"/>
        <c:overlap val="100"/>
        <c:axId val="505330400"/>
        <c:axId val="505332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c:v>
                </c:pt>
                <c:pt idx="2">
                  <c:v>#N/A</c:v>
                </c:pt>
                <c:pt idx="3">
                  <c:v>#N/A</c:v>
                </c:pt>
                <c:pt idx="4">
                  <c:v>66</c:v>
                </c:pt>
                <c:pt idx="5">
                  <c:v>#N/A</c:v>
                </c:pt>
                <c:pt idx="6">
                  <c:v>#N/A</c:v>
                </c:pt>
                <c:pt idx="7">
                  <c:v>85</c:v>
                </c:pt>
                <c:pt idx="8">
                  <c:v>#N/A</c:v>
                </c:pt>
                <c:pt idx="9">
                  <c:v>#N/A</c:v>
                </c:pt>
                <c:pt idx="10">
                  <c:v>84</c:v>
                </c:pt>
                <c:pt idx="11">
                  <c:v>#N/A</c:v>
                </c:pt>
                <c:pt idx="12">
                  <c:v>#N/A</c:v>
                </c:pt>
                <c:pt idx="13">
                  <c:v>92</c:v>
                </c:pt>
                <c:pt idx="14">
                  <c:v>#N/A</c:v>
                </c:pt>
              </c:numCache>
            </c:numRef>
          </c:val>
          <c:smooth val="0"/>
          <c:extLst xmlns:c16r2="http://schemas.microsoft.com/office/drawing/2015/06/chart">
            <c:ext xmlns:c16="http://schemas.microsoft.com/office/drawing/2014/chart" uri="{C3380CC4-5D6E-409C-BE32-E72D297353CC}">
              <c16:uniqueId val="{00000008-298F-4835-B800-949D17F11D81}"/>
            </c:ext>
          </c:extLst>
        </c:ser>
        <c:dLbls>
          <c:showLegendKey val="0"/>
          <c:showVal val="0"/>
          <c:showCatName val="0"/>
          <c:showSerName val="0"/>
          <c:showPercent val="0"/>
          <c:showBubbleSize val="0"/>
        </c:dLbls>
        <c:marker val="1"/>
        <c:smooth val="0"/>
        <c:axId val="505330400"/>
        <c:axId val="505332360"/>
      </c:lineChart>
      <c:catAx>
        <c:axId val="5053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332360"/>
        <c:crosses val="autoZero"/>
        <c:auto val="1"/>
        <c:lblAlgn val="ctr"/>
        <c:lblOffset val="100"/>
        <c:tickLblSkip val="1"/>
        <c:tickMarkSkip val="1"/>
        <c:noMultiLvlLbl val="0"/>
      </c:catAx>
      <c:valAx>
        <c:axId val="505332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3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2034</c:v>
                </c:pt>
                <c:pt idx="5">
                  <c:v>2247</c:v>
                </c:pt>
                <c:pt idx="8">
                  <c:v>2612</c:v>
                </c:pt>
                <c:pt idx="11">
                  <c:v>2927</c:v>
                </c:pt>
                <c:pt idx="14">
                  <c:v>3255</c:v>
                </c:pt>
              </c:numCache>
            </c:numRef>
          </c:val>
          <c:extLst xmlns:c16r2="http://schemas.microsoft.com/office/drawing/2015/06/chart">
            <c:ext xmlns:c16="http://schemas.microsoft.com/office/drawing/2014/chart" uri="{C3380CC4-5D6E-409C-BE32-E72D297353CC}">
              <c16:uniqueId val="{00000000-1221-4254-B51C-4D7C5BCBED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c:v>
                </c:pt>
                <c:pt idx="5">
                  <c:v>59</c:v>
                </c:pt>
                <c:pt idx="8">
                  <c:v>53</c:v>
                </c:pt>
                <c:pt idx="11">
                  <c:v>47</c:v>
                </c:pt>
                <c:pt idx="14">
                  <c:v>40</c:v>
                </c:pt>
              </c:numCache>
            </c:numRef>
          </c:val>
          <c:extLst xmlns:c16r2="http://schemas.microsoft.com/office/drawing/2015/06/chart">
            <c:ext xmlns:c16="http://schemas.microsoft.com/office/drawing/2014/chart" uri="{C3380CC4-5D6E-409C-BE32-E72D297353CC}">
              <c16:uniqueId val="{00000001-1221-4254-B51C-4D7C5BCBED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2579</c:v>
                </c:pt>
                <c:pt idx="5">
                  <c:v>2487</c:v>
                </c:pt>
                <c:pt idx="8">
                  <c:v>2525</c:v>
                </c:pt>
                <c:pt idx="11">
                  <c:v>2231</c:v>
                </c:pt>
                <c:pt idx="14">
                  <c:v>2582</c:v>
                </c:pt>
              </c:numCache>
            </c:numRef>
          </c:val>
          <c:extLst xmlns:c16r2="http://schemas.microsoft.com/office/drawing/2015/06/chart">
            <c:ext xmlns:c16="http://schemas.microsoft.com/office/drawing/2014/chart" uri="{C3380CC4-5D6E-409C-BE32-E72D297353CC}">
              <c16:uniqueId val="{00000002-1221-4254-B51C-4D7C5BCBED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21-4254-B51C-4D7C5BCBED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21-4254-B51C-4D7C5BCBED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21-4254-B51C-4D7C5BCBED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298</c:v>
                </c:pt>
                <c:pt idx="3">
                  <c:v>229</c:v>
                </c:pt>
                <c:pt idx="6">
                  <c:v>216</c:v>
                </c:pt>
                <c:pt idx="9">
                  <c:v>241</c:v>
                </c:pt>
                <c:pt idx="12">
                  <c:v>416</c:v>
                </c:pt>
              </c:numCache>
            </c:numRef>
          </c:val>
          <c:extLst xmlns:c16r2="http://schemas.microsoft.com/office/drawing/2015/06/chart">
            <c:ext xmlns:c16="http://schemas.microsoft.com/office/drawing/2014/chart" uri="{C3380CC4-5D6E-409C-BE32-E72D297353CC}">
              <c16:uniqueId val="{00000006-1221-4254-B51C-4D7C5BCBED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71</c:v>
                </c:pt>
                <c:pt idx="6">
                  <c:v>91</c:v>
                </c:pt>
                <c:pt idx="9">
                  <c:v>104</c:v>
                </c:pt>
                <c:pt idx="12">
                  <c:v>94</c:v>
                </c:pt>
              </c:numCache>
            </c:numRef>
          </c:val>
          <c:extLst xmlns:c16r2="http://schemas.microsoft.com/office/drawing/2015/06/chart">
            <c:ext xmlns:c16="http://schemas.microsoft.com/office/drawing/2014/chart" uri="{C3380CC4-5D6E-409C-BE32-E72D297353CC}">
              <c16:uniqueId val="{00000007-1221-4254-B51C-4D7C5BCBED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c:v>
                </c:pt>
                <c:pt idx="3">
                  <c:v>155</c:v>
                </c:pt>
                <c:pt idx="6">
                  <c:v>140</c:v>
                </c:pt>
                <c:pt idx="9">
                  <c:v>137</c:v>
                </c:pt>
                <c:pt idx="12">
                  <c:v>132</c:v>
                </c:pt>
              </c:numCache>
            </c:numRef>
          </c:val>
          <c:extLst xmlns:c16r2="http://schemas.microsoft.com/office/drawing/2015/06/chart">
            <c:ext xmlns:c16="http://schemas.microsoft.com/office/drawing/2014/chart" uri="{C3380CC4-5D6E-409C-BE32-E72D297353CC}">
              <c16:uniqueId val="{00000008-1221-4254-B51C-4D7C5BCBED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221-4254-B51C-4D7C5BCBED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2562</c:v>
                </c:pt>
                <c:pt idx="3">
                  <c:v>2912</c:v>
                </c:pt>
                <c:pt idx="6">
                  <c:v>3515</c:v>
                </c:pt>
                <c:pt idx="9">
                  <c:v>4003</c:v>
                </c:pt>
                <c:pt idx="12">
                  <c:v>4322</c:v>
                </c:pt>
              </c:numCache>
            </c:numRef>
          </c:val>
          <c:extLst xmlns:c16r2="http://schemas.microsoft.com/office/drawing/2015/06/chart">
            <c:ext xmlns:c16="http://schemas.microsoft.com/office/drawing/2014/chart" uri="{C3380CC4-5D6E-409C-BE32-E72D297353CC}">
              <c16:uniqueId val="{0000000A-1221-4254-B51C-4D7C5BCBED59}"/>
            </c:ext>
          </c:extLst>
        </c:ser>
        <c:dLbls>
          <c:showLegendKey val="0"/>
          <c:showVal val="0"/>
          <c:showCatName val="0"/>
          <c:showSerName val="0"/>
          <c:showPercent val="0"/>
          <c:showBubbleSize val="0"/>
        </c:dLbls>
        <c:gapWidth val="100"/>
        <c:overlap val="100"/>
        <c:axId val="505328440"/>
        <c:axId val="50532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221-4254-B51C-4D7C5BCBED59}"/>
            </c:ext>
          </c:extLst>
        </c:ser>
        <c:dLbls>
          <c:showLegendKey val="0"/>
          <c:showVal val="0"/>
          <c:showCatName val="0"/>
          <c:showSerName val="0"/>
          <c:showPercent val="0"/>
          <c:showBubbleSize val="0"/>
        </c:dLbls>
        <c:marker val="1"/>
        <c:smooth val="0"/>
        <c:axId val="505328440"/>
        <c:axId val="505329616"/>
      </c:lineChart>
      <c:catAx>
        <c:axId val="50532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329616"/>
        <c:crosses val="autoZero"/>
        <c:auto val="1"/>
        <c:lblAlgn val="ctr"/>
        <c:lblOffset val="100"/>
        <c:tickLblSkip val="1"/>
        <c:tickMarkSkip val="1"/>
        <c:noMultiLvlLbl val="0"/>
      </c:catAx>
      <c:valAx>
        <c:axId val="50532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32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1141</c:v>
                </c:pt>
                <c:pt idx="1">
                  <c:v>1044</c:v>
                </c:pt>
                <c:pt idx="2">
                  <c:v>1045</c:v>
                </c:pt>
              </c:numCache>
            </c:numRef>
          </c:val>
          <c:extLst xmlns:c16r2="http://schemas.microsoft.com/office/drawing/2015/06/chart">
            <c:ext xmlns:c16="http://schemas.microsoft.com/office/drawing/2014/chart" uri="{C3380CC4-5D6E-409C-BE32-E72D297353CC}">
              <c16:uniqueId val="{00000000-2AEB-4B28-95C8-2FABC969D0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c:v>
                </c:pt>
                <c:pt idx="1">
                  <c:v>128</c:v>
                </c:pt>
                <c:pt idx="2">
                  <c:v>141</c:v>
                </c:pt>
              </c:numCache>
            </c:numRef>
          </c:val>
          <c:extLst xmlns:c16r2="http://schemas.microsoft.com/office/drawing/2015/06/chart">
            <c:ext xmlns:c16="http://schemas.microsoft.com/office/drawing/2014/chart" uri="{C3380CC4-5D6E-409C-BE32-E72D297353CC}">
              <c16:uniqueId val="{00000001-2AEB-4B28-95C8-2FABC969D0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2235</c:v>
                </c:pt>
                <c:pt idx="1">
                  <c:v>2025</c:v>
                </c:pt>
                <c:pt idx="2">
                  <c:v>2331</c:v>
                </c:pt>
              </c:numCache>
            </c:numRef>
          </c:val>
          <c:extLst xmlns:c16r2="http://schemas.microsoft.com/office/drawing/2015/06/chart">
            <c:ext xmlns:c16="http://schemas.microsoft.com/office/drawing/2014/chart" uri="{C3380CC4-5D6E-409C-BE32-E72D297353CC}">
              <c16:uniqueId val="{00000002-2AEB-4B28-95C8-2FABC969D014}"/>
            </c:ext>
          </c:extLst>
        </c:ser>
        <c:dLbls>
          <c:showLegendKey val="0"/>
          <c:showVal val="0"/>
          <c:showCatName val="0"/>
          <c:showSerName val="0"/>
          <c:showPercent val="0"/>
          <c:showBubbleSize val="0"/>
        </c:dLbls>
        <c:gapWidth val="120"/>
        <c:overlap val="100"/>
        <c:axId val="505334320"/>
        <c:axId val="505328832"/>
      </c:barChart>
      <c:catAx>
        <c:axId val="50533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328832"/>
        <c:crosses val="autoZero"/>
        <c:auto val="1"/>
        <c:lblAlgn val="ctr"/>
        <c:lblOffset val="100"/>
        <c:tickLblSkip val="1"/>
        <c:tickMarkSkip val="1"/>
        <c:noMultiLvlLbl val="0"/>
      </c:catAx>
      <c:valAx>
        <c:axId val="505328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33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29-4EB3-8C6D-5EECBD7BA107}"/>
                </c:ext>
                <c:ext xmlns:c15="http://schemas.microsoft.com/office/drawing/2012/chart" uri="{CE6537A1-D6FC-4f65-9D91-7224C49458BB}">
                  <c15:dlblFieldTable>
                    <c15:dlblFTEntry>
                      <c15:txfldGUID>{AB871CC8-4E13-4709-85B2-AA13DF5340CA}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29-4EB3-8C6D-5EECBD7BA107}"/>
                </c:ext>
                <c:ext xmlns:c15="http://schemas.microsoft.com/office/drawing/2012/chart" uri="{CE6537A1-D6FC-4f65-9D91-7224C49458BB}">
                  <c15:dlblFieldTable>
                    <c15:dlblFTEntry>
                      <c15:txfldGUID>{2110B202-7A07-484F-893C-CBCB5BED4CC0}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29-4EB3-8C6D-5EECBD7BA107}"/>
                </c:ext>
                <c:ext xmlns:c15="http://schemas.microsoft.com/office/drawing/2012/chart" uri="{CE6537A1-D6FC-4f65-9D91-7224C49458BB}">
                  <c15:dlblFieldTable>
                    <c15:dlblFTEntry>
                      <c15:txfldGUID>{69E61C3C-8B5D-479B-8429-990A62F42C55}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29-4EB3-8C6D-5EECBD7BA107}"/>
                </c:ext>
                <c:ext xmlns:c15="http://schemas.microsoft.com/office/drawing/2012/chart" uri="{CE6537A1-D6FC-4f65-9D91-7224C49458BB}">
                  <c15:dlblFieldTable>
                    <c15:dlblFTEntry>
                      <c15:txfldGUID>{A0599C2A-1193-4BF1-A2C9-10C3902AA2AC}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29-4EB3-8C6D-5EECBD7BA107}"/>
                </c:ext>
                <c:ext xmlns:c15="http://schemas.microsoft.com/office/drawing/2012/chart" uri="{CE6537A1-D6FC-4f65-9D91-7224C49458BB}">
                  <c15:dlblFieldTable>
                    <c15:dlblFTEntry>
                      <c15:txfldGUID>{9938CFEE-F372-469A-806D-3213587E3942}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29-4EB3-8C6D-5EECBD7BA107}"/>
                </c:ext>
                <c:ext xmlns:c15="http://schemas.microsoft.com/office/drawing/2012/chart" uri="{CE6537A1-D6FC-4f65-9D91-7224C49458BB}">
                  <c15:dlblFieldTable>
                    <c15:dlblFTEntry>
                      <c15:txfldGUID>{F18271FA-7063-4845-AEBB-609139C0AAB0}</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29-4EB3-8C6D-5EECBD7BA107}"/>
                </c:ext>
                <c:ext xmlns:c15="http://schemas.microsoft.com/office/drawing/2012/chart" uri="{CE6537A1-D6FC-4f65-9D91-7224C49458BB}">
                  <c15:dlblFieldTable>
                    <c15:dlblFTEntry>
                      <c15:txfldGUID>{5B26F4EC-A700-4917-90B6-5FA346D06B33}</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29-4EB3-8C6D-5EECBD7BA107}"/>
                </c:ext>
                <c:ext xmlns:c15="http://schemas.microsoft.com/office/drawing/2012/chart" uri="{CE6537A1-D6FC-4f65-9D91-7224C49458BB}">
                  <c15:dlblFieldTable>
                    <c15:dlblFTEntry>
                      <c15:txfldGUID>{F24DFE44-DAAC-443F-9E06-5BE7A79CA8A6}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29-4EB3-8C6D-5EECBD7BA107}"/>
                </c:ext>
                <c:ext xmlns:c15="http://schemas.microsoft.com/office/drawing/2012/chart" uri="{CE6537A1-D6FC-4f65-9D91-7224C49458BB}">
                  <c15:dlblFieldTable>
                    <c15:dlblFTEntry>
                      <c15:txfldGUID>{8C8C6516-2BBA-45F5-BC4F-2E7378E41081}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B29-4EB3-8C6D-5EECBD7BA1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29-4EB3-8C6D-5EECBD7BA107}"/>
                </c:ext>
                <c:ext xmlns:c15="http://schemas.microsoft.com/office/drawing/2012/chart" uri="{CE6537A1-D6FC-4f65-9D91-7224C49458BB}">
                  <c15:dlblFieldTable>
                    <c15:dlblFTEntry>
                      <c15:txfldGUID>{B92AC5D3-C651-4537-804F-FE63597368D1}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29-4EB3-8C6D-5EECBD7BA107}"/>
                </c:ext>
                <c:ext xmlns:c15="http://schemas.microsoft.com/office/drawing/2012/chart" uri="{CE6537A1-D6FC-4f65-9D91-7224C49458BB}">
                  <c15:dlblFieldTable>
                    <c15:dlblFTEntry>
                      <c15:txfldGUID>{5CF68E29-12E7-4594-9D83-AD5FBB51D28B}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29-4EB3-8C6D-5EECBD7BA107}"/>
                </c:ext>
                <c:ext xmlns:c15="http://schemas.microsoft.com/office/drawing/2012/chart" uri="{CE6537A1-D6FC-4f65-9D91-7224C49458BB}">
                  <c15:dlblFieldTable>
                    <c15:dlblFTEntry>
                      <c15:txfldGUID>{D50571F7-B1CD-45C2-B9FC-6732EC2609AD}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29-4EB3-8C6D-5EECBD7BA107}"/>
                </c:ext>
                <c:ext xmlns:c15="http://schemas.microsoft.com/office/drawing/2012/chart" uri="{CE6537A1-D6FC-4f65-9D91-7224C49458BB}">
                  <c15:dlblFieldTable>
                    <c15:dlblFTEntry>
                      <c15:txfldGUID>{D39644AF-7A10-4CEE-A2EC-D21DA491D0D6}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29-4EB3-8C6D-5EECBD7BA107}"/>
                </c:ext>
                <c:ext xmlns:c15="http://schemas.microsoft.com/office/drawing/2012/chart" uri="{CE6537A1-D6FC-4f65-9D91-7224C49458BB}">
                  <c15:dlblFieldTable>
                    <c15:dlblFTEntry>
                      <c15:txfldGUID>{B7E023F9-97AF-4140-81E5-1AE209707D77}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29-4EB3-8C6D-5EECBD7BA107}"/>
                </c:ext>
                <c:ext xmlns:c15="http://schemas.microsoft.com/office/drawing/2012/chart" uri="{CE6537A1-D6FC-4f65-9D91-7224C49458BB}">
                  <c15:dlblFieldTable>
                    <c15:dlblFTEntry>
                      <c15:txfldGUID>{1CD0F1A7-AFC0-4CB0-B1A5-18A6370CE751}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29-4EB3-8C6D-5EECBD7BA107}"/>
                </c:ext>
                <c:ext xmlns:c15="http://schemas.microsoft.com/office/drawing/2012/chart" uri="{CE6537A1-D6FC-4f65-9D91-7224C49458BB}">
                  <c15:dlblFieldTable>
                    <c15:dlblFTEntry>
                      <c15:txfldGUID>{5DB9AD8A-6A45-4BD8-AB05-5FBBDA2A5F04}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29-4EB3-8C6D-5EECBD7BA107}"/>
                </c:ext>
                <c:ext xmlns:c15="http://schemas.microsoft.com/office/drawing/2012/chart" uri="{CE6537A1-D6FC-4f65-9D91-7224C49458BB}">
                  <c15:dlblFieldTable>
                    <c15:dlblFTEntry>
                      <c15:txfldGUID>{8BD67A2A-DDC1-4FD9-8D5E-BE5EA2C4A976}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29-4EB3-8C6D-5EECBD7BA107}"/>
                </c:ext>
                <c:ext xmlns:c15="http://schemas.microsoft.com/office/drawing/2012/chart" uri="{CE6537A1-D6FC-4f65-9D91-7224C49458BB}">
                  <c15:dlblFieldTable>
                    <c15:dlblFTEntry>
                      <c15:txfldGUID>{D5DAD13E-E3C8-47B7-B322-1FCB7C96F194}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B29-4EB3-8C6D-5EECBD7BA107}"/>
            </c:ext>
          </c:extLst>
        </c:ser>
        <c:dLbls>
          <c:showLegendKey val="0"/>
          <c:showVal val="1"/>
          <c:showCatName val="0"/>
          <c:showSerName val="0"/>
          <c:showPercent val="0"/>
          <c:showBubbleSize val="0"/>
        </c:dLbls>
        <c:axId val="505333928"/>
        <c:axId val="505327656"/>
      </c:scatterChart>
      <c:valAx>
        <c:axId val="505333928"/>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327656"/>
        <c:crosses val="autoZero"/>
        <c:crossBetween val="midCat"/>
      </c:valAx>
      <c:valAx>
        <c:axId val="505327656"/>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33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C2-4CD3-A4AA-265367483BDF}"/>
                </c:ext>
                <c:ext xmlns:c15="http://schemas.microsoft.com/office/drawing/2012/chart" uri="{CE6537A1-D6FC-4f65-9D91-7224C49458BB}">
                  <c15:dlblFieldTable>
                    <c15:dlblFTEntry>
                      <c15:txfldGUID>{B1B3EAD1-FE68-4B40-BFA0-7D1CBFC2AC7A}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C2-4CD3-A4AA-265367483BDF}"/>
                </c:ext>
                <c:ext xmlns:c15="http://schemas.microsoft.com/office/drawing/2012/chart" uri="{CE6537A1-D6FC-4f65-9D91-7224C49458BB}">
                  <c15:dlblFieldTable>
                    <c15:dlblFTEntry>
                      <c15:txfldGUID>{E4ABF0D9-3678-4A7F-8DEA-1D54F9BDD730}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C2-4CD3-A4AA-265367483BDF}"/>
                </c:ext>
                <c:ext xmlns:c15="http://schemas.microsoft.com/office/drawing/2012/chart" uri="{CE6537A1-D6FC-4f65-9D91-7224C49458BB}">
                  <c15:dlblFieldTable>
                    <c15:dlblFTEntry>
                      <c15:txfldGUID>{7701A56B-0431-4854-B725-670C9C0410A4}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C2-4CD3-A4AA-265367483BDF}"/>
                </c:ext>
                <c:ext xmlns:c15="http://schemas.microsoft.com/office/drawing/2012/chart" uri="{CE6537A1-D6FC-4f65-9D91-7224C49458BB}">
                  <c15:dlblFieldTable>
                    <c15:dlblFTEntry>
                      <c15:txfldGUID>{B7602953-E185-411C-951F-99B5C20C6403}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C2-4CD3-A4AA-265367483BDF}"/>
                </c:ext>
                <c:ext xmlns:c15="http://schemas.microsoft.com/office/drawing/2012/chart" uri="{CE6537A1-D6FC-4f65-9D91-7224C49458BB}">
                  <c15:dlblFieldTable>
                    <c15:dlblFTEntry>
                      <c15:txfldGUID>{2FDDED3E-9800-4D80-8654-2B0F243C6F1E}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C2-4CD3-A4AA-265367483BDF}"/>
                </c:ext>
                <c:ext xmlns:c15="http://schemas.microsoft.com/office/drawing/2012/chart" uri="{CE6537A1-D6FC-4f65-9D91-7224C49458BB}">
                  <c15:dlblFieldTable>
                    <c15:dlblFTEntry>
                      <c15:txfldGUID>{0F685C87-B30D-44AA-96D5-2C6549029EDA}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C2-4CD3-A4AA-265367483BDF}"/>
                </c:ext>
                <c:ext xmlns:c15="http://schemas.microsoft.com/office/drawing/2012/chart" uri="{CE6537A1-D6FC-4f65-9D91-7224C49458BB}">
                  <c15:dlblFieldTable>
                    <c15:dlblFTEntry>
                      <c15:txfldGUID>{A5C66F30-D095-4C15-90CF-A201F12D372E}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C2-4CD3-A4AA-265367483BDF}"/>
                </c:ext>
                <c:ext xmlns:c15="http://schemas.microsoft.com/office/drawing/2012/chart" uri="{CE6537A1-D6FC-4f65-9D91-7224C49458BB}">
                  <c15:dlblFieldTable>
                    <c15:dlblFTEntry>
                      <c15:txfldGUID>{C5DD7666-6A2F-4665-9BF7-201B9CBCAB20}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C2-4CD3-A4AA-265367483BDF}"/>
                </c:ext>
                <c:ext xmlns:c15="http://schemas.microsoft.com/office/drawing/2012/chart" uri="{CE6537A1-D6FC-4f65-9D91-7224C49458BB}">
                  <c15:dlblFieldTable>
                    <c15:dlblFTEntry>
                      <c15:txfldGUID>{2A1AF74D-354E-47BA-9133-32328161AE8A}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5.5</c:v>
                </c:pt>
                <c:pt idx="16">
                  <c:v>5.9</c:v>
                </c:pt>
                <c:pt idx="24">
                  <c:v>6.2</c:v>
                </c:pt>
                <c:pt idx="32">
                  <c:v>6.6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4C2-4CD3-A4AA-265367483B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C2-4CD3-A4AA-265367483BDF}"/>
                </c:ext>
                <c:ext xmlns:c15="http://schemas.microsoft.com/office/drawing/2012/chart" uri="{CE6537A1-D6FC-4f65-9D91-7224C49458BB}">
                  <c15:dlblFieldTable>
                    <c15:dlblFTEntry>
                      <c15:txfldGUID>{E8CBAFCA-653B-493B-AFC2-0CCA7C5BC9B8}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C2-4CD3-A4AA-265367483BDF}"/>
                </c:ext>
                <c:ext xmlns:c15="http://schemas.microsoft.com/office/drawing/2012/chart" uri="{CE6537A1-D6FC-4f65-9D91-7224C49458BB}">
                  <c15:dlblFieldTable>
                    <c15:dlblFTEntry>
                      <c15:txfldGUID>{EF281930-1BEB-46D4-843E-E9608D9DC62C}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C2-4CD3-A4AA-265367483BDF}"/>
                </c:ext>
                <c:ext xmlns:c15="http://schemas.microsoft.com/office/drawing/2012/chart" uri="{CE6537A1-D6FC-4f65-9D91-7224C49458BB}">
                  <c15:dlblFieldTable>
                    <c15:dlblFTEntry>
                      <c15:txfldGUID>{F316D291-08D7-45BA-89DB-C2B3043801FD}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C2-4CD3-A4AA-265367483BDF}"/>
                </c:ext>
                <c:ext xmlns:c15="http://schemas.microsoft.com/office/drawing/2012/chart" uri="{CE6537A1-D6FC-4f65-9D91-7224C49458BB}">
                  <c15:dlblFieldTable>
                    <c15:dlblFTEntry>
                      <c15:txfldGUID>{373FEFA0-4C34-4EC9-ABCD-3B7DA438674B}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C2-4CD3-A4AA-265367483BDF}"/>
                </c:ext>
                <c:ext xmlns:c15="http://schemas.microsoft.com/office/drawing/2012/chart" uri="{CE6537A1-D6FC-4f65-9D91-7224C49458BB}">
                  <c15:dlblFieldTable>
                    <c15:dlblFTEntry>
                      <c15:txfldGUID>{FCEB78C7-5B28-4241-AF84-897A6E050761}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C2-4CD3-A4AA-265367483BDF}"/>
                </c:ext>
                <c:ext xmlns:c15="http://schemas.microsoft.com/office/drawing/2012/chart" uri="{CE6537A1-D6FC-4f65-9D91-7224C49458BB}">
                  <c15:dlblFieldTable>
                    <c15:dlblFTEntry>
                      <c15:txfldGUID>{5AD19764-E077-4BD1-82E0-4A31FDDD3E40}</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C2-4CD3-A4AA-265367483BDF}"/>
                </c:ext>
                <c:ext xmlns:c15="http://schemas.microsoft.com/office/drawing/2012/chart" uri="{CE6537A1-D6FC-4f65-9D91-7224C49458BB}">
                  <c15:dlblFieldTable>
                    <c15:dlblFTEntry>
                      <c15:txfldGUID>{91C3602E-CC44-4D15-988B-28633AF8DB24}</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C2-4CD3-A4AA-265367483BDF}"/>
                </c:ext>
                <c:ext xmlns:c15="http://schemas.microsoft.com/office/drawing/2012/chart" uri="{CE6537A1-D6FC-4f65-9D91-7224C49458BB}">
                  <c15:dlblFieldTable>
                    <c15:dlblFTEntry>
                      <c15:txfldGUID>{789A0965-D2BA-4785-8BF9-9AE7608C7C2E}</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C2-4CD3-A4AA-265367483BDF}"/>
                </c:ext>
                <c:ext xmlns:c15="http://schemas.microsoft.com/office/drawing/2012/chart" uri="{CE6537A1-D6FC-4f65-9D91-7224C49458BB}">
                  <c15:dlblFieldTable>
                    <c15:dlblFTEntry>
                      <c15:txfldGUID>{8BE468BB-4C97-4529-9D05-E1825958E70C}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C2-4CD3-A4AA-265367483BDF}"/>
            </c:ext>
          </c:extLst>
        </c:ser>
        <c:dLbls>
          <c:showLegendKey val="0"/>
          <c:showVal val="1"/>
          <c:showCatName val="0"/>
          <c:showSerName val="0"/>
          <c:showPercent val="0"/>
          <c:showBubbleSize val="0"/>
        </c:dLbls>
        <c:axId val="505332752"/>
        <c:axId val="505333144"/>
      </c:scatterChart>
      <c:valAx>
        <c:axId val="505332752"/>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333144"/>
        <c:crosses val="autoZero"/>
        <c:crossBetween val="midCat"/>
      </c:valAx>
      <c:valAx>
        <c:axId val="5053331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33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年度決算時の</a:t>
          </a:r>
          <a:r>
            <a:rPr kumimoji="1" lang="en-US" altLang="ja-JP" sz="1400">
              <a:solidFill>
                <a:sysClr val="windowText" lastClr="000000"/>
              </a:solidFill>
              <a:latin typeface="ＭＳ ゴシック" pitchFamily="49" charset="-128"/>
              <a:ea typeface="ＭＳ ゴシック" pitchFamily="49" charset="-128"/>
            </a:rPr>
            <a:t>21.9</a:t>
          </a:r>
          <a:r>
            <a:rPr kumimoji="1" lang="ja-JP" altLang="en-US" sz="1400">
              <a:solidFill>
                <a:sysClr val="windowText" lastClr="000000"/>
              </a:solidFill>
              <a:latin typeface="ＭＳ ゴシック" pitchFamily="49" charset="-128"/>
              <a:ea typeface="ＭＳ ゴシック" pitchFamily="49" charset="-128"/>
            </a:rPr>
            <a:t>に対し、令和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年度決算では</a:t>
          </a:r>
          <a:r>
            <a:rPr kumimoji="1" lang="en-US" altLang="ja-JP" sz="1400">
              <a:solidFill>
                <a:sysClr val="windowText" lastClr="000000"/>
              </a:solidFill>
              <a:latin typeface="ＭＳ ゴシック" pitchFamily="49" charset="-128"/>
              <a:ea typeface="ＭＳ ゴシック" pitchFamily="49" charset="-128"/>
            </a:rPr>
            <a:t>6.6</a:t>
          </a:r>
          <a:r>
            <a:rPr kumimoji="1" lang="ja-JP" altLang="en-US" sz="1400">
              <a:solidFill>
                <a:sysClr val="windowText" lastClr="000000"/>
              </a:solidFill>
              <a:latin typeface="ＭＳ ゴシック" pitchFamily="49" charset="-128"/>
              <a:ea typeface="ＭＳ ゴシック" pitchFamily="49" charset="-128"/>
            </a:rPr>
            <a:t>と大幅に改善したかに見えるが、昨年度比＋</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ポイント増となった。</a:t>
          </a:r>
        </a:p>
        <a:p>
          <a:r>
            <a:rPr kumimoji="1" lang="ja-JP" altLang="en-US" sz="1400">
              <a:solidFill>
                <a:sysClr val="windowText" lastClr="000000"/>
              </a:solidFill>
              <a:latin typeface="ＭＳ ゴシック" pitchFamily="49" charset="-128"/>
              <a:ea typeface="ＭＳ ゴシック" pitchFamily="49" charset="-128"/>
            </a:rPr>
            <a:t>　今後、</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災害復旧事業債、及び旧合併特例事業債に係る元利償還額の増加が懸念されるが、今後も継続して起債の抑制等を行い、後世に負担を残さない財政運営に努めていく。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年々減少の傾向にあった将来負担比率は、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災害復旧事業債の新規発行、定住促進住宅中原団地整備に係る旧合併特例事業債の新規発行等により地方債の現在高が増加したが、基準財政需要額算入見込額の増など、相対的に平成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年度決算時以降マイナス比率の状態が継続している。</a:t>
          </a:r>
        </a:p>
        <a:p>
          <a:r>
            <a:rPr kumimoji="1" lang="ja-JP" altLang="en-US" sz="1400">
              <a:solidFill>
                <a:sysClr val="windowText" lastClr="000000"/>
              </a:solidFill>
              <a:latin typeface="ＭＳ ゴシック" pitchFamily="49" charset="-128"/>
              <a:ea typeface="ＭＳ ゴシック" pitchFamily="49" charset="-128"/>
            </a:rPr>
            <a:t>　今後も後世への負担を軽減するために起債の抑制や基金の適正運用を行う事により引き続いてのマイナス比率の確保に努める。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福岡県東峰村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寄附金を財源とし、自然環境の保全、医療・福祉、産業の振興等の事業に充てるためのふるさと基金として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百万円取り崩したこと、子育て支援の事業に要する経費に充てるためのすこやか子育て基金として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百万円を取り崩したこと、公共施設の施設改修のための施設改修基金として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今後見込まれる普通交付税の更なる減少、少子高齢化に伴う社会保障関係経費の増大、大規模災害への備えを踏まえて計画的な運用に努める。減債基金については、経済情勢の著しい変動等に備えて計画的な運用に努める。その他特定目的基金については、其々の目的に応じた計画的な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・小石原川ダム水源地域振興整備事業基金：筑後川水系小石原川ダムに係る東峰村の水源地域の振興整備事業に要する経費。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・水源かん養基金：水源地域における水源かん養機能の向上及び水源保全を図る事業に要する経費。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・振興開発事業基金：地域づくり事業の円滑な執行を図るため。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・農業振興基金（旧 中山間地域活性化基金）：東峰村の農業及び農村の振興を図るため。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・小石原川ダム水源地域振興整備事業基金：小石原川ダムに係る水源地域整備事業に要する経費に充てるため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・水源かん養基金：水源保全を図る事業に要する経費に充てるため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・振興開発事業基金：地域づくり事業の円滑な執行を図るため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施設改修基金：公共施設の施設改修のため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・災害対策基金：災害復旧対策、復興対策を円滑に推進するため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・ふるさと基金：寄附金を財源とし、自然環境の保全、医療・福祉、産業の振興等の事業に充てるため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・すこやか子育て基金：子育て支援の事業に要する経費に充てるため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・スクールバス買替資金充当基金：スクールバス買替に要する資金に充当するため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・その他目的基金として、一般積立分については、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百万円を、基金運用益分については、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・合併振興基金については、果実分を含め新村計画による事業に充当する。その他目的基金については、其々計画的な運用に努める。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基金運用益分については、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普通交付税について、平成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以降では平成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ピークに減少傾向にあり、合併算定替が終了し一本算定となっていることから普通交付税の減少が更に見込まれる。また、少子高齢化に伴う社会保障関係経費の増大や大規模災害への備えを踏まえて計画的な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一般積立分については、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百万円を、基金運用益分については、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情勢の著しい変動等により財源が著しく不足する場合や償還期限の満了に伴う地方債の償還額が他年度と比べて著しく多額となる年度において当該年度の地方債を償還する場合、償還期限を繰り上げて地方債を償還する場合、地方債のうち地方税の減収補てんまたは財源対策のため発行されたものを償還する場合に限り、その財源に充てることができるため、それに備えて計画的な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AED97CB-AA7C-43EC-9FE2-0F76FF2D0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8B8A8EC-F2E9-4E3A-9EF8-F4D83FD66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xmlns="" id="{623308AF-2793-466D-A728-757DA2F0E58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xmlns="" id="{C6BD4B13-65C9-4AFA-87F3-1FB8F26C6D6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296FF18C-BA79-4767-819D-D1E52B69E26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xmlns="" id="{A9CB7BC1-E513-408D-93CC-6BABB661901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xmlns="" id="{8A8A06BB-CE55-4D9E-AFEC-A7A5B21B4F4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xmlns="" id="{2AB46E78-8735-42A5-8D59-13A754F6CB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xmlns="" id="{E7EFDD13-3377-4398-A580-2D0570D329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xmlns="" id="{4C49EBC7-4AD2-4801-A124-C1CB94E2EB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xmlns="" id="{269D4B81-063E-42F2-BC08-D3849F570A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xmlns="" id="{91795458-7BE5-49BE-B0F4-FDB704D7DB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xmlns="" id="{11A7FB34-F4A9-4C03-BFD2-B945FBA8C72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xmlns="" id="{99A4553A-796C-4416-982A-D0D8274894C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xmlns="" id="{A49ACC07-EFCB-42AE-AEA0-1E05B57575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xmlns="" id="{3C90F0BD-0F68-4794-99ED-17D7A07257C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xmlns="" id="{5B447C8E-9882-427D-AACF-91362AEF88B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xmlns="" id="{697C1C89-BDD9-4633-91F5-950641B979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xmlns="" id="{70BE68DB-093F-4A46-9715-CA3CA6D3E6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xmlns="" id="{E29BA179-0376-49C5-B10E-6E3EBFB31F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xmlns="" id="{8514594E-8270-4170-9F5B-CE240341B18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xmlns="" id="{1FB5D078-525C-416E-9AD6-1767EDBF27A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xmlns="" id="{31772296-F991-4476-A415-A3EB605C365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xmlns="" id="{F9871AFC-FA1B-4F2B-B678-FCC45DF875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xmlns="" id="{8D4BB411-15DA-43B5-B6B6-3F58283925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xmlns="" id="{2205FF17-E305-49DC-849B-C93C9ABD4E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xmlns="" id="{D32FE86C-03F1-4211-9C2C-EE444F3687C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xmlns="" id="{22827DA2-15BC-4053-8D36-9681590F8D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xmlns="" id="{567EE110-41E2-464E-84A6-D3D8ADA84C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xmlns="" id="{809C66F9-404B-4AC5-AAE4-3874A43CF1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xmlns="" id="{00887A93-029B-47B6-AF83-BAA88E2DB02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xmlns="" id="{742DF8B4-CFCE-40A3-B78E-19F9D821AD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xmlns="" id="{8E9A993D-73E7-4CD1-BB31-6085CF0A336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xmlns="" id="{D456E8F4-AE6B-43A6-A977-8B247B4C4E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xmlns="" id="{4B66929C-D17E-4F0A-8362-EE2BBD1D0D4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xmlns="" id="{CEB9AF26-3E74-4ED8-BF4B-B120FFEEB1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a:extLst>
            <a:ext uri="{FF2B5EF4-FFF2-40B4-BE49-F238E27FC236}">
              <a16:creationId xmlns:a16="http://schemas.microsoft.com/office/drawing/2014/main" xmlns="" id="{0B107203-D267-4396-9C74-8234E40B53D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xmlns="" id="{4C944612-07C5-4442-AE04-BFBBA0AF2FC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xmlns="" id="{891F24B6-9C33-490C-B2D5-40B0BC7A945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FEDE0F69-724D-438D-86F0-4412A5BEB7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0F14AD6A-79AC-4423-94C3-10CB670867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19E2DA6A-F572-49FB-AB86-27A3EECC992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9D80DFF7-062D-48D2-A6A0-FE72B019FA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F09F58B9-91F0-4826-B22E-5D6F57F0B7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B68A6E2E-F714-44C8-9755-218887265E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7EB59499-4B5B-4F82-9B48-47D7C4FEB0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91465080-3B79-4C13-B3C0-E203A97092C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1BE2921E-C06A-4F69-9CA6-8EAD26B7833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11723414-77EB-4BF9-B248-1AB78982DDC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5A42FA60-ECE3-40F2-B420-72E3CAAEE8D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F5835DB8-B46D-4556-889C-D47C44E366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AF9E967D-391E-4BCA-B679-3997751140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固定資産台帳未整備のため</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xmlns="" id="{13370FAB-717D-47AB-A0E7-BBEF25D96C4C}"/>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xmlns="" id="{1811428D-79C7-42CB-9AC1-35F071C009A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xmlns="" id="{054B5874-AD5B-4022-85DA-2F7EC040D49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xmlns="" id="{30203274-431D-4AB7-BC36-81EF87D28FD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xmlns="" id="{D5661A22-1FE8-444A-8684-2604983FDC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xmlns="" id="{11DE0107-7DF4-4DBA-994E-2DC1A55753A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xmlns="" id="{5519ACEB-03C4-47B4-894D-DE3F0F6ECA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xmlns="" id="{DBA0D27C-225D-4586-A61A-D9C12622CC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xmlns="" id="{4FBF41FE-6422-4D0C-97E5-F744676C2D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xmlns="" id="{462FA007-75D4-4934-8ADD-72E308E161F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xmlns="" id="{1FDF37DB-26CB-4027-92FB-DE5A7B10207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xmlns="" id="{814B024D-F6E4-43D3-A26C-A6AD6E42C63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xmlns="" id="{760FA854-B960-4B20-B41E-B9C974156E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xmlns="" id="{F4A977FD-C415-4D19-8474-7AA20603C3C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百万円）に対し、充当可能財源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2,582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349.4%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となった。これは、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災害復旧事業債の新規発行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が続いていたが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新たなる災害等が発生しなかったこともあり、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今後も事業精査による新たな起債の抑制と基金の計画的な運用に努める。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xmlns="" id="{B3E04738-D084-4198-B09A-729E3C6108B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xmlns="" id="{85FD2BB7-8F52-4DF3-9A4E-51B0C673FC3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70" name="テキスト ボックス 69">
          <a:extLst>
            <a:ext uri="{FF2B5EF4-FFF2-40B4-BE49-F238E27FC236}">
              <a16:creationId xmlns:a16="http://schemas.microsoft.com/office/drawing/2014/main" xmlns="" id="{F03ACAEB-2CE0-4CEF-A861-BFB72A574C57}"/>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71" name="直線コネクタ 70">
          <a:extLst>
            <a:ext uri="{FF2B5EF4-FFF2-40B4-BE49-F238E27FC236}">
              <a16:creationId xmlns:a16="http://schemas.microsoft.com/office/drawing/2014/main" xmlns="" id="{E331A961-D881-4209-B350-D10610D915E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72" name="テキスト ボックス 71">
          <a:extLst>
            <a:ext uri="{FF2B5EF4-FFF2-40B4-BE49-F238E27FC236}">
              <a16:creationId xmlns:a16="http://schemas.microsoft.com/office/drawing/2014/main" xmlns="" id="{A911E26A-BFFC-4CB1-82C6-3EA4B12259F8}"/>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73" name="直線コネクタ 72">
          <a:extLst>
            <a:ext uri="{FF2B5EF4-FFF2-40B4-BE49-F238E27FC236}">
              <a16:creationId xmlns:a16="http://schemas.microsoft.com/office/drawing/2014/main" xmlns="" id="{189471E4-7D73-44E3-A032-D3C137164AC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74" name="テキスト ボックス 73">
          <a:extLst>
            <a:ext uri="{FF2B5EF4-FFF2-40B4-BE49-F238E27FC236}">
              <a16:creationId xmlns:a16="http://schemas.microsoft.com/office/drawing/2014/main" xmlns="" id="{CBE54A61-6D7D-4F82-A994-5A6CC64665DC}"/>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75" name="直線コネクタ 74">
          <a:extLst>
            <a:ext uri="{FF2B5EF4-FFF2-40B4-BE49-F238E27FC236}">
              <a16:creationId xmlns:a16="http://schemas.microsoft.com/office/drawing/2014/main" xmlns="" id="{5E835910-9348-48F9-B272-7C0F20E73CA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76" name="テキスト ボックス 75">
          <a:extLst>
            <a:ext uri="{FF2B5EF4-FFF2-40B4-BE49-F238E27FC236}">
              <a16:creationId xmlns:a16="http://schemas.microsoft.com/office/drawing/2014/main" xmlns="" id="{BCFEC007-50B7-4544-A9A6-208EC9AC984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7" name="直線コネクタ 76">
          <a:extLst>
            <a:ext uri="{FF2B5EF4-FFF2-40B4-BE49-F238E27FC236}">
              <a16:creationId xmlns:a16="http://schemas.microsoft.com/office/drawing/2014/main" xmlns="" id="{5C10CA99-45BC-43DA-BE82-BB6B791690A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78" name="テキスト ボックス 77">
          <a:extLst>
            <a:ext uri="{FF2B5EF4-FFF2-40B4-BE49-F238E27FC236}">
              <a16:creationId xmlns:a16="http://schemas.microsoft.com/office/drawing/2014/main" xmlns="" id="{7B9602FB-7840-470F-8D09-8BD38EAE74A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xmlns="" id="{8062E5EE-0CCE-49C9-8170-9D905907D4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0" name="債務償還比率グラフ枠">
          <a:extLst>
            <a:ext uri="{FF2B5EF4-FFF2-40B4-BE49-F238E27FC236}">
              <a16:creationId xmlns:a16="http://schemas.microsoft.com/office/drawing/2014/main" xmlns="" id="{47303A8A-645D-4B67-8131-9FC89F875B8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81" name="直線コネクタ 80">
          <a:extLst>
            <a:ext uri="{FF2B5EF4-FFF2-40B4-BE49-F238E27FC236}">
              <a16:creationId xmlns:a16="http://schemas.microsoft.com/office/drawing/2014/main" xmlns="" id="{48E3F517-7BE3-42D3-9D24-E052445DE522}"/>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82" name="債務償還比率最小値テキスト">
          <a:extLst>
            <a:ext uri="{FF2B5EF4-FFF2-40B4-BE49-F238E27FC236}">
              <a16:creationId xmlns:a16="http://schemas.microsoft.com/office/drawing/2014/main" xmlns="" id="{DE62CF54-1BC9-420F-9F36-414BA31CA402}"/>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83" name="直線コネクタ 82">
          <a:extLst>
            <a:ext uri="{FF2B5EF4-FFF2-40B4-BE49-F238E27FC236}">
              <a16:creationId xmlns:a16="http://schemas.microsoft.com/office/drawing/2014/main" xmlns="" id="{52452501-FE06-4A93-A440-904EB36BB95D}"/>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84" name="債務償還比率最大値テキスト">
          <a:extLst>
            <a:ext uri="{FF2B5EF4-FFF2-40B4-BE49-F238E27FC236}">
              <a16:creationId xmlns:a16="http://schemas.microsoft.com/office/drawing/2014/main" xmlns="" id="{3D6838EC-40C8-4EA2-99B8-74827736452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85" name="直線コネクタ 84">
          <a:extLst>
            <a:ext uri="{FF2B5EF4-FFF2-40B4-BE49-F238E27FC236}">
              <a16:creationId xmlns:a16="http://schemas.microsoft.com/office/drawing/2014/main" xmlns="" id="{4B7D3043-F618-404D-A0BD-1951741295DC}"/>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86" name="債務償還比率平均値テキスト">
          <a:extLst>
            <a:ext uri="{FF2B5EF4-FFF2-40B4-BE49-F238E27FC236}">
              <a16:creationId xmlns:a16="http://schemas.microsoft.com/office/drawing/2014/main" xmlns="" id="{81A31A16-7CCF-493E-9909-8C84108007A7}"/>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87" name="フローチャート: 判断 86">
          <a:extLst>
            <a:ext uri="{FF2B5EF4-FFF2-40B4-BE49-F238E27FC236}">
              <a16:creationId xmlns:a16="http://schemas.microsoft.com/office/drawing/2014/main" xmlns="" id="{91111BC5-9CDF-4AE5-9691-F1B18C94D01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88" name="フローチャート: 判断 87">
          <a:extLst>
            <a:ext uri="{FF2B5EF4-FFF2-40B4-BE49-F238E27FC236}">
              <a16:creationId xmlns:a16="http://schemas.microsoft.com/office/drawing/2014/main" xmlns="" id="{A8702247-52A9-412C-9B91-248FB76C732C}"/>
            </a:ext>
          </a:extLst>
        </xdr:cNvPr>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89" name="フローチャート: 判断 88">
          <a:extLst>
            <a:ext uri="{FF2B5EF4-FFF2-40B4-BE49-F238E27FC236}">
              <a16:creationId xmlns:a16="http://schemas.microsoft.com/office/drawing/2014/main" xmlns="" id="{4A0750CC-961E-45F4-AEDB-3B2D9C991B01}"/>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90" name="フローチャート: 判断 89">
          <a:extLst>
            <a:ext uri="{FF2B5EF4-FFF2-40B4-BE49-F238E27FC236}">
              <a16:creationId xmlns:a16="http://schemas.microsoft.com/office/drawing/2014/main" xmlns="" id="{4BF5E1C9-53F1-4C49-B43B-9ACADADA1077}"/>
            </a:ext>
          </a:extLst>
        </xdr:cNvPr>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91" name="フローチャート: 判断 90">
          <a:extLst>
            <a:ext uri="{FF2B5EF4-FFF2-40B4-BE49-F238E27FC236}">
              <a16:creationId xmlns:a16="http://schemas.microsoft.com/office/drawing/2014/main" xmlns="" id="{25DBCECB-7142-4AB5-8F5B-406E75CAAE42}"/>
            </a:ext>
          </a:extLst>
        </xdr:cNvPr>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4BD01411-4864-4E9A-A1D7-82DD289F05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014092D3-D10E-49BF-BE07-BDD3BE14592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658651CB-28A5-4B06-8369-BE9545A2777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xmlns="" id="{B459BAD4-4A50-4813-8D0D-5CA1ECE56E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xmlns="" id="{39453DA2-669C-4135-8F4F-2C135FB9EE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1880</xdr:rowOff>
    </xdr:from>
    <xdr:to>
      <xdr:col>76</xdr:col>
      <xdr:colOff>73025</xdr:colOff>
      <xdr:row>31</xdr:row>
      <xdr:rowOff>103480</xdr:rowOff>
    </xdr:to>
    <xdr:sp macro="" textlink="">
      <xdr:nvSpPr>
        <xdr:cNvPr id="97" name="楕円 96">
          <a:extLst>
            <a:ext uri="{FF2B5EF4-FFF2-40B4-BE49-F238E27FC236}">
              <a16:creationId xmlns:a16="http://schemas.microsoft.com/office/drawing/2014/main" xmlns="" id="{0D945EF4-B6D2-4EDE-AF1A-404981DA1513}"/>
            </a:ext>
          </a:extLst>
        </xdr:cNvPr>
        <xdr:cNvSpPr/>
      </xdr:nvSpPr>
      <xdr:spPr>
        <a:xfrm>
          <a:off x="14744700" y="6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151757</xdr:rowOff>
    </xdr:from>
    <xdr:ext cx="469744" cy="259045"/>
    <xdr:sp macro="" textlink="">
      <xdr:nvSpPr>
        <xdr:cNvPr id="98" name="債務償還比率該当値テキスト">
          <a:extLst>
            <a:ext uri="{FF2B5EF4-FFF2-40B4-BE49-F238E27FC236}">
              <a16:creationId xmlns:a16="http://schemas.microsoft.com/office/drawing/2014/main" xmlns="" id="{22DE6DE3-8A2D-4026-AF78-7134B6AFFD5B}"/>
            </a:ext>
          </a:extLst>
        </xdr:cNvPr>
        <xdr:cNvSpPr txBox="1"/>
      </xdr:nvSpPr>
      <xdr:spPr>
        <a:xfrm>
          <a:off x="14846300" y="60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130340</xdr:rowOff>
    </xdr:from>
    <xdr:to>
      <xdr:col>72</xdr:col>
      <xdr:colOff>123825</xdr:colOff>
      <xdr:row>32</xdr:row>
      <xdr:rowOff>60490</xdr:rowOff>
    </xdr:to>
    <xdr:sp macro="" textlink="">
      <xdr:nvSpPr>
        <xdr:cNvPr id="99" name="楕円 98">
          <a:extLst>
            <a:ext uri="{FF2B5EF4-FFF2-40B4-BE49-F238E27FC236}">
              <a16:creationId xmlns:a16="http://schemas.microsoft.com/office/drawing/2014/main" xmlns="" id="{DD82BBDA-6D81-4D6E-93F7-E8CBF47B9FB4}"/>
            </a:ext>
          </a:extLst>
        </xdr:cNvPr>
        <xdr:cNvSpPr/>
      </xdr:nvSpPr>
      <xdr:spPr>
        <a:xfrm>
          <a:off x="14033500" y="62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52680</xdr:rowOff>
    </xdr:from>
    <xdr:to>
      <xdr:col>76</xdr:col>
      <xdr:colOff>22225</xdr:colOff>
      <xdr:row>32</xdr:row>
      <xdr:rowOff>9690</xdr:rowOff>
    </xdr:to>
    <xdr:cxnSp macro="">
      <xdr:nvCxnSpPr>
        <xdr:cNvPr id="100" name="直線コネクタ 99">
          <a:extLst>
            <a:ext uri="{FF2B5EF4-FFF2-40B4-BE49-F238E27FC236}">
              <a16:creationId xmlns:a16="http://schemas.microsoft.com/office/drawing/2014/main" xmlns="" id="{4C864B4E-9067-414E-B3E4-03B1D792EF5C}"/>
            </a:ext>
          </a:extLst>
        </xdr:cNvPr>
        <xdr:cNvCxnSpPr/>
      </xdr:nvCxnSpPr>
      <xdr:spPr>
        <a:xfrm flipV="1">
          <a:off x="14084300" y="6139155"/>
          <a:ext cx="711200" cy="1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52857</xdr:rowOff>
    </xdr:from>
    <xdr:to>
      <xdr:col>68</xdr:col>
      <xdr:colOff>123825</xdr:colOff>
      <xdr:row>30</xdr:row>
      <xdr:rowOff>154457</xdr:rowOff>
    </xdr:to>
    <xdr:sp macro="" textlink="">
      <xdr:nvSpPr>
        <xdr:cNvPr id="101" name="楕円 100">
          <a:extLst>
            <a:ext uri="{FF2B5EF4-FFF2-40B4-BE49-F238E27FC236}">
              <a16:creationId xmlns:a16="http://schemas.microsoft.com/office/drawing/2014/main" xmlns="" id="{14D24E3A-42D6-497A-BED1-BF5F44EC9EDD}"/>
            </a:ext>
          </a:extLst>
        </xdr:cNvPr>
        <xdr:cNvSpPr/>
      </xdr:nvSpPr>
      <xdr:spPr>
        <a:xfrm>
          <a:off x="13271500" y="59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103657</xdr:rowOff>
    </xdr:from>
    <xdr:to>
      <xdr:col>72</xdr:col>
      <xdr:colOff>73025</xdr:colOff>
      <xdr:row>32</xdr:row>
      <xdr:rowOff>9690</xdr:rowOff>
    </xdr:to>
    <xdr:cxnSp macro="">
      <xdr:nvCxnSpPr>
        <xdr:cNvPr id="102" name="直線コネクタ 101">
          <a:extLst>
            <a:ext uri="{FF2B5EF4-FFF2-40B4-BE49-F238E27FC236}">
              <a16:creationId xmlns:a16="http://schemas.microsoft.com/office/drawing/2014/main" xmlns="" id="{78BD71F8-CA22-4C0B-8DA6-4E38170CAA00}"/>
            </a:ext>
          </a:extLst>
        </xdr:cNvPr>
        <xdr:cNvCxnSpPr/>
      </xdr:nvCxnSpPr>
      <xdr:spPr>
        <a:xfrm>
          <a:off x="13322300" y="6018682"/>
          <a:ext cx="762000" cy="2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18555</xdr:rowOff>
    </xdr:from>
    <xdr:to>
      <xdr:col>64</xdr:col>
      <xdr:colOff>123825</xdr:colOff>
      <xdr:row>29</xdr:row>
      <xdr:rowOff>120155</xdr:rowOff>
    </xdr:to>
    <xdr:sp macro="" textlink="">
      <xdr:nvSpPr>
        <xdr:cNvPr id="103" name="楕円 102">
          <a:extLst>
            <a:ext uri="{FF2B5EF4-FFF2-40B4-BE49-F238E27FC236}">
              <a16:creationId xmlns:a16="http://schemas.microsoft.com/office/drawing/2014/main" xmlns="" id="{92289266-B892-40D2-9A1D-A09DDD5D264A}"/>
            </a:ext>
          </a:extLst>
        </xdr:cNvPr>
        <xdr:cNvSpPr/>
      </xdr:nvSpPr>
      <xdr:spPr>
        <a:xfrm>
          <a:off x="12509500" y="57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69355</xdr:rowOff>
    </xdr:from>
    <xdr:to>
      <xdr:col>68</xdr:col>
      <xdr:colOff>73025</xdr:colOff>
      <xdr:row>30</xdr:row>
      <xdr:rowOff>103657</xdr:rowOff>
    </xdr:to>
    <xdr:cxnSp macro="">
      <xdr:nvCxnSpPr>
        <xdr:cNvPr id="104" name="直線コネクタ 103">
          <a:extLst>
            <a:ext uri="{FF2B5EF4-FFF2-40B4-BE49-F238E27FC236}">
              <a16:creationId xmlns:a16="http://schemas.microsoft.com/office/drawing/2014/main" xmlns="" id="{6CFFCC6F-F2E9-4B4E-88EE-AA19A6B7C656}"/>
            </a:ext>
          </a:extLst>
        </xdr:cNvPr>
        <xdr:cNvCxnSpPr/>
      </xdr:nvCxnSpPr>
      <xdr:spPr>
        <a:xfrm>
          <a:off x="12560300" y="5812930"/>
          <a:ext cx="762000" cy="2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142316</xdr:rowOff>
    </xdr:from>
    <xdr:to>
      <xdr:col>60</xdr:col>
      <xdr:colOff>123825</xdr:colOff>
      <xdr:row>28</xdr:row>
      <xdr:rowOff>72466</xdr:rowOff>
    </xdr:to>
    <xdr:sp macro="" textlink="">
      <xdr:nvSpPr>
        <xdr:cNvPr id="105" name="楕円 104">
          <a:extLst>
            <a:ext uri="{FF2B5EF4-FFF2-40B4-BE49-F238E27FC236}">
              <a16:creationId xmlns:a16="http://schemas.microsoft.com/office/drawing/2014/main" xmlns="" id="{06D5F3D3-37FE-44D1-A00E-CDA301BF5863}"/>
            </a:ext>
          </a:extLst>
        </xdr:cNvPr>
        <xdr:cNvSpPr/>
      </xdr:nvSpPr>
      <xdr:spPr>
        <a:xfrm>
          <a:off x="11747500" y="55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21666</xdr:rowOff>
    </xdr:from>
    <xdr:to>
      <xdr:col>64</xdr:col>
      <xdr:colOff>73025</xdr:colOff>
      <xdr:row>29</xdr:row>
      <xdr:rowOff>69355</xdr:rowOff>
    </xdr:to>
    <xdr:cxnSp macro="">
      <xdr:nvCxnSpPr>
        <xdr:cNvPr id="106" name="直線コネクタ 105">
          <a:extLst>
            <a:ext uri="{FF2B5EF4-FFF2-40B4-BE49-F238E27FC236}">
              <a16:creationId xmlns:a16="http://schemas.microsoft.com/office/drawing/2014/main" xmlns="" id="{F557DDF2-366C-4569-9EA0-0C96A7120368}"/>
            </a:ext>
          </a:extLst>
        </xdr:cNvPr>
        <xdr:cNvCxnSpPr/>
      </xdr:nvCxnSpPr>
      <xdr:spPr>
        <a:xfrm>
          <a:off x="11798300" y="5593791"/>
          <a:ext cx="762000" cy="2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07" name="n_1aveValue債務償還比率">
          <a:extLst>
            <a:ext uri="{FF2B5EF4-FFF2-40B4-BE49-F238E27FC236}">
              <a16:creationId xmlns:a16="http://schemas.microsoft.com/office/drawing/2014/main" xmlns="" id="{24C9FD2C-ACC5-44C6-A3E4-9C266692988D}"/>
            </a:ext>
          </a:extLst>
        </xdr:cNvPr>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08" name="n_2aveValue債務償還比率">
          <a:extLst>
            <a:ext uri="{FF2B5EF4-FFF2-40B4-BE49-F238E27FC236}">
              <a16:creationId xmlns:a16="http://schemas.microsoft.com/office/drawing/2014/main" xmlns="" id="{3365A873-84C0-4BF3-BE7A-B805F348463B}"/>
            </a:ext>
          </a:extLst>
        </xdr:cNvPr>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09" name="n_3aveValue債務償還比率">
          <a:extLst>
            <a:ext uri="{FF2B5EF4-FFF2-40B4-BE49-F238E27FC236}">
              <a16:creationId xmlns:a16="http://schemas.microsoft.com/office/drawing/2014/main" xmlns="" id="{73C343BB-235A-4852-B558-9FDF275809CD}"/>
            </a:ext>
          </a:extLst>
        </xdr:cNvPr>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10" name="n_4aveValue債務償還比率">
          <a:extLst>
            <a:ext uri="{FF2B5EF4-FFF2-40B4-BE49-F238E27FC236}">
              <a16:creationId xmlns:a16="http://schemas.microsoft.com/office/drawing/2014/main" xmlns="" id="{38A4F86D-0C2B-4CE3-9E73-A8764F5DDDB6}"/>
            </a:ext>
          </a:extLst>
        </xdr:cNvPr>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51617</xdr:rowOff>
    </xdr:from>
    <xdr:ext cx="469744" cy="259045"/>
    <xdr:sp macro="" textlink="">
      <xdr:nvSpPr>
        <xdr:cNvPr id="111" name="n_1mainValue債務償還比率">
          <a:extLst>
            <a:ext uri="{FF2B5EF4-FFF2-40B4-BE49-F238E27FC236}">
              <a16:creationId xmlns:a16="http://schemas.microsoft.com/office/drawing/2014/main" xmlns="" id="{DF71B8FE-F7EB-4F54-A7C3-927A944B9C02}"/>
            </a:ext>
          </a:extLst>
        </xdr:cNvPr>
        <xdr:cNvSpPr txBox="1"/>
      </xdr:nvSpPr>
      <xdr:spPr>
        <a:xfrm>
          <a:off x="13836727" y="63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145584</xdr:rowOff>
    </xdr:from>
    <xdr:ext cx="469744" cy="259045"/>
    <xdr:sp macro="" textlink="">
      <xdr:nvSpPr>
        <xdr:cNvPr id="112" name="n_2mainValue債務償還比率">
          <a:extLst>
            <a:ext uri="{FF2B5EF4-FFF2-40B4-BE49-F238E27FC236}">
              <a16:creationId xmlns:a16="http://schemas.microsoft.com/office/drawing/2014/main" xmlns="" id="{CD690039-36FE-443D-A654-A502B81ACAC3}"/>
            </a:ext>
          </a:extLst>
        </xdr:cNvPr>
        <xdr:cNvSpPr txBox="1"/>
      </xdr:nvSpPr>
      <xdr:spPr>
        <a:xfrm>
          <a:off x="13087427" y="60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136682</xdr:rowOff>
    </xdr:from>
    <xdr:ext cx="469744" cy="259045"/>
    <xdr:sp macro="" textlink="">
      <xdr:nvSpPr>
        <xdr:cNvPr id="113" name="n_3mainValue債務償還比率">
          <a:extLst>
            <a:ext uri="{FF2B5EF4-FFF2-40B4-BE49-F238E27FC236}">
              <a16:creationId xmlns:a16="http://schemas.microsoft.com/office/drawing/2014/main" xmlns="" id="{9B52CB31-05D7-474E-852A-BED43C393762}"/>
            </a:ext>
          </a:extLst>
        </xdr:cNvPr>
        <xdr:cNvSpPr txBox="1"/>
      </xdr:nvSpPr>
      <xdr:spPr>
        <a:xfrm>
          <a:off x="12325427" y="553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26</xdr:row>
      <xdr:rowOff>88993</xdr:rowOff>
    </xdr:from>
    <xdr:ext cx="405111" cy="259045"/>
    <xdr:sp macro="" textlink="">
      <xdr:nvSpPr>
        <xdr:cNvPr id="114" name="n_4mainValue債務償還比率">
          <a:extLst>
            <a:ext uri="{FF2B5EF4-FFF2-40B4-BE49-F238E27FC236}">
              <a16:creationId xmlns:a16="http://schemas.microsoft.com/office/drawing/2014/main" xmlns="" id="{C14CEE6B-3998-4257-B626-BF93B3D782AE}"/>
            </a:ext>
          </a:extLst>
        </xdr:cNvPr>
        <xdr:cNvSpPr txBox="1"/>
      </xdr:nvSpPr>
      <xdr:spPr>
        <a:xfrm>
          <a:off x="11595744" y="531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5" name="正方形/長方形 114">
          <a:extLst>
            <a:ext uri="{FF2B5EF4-FFF2-40B4-BE49-F238E27FC236}">
              <a16:creationId xmlns:a16="http://schemas.microsoft.com/office/drawing/2014/main" xmlns="" id="{4B3F8C87-044C-4498-BA80-E031A6B7AE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6" name="正方形/長方形 115">
          <a:extLst>
            <a:ext uri="{FF2B5EF4-FFF2-40B4-BE49-F238E27FC236}">
              <a16:creationId xmlns:a16="http://schemas.microsoft.com/office/drawing/2014/main" xmlns="" id="{AF1C2DAF-A638-42AC-B058-9B25AAA685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7" name="正方形/長方形 116">
          <a:extLst>
            <a:ext uri="{FF2B5EF4-FFF2-40B4-BE49-F238E27FC236}">
              <a16:creationId xmlns:a16="http://schemas.microsoft.com/office/drawing/2014/main" xmlns="" id="{03447FFB-775B-4E1C-A94A-BDADB2E35365}"/>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8" name="正方形/長方形 117">
          <a:extLst>
            <a:ext uri="{FF2B5EF4-FFF2-40B4-BE49-F238E27FC236}">
              <a16:creationId xmlns:a16="http://schemas.microsoft.com/office/drawing/2014/main" xmlns="" id="{6343F7A5-5379-4250-A463-B14DA4CADF6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9" name="テキスト ボックス 118">
          <a:extLst>
            <a:ext uri="{FF2B5EF4-FFF2-40B4-BE49-F238E27FC236}">
              <a16:creationId xmlns:a16="http://schemas.microsoft.com/office/drawing/2014/main" xmlns="" id="{1A88C7B8-AAF5-4677-99D4-60709DCD53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0" name="テキスト ボックス 119">
          <a:extLst>
            <a:ext uri="{FF2B5EF4-FFF2-40B4-BE49-F238E27FC236}">
              <a16:creationId xmlns:a16="http://schemas.microsoft.com/office/drawing/2014/main" xmlns="" id="{207E65C7-C73E-477A-9FE8-2C0C11CCD9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C7A2498-029E-4076-9282-34B887DC7C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53C65FA-B84D-42BC-9073-FE7CA9891E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6FD5385-73C6-40A1-9C12-5F54531DCF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14E4380-301B-4830-816F-3340A27E1A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C10166F-7C99-47D8-A909-27C9AEFDCA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FE80D14-CC35-4E08-926E-072C3795F5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EC2F009-145C-4E95-B51F-EBB7D90346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21D693B-3BF4-4678-B3E0-52355DF0D0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00F91FD-C976-49AE-9047-CB8A544C0B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B213F03-CC88-4156-9AFF-5FEEC148C4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7F07167-0F87-4B76-BFAB-A1207DFBC1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928A5D6-BE2D-4C7A-9120-3C5395629B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3F43E54-E582-4BF6-ACBE-1ED5E89FAF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3A91352-9613-43A0-952F-96FA821054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0F429A1-5165-45A3-9A0A-3BDA5F710E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05ED578-FD01-447C-9CA1-1511181290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80FB5B2D-DA96-4CDD-BE2C-C694D9315C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8D51EAF0-F274-448B-8C4A-2383F22A90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C2E94E63-F023-414F-9A16-DBFADED747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8D4B9152-6D68-4F5A-BA69-4B86E8181A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526A6D80-25D1-4CDE-931E-76359C0423E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CB004F02-ABFF-4D8A-9985-A7AAAB049D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DB90A14C-01CE-4A06-AF00-87540288F6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5F23C8DE-65E5-41FF-A09E-1C784F6DA1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E825452-6E58-4AD5-BD94-830CAA448D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36C14FA-1DCD-4751-AF81-9656D9631F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D9BEFB0-78E6-4B51-9503-EC53D8C763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498C6C0-C511-44CE-84B3-BC9091D2A2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13FD2E-500A-4E06-82E5-E6F4FE65BD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02F474B-44DC-4936-A25B-5C5DA2584E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4BCD97D-5AB1-4CC5-B609-EE6716480A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1922FE2-4295-4BFF-8E7F-D74A0076DE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16CCE7F-0D99-4E22-9BD2-73967F768B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F698E04-1A95-411E-8F9E-0C1CDAB4D1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C15F5F5-2BA5-4F14-BA34-1746763396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ECE1C24-51FD-4857-9A88-B18FD85A84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ADE3466-AAA9-44D7-B703-B2AB0A3BEA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9F68411-AA3F-4634-AFEC-13F521C537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17EF207-9746-4718-B018-2362E0DAAB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518D64FB-936D-42FA-9085-C2F0378D7BF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4B77C224-E167-4CFD-BDB8-569C94D76F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6DE8CF85-3F22-4C00-9D67-6BD7E1A19E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xmlns="" id="{8395EF8D-26DA-4776-A48B-30240CD6613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2A7354E7-F0AD-4AA9-AABA-66C8228239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2EB3438C-968C-4EB8-AB50-B1922665070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CBE1C47E-F698-4096-9C31-FF75DB4171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0C0AEED9-EF60-4E8F-821F-F3F0B2ADFF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7A34D1AE-43BB-4A21-AB55-F53FFE021A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45.6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％）に加え所得も伸び悩む傾向にあり、全国平均、福岡県平均を大きく下回る数値で推移して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今後も歳出削減（物件費の抑制や補助費等の見直し）や定数管理等による行財政のスリム化を図り効率化に努める。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高齢者退職及び早期退職者による減、民間保育所施設型給付費の増などにより前年度比▲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また、事業の選別等による起債の抑制を行うことにより、比率が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を超過していた合併当初と比較すると改善している。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今後も引き続き、人件費や公債費について上昇を抑えることに努める。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65</xdr:row>
      <xdr:rowOff>22352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92047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162306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116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24638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13065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24638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12631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83329</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88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全国平均、福岡県平均のいずれをも上回っている。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人件費については職員数の適正化に努め、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年度までの間に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％）の職員の減少（再任用職員・任期付職員を含む）を</a:t>
          </a:r>
          <a:r>
            <a:rPr kumimoji="1" lang="ja-JP" altLang="en-US" sz="1300">
              <a:latin typeface="ＭＳ Ｐゴシック" panose="020B0600070205080204" pitchFamily="50" charset="-128"/>
              <a:ea typeface="ＭＳ Ｐゴシック" panose="020B0600070205080204" pitchFamily="50" charset="-128"/>
            </a:rPr>
            <a:t>行っているところだが、その一方で人口が年々減少していることが影響を及ぼしている。</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今後も引き続き職員数の適正化や物件費の抑制策について検討を重ねていく必要がある。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120912</xdr:rowOff>
    </xdr:from>
    <xdr:to>
      <xdr:col>23</xdr:col>
      <xdr:colOff>133350</xdr:colOff>
      <xdr:row>84</xdr:row>
      <xdr:rowOff>48338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351262"/>
          <a:ext cx="838200" cy="9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43923</xdr:rowOff>
    </xdr:from>
    <xdr:to>
      <xdr:col>19</xdr:col>
      <xdr:colOff>133350</xdr:colOff>
      <xdr:row>83</xdr:row>
      <xdr:rowOff>120912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274273"/>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89453</xdr:rowOff>
    </xdr:from>
    <xdr:to>
      <xdr:col>15</xdr:col>
      <xdr:colOff>82550</xdr:colOff>
      <xdr:row>83</xdr:row>
      <xdr:rowOff>43923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148353"/>
          <a:ext cx="889000" cy="1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89453</xdr:rowOff>
    </xdr:from>
    <xdr:to>
      <xdr:col>11</xdr:col>
      <xdr:colOff>31750</xdr:colOff>
      <xdr:row>82</xdr:row>
      <xdr:rowOff>152908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1447800" y="14148353"/>
          <a:ext cx="8890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65560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168988</xdr:rowOff>
    </xdr:from>
    <xdr:to>
      <xdr:col>23</xdr:col>
      <xdr:colOff>184150</xdr:colOff>
      <xdr:row>84</xdr:row>
      <xdr:rowOff>99138</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3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141065</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437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70112</xdr:rowOff>
    </xdr:from>
    <xdr:to>
      <xdr:col>19</xdr:col>
      <xdr:colOff>184150</xdr:colOff>
      <xdr:row>84</xdr:row>
      <xdr:rowOff>262</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3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156489</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43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164573</xdr:rowOff>
    </xdr:from>
    <xdr:to>
      <xdr:col>15</xdr:col>
      <xdr:colOff>133350</xdr:colOff>
      <xdr:row>83</xdr:row>
      <xdr:rowOff>94723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2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79500</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430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38653</xdr:rowOff>
    </xdr:from>
    <xdr:to>
      <xdr:col>11</xdr:col>
      <xdr:colOff>82550</xdr:colOff>
      <xdr:row>82</xdr:row>
      <xdr:rowOff>140253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0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125030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41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102108</xdr:rowOff>
    </xdr:from>
    <xdr:to>
      <xdr:col>7</xdr:col>
      <xdr:colOff>31750</xdr:colOff>
      <xdr:row>83</xdr:row>
      <xdr:rowOff>32258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1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17035</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424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年度値引用。 なお、令和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年度類似団体関係数値（平均値、最大値及び最小値、順位）は、令和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年度の選定団体によるもの。ラスパイレス指数が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（対前年度比０）となり、類似団体平均を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下回り、全国町村平均を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下回っている。このことについては、平成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災害復旧関連の任期付職員（市町村または会社を定年退職された土木職の方）の採用が要因となっているとともに、依然として他団体と比較して職員数が少なく年齢層に偏在性があることもその要因だと考えられる。地域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xmlns=""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149861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5290800" y="146532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86</xdr:row>
      <xdr:rowOff>149861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4401800" y="1455673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87</xdr:row>
      <xdr:rowOff>123189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4556739"/>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年度は次の数値を引用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年度までの間に職員は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名減少（再任用・任期付職員を含む）、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％の削減</a:t>
          </a:r>
          <a:r>
            <a:rPr kumimoji="1" lang="ja-JP" altLang="en-US" sz="1300">
              <a:latin typeface="ＭＳ Ｐゴシック" panose="020B0600070205080204" pitchFamily="50" charset="-128"/>
              <a:ea typeface="ＭＳ Ｐゴシック" panose="020B0600070205080204" pitchFamily="50" charset="-128"/>
            </a:rPr>
            <a:t>となったところであるが、人口千人あたり職員数については、類似団体平均を上回っている状況である。東峰村定員管理計画（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H36</a:t>
          </a:r>
          <a:r>
            <a:rPr kumimoji="1" lang="ja-JP" altLang="en-US" sz="1300">
              <a:latin typeface="ＭＳ Ｐゴシック" panose="020B0600070205080204" pitchFamily="50" charset="-128"/>
              <a:ea typeface="ＭＳ Ｐゴシック" panose="020B0600070205080204" pitchFamily="50" charset="-128"/>
            </a:rPr>
            <a:t>）に基づき「現状維持</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人」としているが、平成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災害復旧事業に従事する任期付職員の増が見られる。今後も災害復旧・復興を含め、住民サービスの低下を招くことのない水準を維持しながら、人口規模にあった職員数についての検討を行っ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xmlns=""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xmlns=""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xmlns=""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71724</xdr:rowOff>
    </xdr:from>
    <xdr:to>
      <xdr:col>81</xdr:col>
      <xdr:colOff>44450</xdr:colOff>
      <xdr:row>61</xdr:row>
      <xdr:rowOff>81174</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179800" y="10530174"/>
          <a:ext cx="8382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xmlns=""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71724</xdr:rowOff>
    </xdr:from>
    <xdr:to>
      <xdr:col>77</xdr:col>
      <xdr:colOff>44450</xdr:colOff>
      <xdr:row>61</xdr:row>
      <xdr:rowOff>82783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5290800" y="10530174"/>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80370</xdr:rowOff>
    </xdr:from>
    <xdr:to>
      <xdr:col>72</xdr:col>
      <xdr:colOff>203200</xdr:colOff>
      <xdr:row>61</xdr:row>
      <xdr:rowOff>82783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4401800" y="1053882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31507</xdr:rowOff>
    </xdr:from>
    <xdr:to>
      <xdr:col>68</xdr:col>
      <xdr:colOff>152400</xdr:colOff>
      <xdr:row>61</xdr:row>
      <xdr:rowOff>80370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3512800" y="10489957"/>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30374</xdr:rowOff>
    </xdr:from>
    <xdr:to>
      <xdr:col>81</xdr:col>
      <xdr:colOff>95250</xdr:colOff>
      <xdr:row>61</xdr:row>
      <xdr:rowOff>131974</xdr:rowOff>
    </xdr:to>
    <xdr:sp macro="" textlink="">
      <xdr:nvSpPr>
        <xdr:cNvPr id="333" name="楕円 332">
          <a:extLst>
            <a:ext uri="{FF2B5EF4-FFF2-40B4-BE49-F238E27FC236}">
              <a16:creationId xmlns:a16="http://schemas.microsoft.com/office/drawing/2014/main" xmlns="" id="{00000000-0008-0000-0300-00004D010000}"/>
            </a:ext>
          </a:extLst>
        </xdr:cNvPr>
        <xdr:cNvSpPr/>
      </xdr:nvSpPr>
      <xdr:spPr>
        <a:xfrm>
          <a:off x="169672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2451</xdr:rowOff>
    </xdr:from>
    <xdr:ext cx="762000" cy="259045"/>
    <xdr:sp macro="" textlink="">
      <xdr:nvSpPr>
        <xdr:cNvPr id="334" name="定員管理の状況該当値テキスト">
          <a:extLst>
            <a:ext uri="{FF2B5EF4-FFF2-40B4-BE49-F238E27FC236}">
              <a16:creationId xmlns:a16="http://schemas.microsoft.com/office/drawing/2014/main" xmlns="" id="{00000000-0008-0000-0300-00004E010000}"/>
            </a:ext>
          </a:extLst>
        </xdr:cNvPr>
        <xdr:cNvSpPr txBox="1"/>
      </xdr:nvSpPr>
      <xdr:spPr>
        <a:xfrm>
          <a:off x="17106900" y="1046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20924</xdr:rowOff>
    </xdr:from>
    <xdr:to>
      <xdr:col>77</xdr:col>
      <xdr:colOff>95250</xdr:colOff>
      <xdr:row>61</xdr:row>
      <xdr:rowOff>122524</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129000" y="10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107301</xdr:rowOff>
    </xdr:from>
    <xdr:ext cx="7366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798800" y="1056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31983</xdr:rowOff>
    </xdr:from>
    <xdr:to>
      <xdr:col>73</xdr:col>
      <xdr:colOff>44450</xdr:colOff>
      <xdr:row>61</xdr:row>
      <xdr:rowOff>133583</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5240000" y="104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29570</xdr:rowOff>
    </xdr:from>
    <xdr:to>
      <xdr:col>68</xdr:col>
      <xdr:colOff>203200</xdr:colOff>
      <xdr:row>61</xdr:row>
      <xdr:rowOff>131170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4351000" y="104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115947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020800" y="1057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152157</xdr:rowOff>
    </xdr:from>
    <xdr:to>
      <xdr:col>64</xdr:col>
      <xdr:colOff>152400</xdr:colOff>
      <xdr:row>61</xdr:row>
      <xdr:rowOff>82307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3462000" y="104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67084</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131800" y="105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実質公債費比率については、償還期間が短い合併特例事業債及び過疎対策事業債の残高が全体残高の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％、災害復旧事業債の残高が全体残高の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％を占めており毎年の償還額が比較的多額になっている。平成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年九州北部豪雨災害以降の度重なる災害復旧事業債の起債により、平成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年度まで減少傾向であった実質公債費比率が増加傾向に転じている要因だと考える。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今後も事業の選別等により起債の抑制を図ることに努める。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84244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27940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4401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44027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事業の選別による起債の抑制や、既発債の償還額が減少の傾向にあること、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年度までの間に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職員の削減（再任用職員・任期付職員を含む）などにより、平成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年度決算時以降マイナス比率の状態が継続している。</a:t>
          </a:r>
        </a:p>
        <a:p>
          <a:r>
            <a:rPr kumimoji="1" lang="ja-JP" altLang="en-US" sz="1300">
              <a:latin typeface="ＭＳ Ｐゴシック" panose="020B0600070205080204" pitchFamily="50" charset="-128"/>
              <a:ea typeface="ＭＳ Ｐゴシック" panose="020B0600070205080204" pitchFamily="50" charset="-128"/>
            </a:rPr>
            <a:t>　今後も後世への負担を増やさないよう、公債費等義務的経費の削減に努め、財政の健全化を図る。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xmlns=""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xmlns=""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xmlns=""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xmlns=""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人件費については、類似団体同様減少傾向にあるが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、給与表や期末・勤勉手当の改定等を踏まえても大きい変動は見られないので相対的な抑制の傾向にあると考える。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今後も引き続き計画的な定員管理や給与の在り方についての検討を行っていく。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6649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66040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90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66040</xdr:rowOff>
    </xdr:from>
    <xdr:to>
      <xdr:col>15</xdr:col>
      <xdr:colOff>98425</xdr:colOff>
      <xdr:row>40</xdr:row>
      <xdr:rowOff>119380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92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119380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878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xdr:rowOff>
    </xdr:from>
    <xdr:to>
      <xdr:col>15</xdr:col>
      <xdr:colOff>149225</xdr:colOff>
      <xdr:row>40</xdr:row>
      <xdr:rowOff>116840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101617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68580</xdr:rowOff>
    </xdr:from>
    <xdr:to>
      <xdr:col>11</xdr:col>
      <xdr:colOff>60325</xdr:colOff>
      <xdr:row>40</xdr:row>
      <xdr:rowOff>170180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154957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全国平均や類似団体平均を下回ってはいるものの、財政の健全化・安定化に向けて、支出額の多い経費を中心に、抑制の意識を浸透させていく必要がある。</a:t>
          </a:r>
        </a:p>
        <a:p>
          <a:r>
            <a:rPr kumimoji="1" lang="ja-JP" altLang="en-US" sz="1300">
              <a:latin typeface="ＭＳ Ｐゴシック" panose="020B0600070205080204" pitchFamily="50" charset="-128"/>
              <a:ea typeface="ＭＳ Ｐゴシック" panose="020B0600070205080204" pitchFamily="50" charset="-128"/>
            </a:rPr>
            <a:t>　また、公共施設等総合管理計画により、公共施設等の利活用についても検討のうえ、支出の減少、収入の確保を図り、財源の安定化に努める。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2888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16</xdr:row>
      <xdr:rowOff>149860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154432</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893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154432</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児童数の減少に伴う保育所運営費の増や、子育て世帯生活給付金給付、高齢化の進行による高齢者福祉費の増などにより昨年度比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今後も社会保障等へのニーズは高まっていくものと思われるので、財源の確保についての検討が求められる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57</xdr:row>
      <xdr:rowOff>46990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9636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46990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46990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107967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その他に係る数値は、類似団体平均・全国平均・福岡県平均をいずれも下回っている。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しかし、今後の特別会計の経営状況次第では、繰出金の増加も十分想定されるものである。それによる費用増を抑制するために、適正な受益者負担を検討し求めていくものとする。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133858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536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12700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563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67564</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613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67564</xdr:rowOff>
    </xdr:from>
    <xdr:to>
      <xdr:col>69</xdr:col>
      <xdr:colOff>92075</xdr:colOff>
      <xdr:row>56</xdr:row>
      <xdr:rowOff>99568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668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55626</xdr:rowOff>
    </xdr:from>
    <xdr:to>
      <xdr:col>82</xdr:col>
      <xdr:colOff>158750</xdr:colOff>
      <xdr:row>55</xdr:row>
      <xdr:rowOff>157226</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72153</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に係る数値は、類似団体平均・全国平均・福岡県平均をいずれも下回っている。今後も補助の交付を受けた団体等が適正な事業実施を進めているか等の審査や検証を進め、必要性に疑問等ある場合、随時整理を行うこと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19231</xdr:rowOff>
    </xdr:from>
    <xdr:to>
      <xdr:col>82</xdr:col>
      <xdr:colOff>107950</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1914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36</xdr:row>
      <xdr:rowOff>117203</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4782800" y="62502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117203</xdr:rowOff>
    </xdr:from>
    <xdr:to>
      <xdr:col>73</xdr:col>
      <xdr:colOff>180975</xdr:colOff>
      <xdr:row>36</xdr:row>
      <xdr:rowOff>169454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289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17599</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3416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139881</xdr:rowOff>
    </xdr:from>
    <xdr:to>
      <xdr:col>82</xdr:col>
      <xdr:colOff>158750</xdr:colOff>
      <xdr:row>36</xdr:row>
      <xdr:rowOff>70031</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156408</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66403</xdr:rowOff>
    </xdr:from>
    <xdr:to>
      <xdr:col>74</xdr:col>
      <xdr:colOff>31750</xdr:colOff>
      <xdr:row>36</xdr:row>
      <xdr:rowOff>168003</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6730</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58981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78576</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償還期間が短い旧合併特例事業債及び過疎対策事業債の起債残高が全体の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a:t>
          </a:r>
          <a:r>
            <a:rPr kumimoji="1" lang="ja-JP" altLang="en-US" sz="1200">
              <a:latin typeface="ＭＳ Ｐゴシック" panose="020B0600070205080204" pitchFamily="50" charset="-128"/>
              <a:ea typeface="ＭＳ Ｐゴシック" panose="020B0600070205080204" pitchFamily="50" charset="-128"/>
            </a:rPr>
            <a:t>め、単年度における償還額が高い傾向にある。</a:t>
          </a:r>
        </a:p>
        <a:p>
          <a:r>
            <a:rPr kumimoji="1" lang="ja-JP" altLang="en-US" sz="1200">
              <a:latin typeface="ＭＳ Ｐゴシック" panose="020B0600070205080204" pitchFamily="50" charset="-128"/>
              <a:ea typeface="ＭＳ Ｐゴシック" panose="020B0600070205080204" pitchFamily="50" charset="-128"/>
            </a:rPr>
            <a:t>　公債費が占める割合は、年々減少傾向であったが、平成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年度起債の合併特例事業債及び平成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九州北部豪雨に係る災害復旧事業債等の元利償還開始に伴い増加に転じている。全国平均や類似団体を上回っているものの、福岡県平均よりは低く、今後も新たな起債を抑制することにより適正な水準を目指していくことが求めら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3556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335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8128</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098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78</xdr:row>
      <xdr:rowOff>8128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83565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近年、増加傾向であったが、令和元年度から減少傾向に転じている。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九州北部豪雨、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西日本豪雨及び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秋雨前線豪雨に伴う災害復旧事業の減、公債費の比率の増による相対的な減少と考えられる。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77</xdr:row>
      <xdr:rowOff>82913</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14740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82913</xdr:rowOff>
    </xdr:from>
    <xdr:to>
      <xdr:col>78</xdr:col>
      <xdr:colOff>69850</xdr:colOff>
      <xdr:row>78</xdr:row>
      <xdr:rowOff>2902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32845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78</xdr:row>
      <xdr:rowOff>94343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893800" y="133760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78</xdr:row>
      <xdr:rowOff>94343</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4413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82929</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32113</xdr:rowOff>
    </xdr:from>
    <xdr:to>
      <xdr:col>78</xdr:col>
      <xdr:colOff>120650</xdr:colOff>
      <xdr:row>77</xdr:row>
      <xdr:rowOff>133713</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143890</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123552</xdr:rowOff>
    </xdr:from>
    <xdr:to>
      <xdr:col>74</xdr:col>
      <xdr:colOff>31750</xdr:colOff>
      <xdr:row>78</xdr:row>
      <xdr:rowOff>53702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38479</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48639</xdr:rowOff>
    </xdr:from>
    <xdr:to>
      <xdr:col>29</xdr:col>
      <xdr:colOff>127000</xdr:colOff>
      <xdr:row>15</xdr:row>
      <xdr:rowOff>58611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668014"/>
          <a:ext cx="647700" cy="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58611</xdr:rowOff>
    </xdr:from>
    <xdr:to>
      <xdr:col>26</xdr:col>
      <xdr:colOff>50800</xdr:colOff>
      <xdr:row>15</xdr:row>
      <xdr:rowOff>85386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677986"/>
          <a:ext cx="698500" cy="2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85386</xdr:rowOff>
    </xdr:from>
    <xdr:to>
      <xdr:col>22</xdr:col>
      <xdr:colOff>114300</xdr:colOff>
      <xdr:row>15</xdr:row>
      <xdr:rowOff>122776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704761"/>
          <a:ext cx="698500" cy="3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122776</xdr:rowOff>
    </xdr:from>
    <xdr:to>
      <xdr:col>18</xdr:col>
      <xdr:colOff>177800</xdr:colOff>
      <xdr:row>16</xdr:row>
      <xdr:rowOff>10984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742151"/>
          <a:ext cx="698500" cy="5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169289</xdr:rowOff>
    </xdr:from>
    <xdr:to>
      <xdr:col>29</xdr:col>
      <xdr:colOff>177800</xdr:colOff>
      <xdr:row>15</xdr:row>
      <xdr:rowOff>99439</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61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14366</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46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7811</xdr:rowOff>
    </xdr:from>
    <xdr:to>
      <xdr:col>26</xdr:col>
      <xdr:colOff>101600</xdr:colOff>
      <xdr:row>15</xdr:row>
      <xdr:rowOff>109411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62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119588</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39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34586</xdr:rowOff>
    </xdr:from>
    <xdr:to>
      <xdr:col>22</xdr:col>
      <xdr:colOff>165100</xdr:colOff>
      <xdr:row>15</xdr:row>
      <xdr:rowOff>136186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65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146363</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4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71976</xdr:rowOff>
    </xdr:from>
    <xdr:to>
      <xdr:col>19</xdr:col>
      <xdr:colOff>38100</xdr:colOff>
      <xdr:row>16</xdr:row>
      <xdr:rowOff>2126</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269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12303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46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131634</xdr:rowOff>
    </xdr:from>
    <xdr:to>
      <xdr:col>15</xdr:col>
      <xdr:colOff>101600</xdr:colOff>
      <xdr:row>16</xdr:row>
      <xdr:rowOff>61784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27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71961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5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xmlns=""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xmlns=""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xmlns=""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147899</xdr:rowOff>
    </xdr:from>
    <xdr:to>
      <xdr:col>29</xdr:col>
      <xdr:colOff>127000</xdr:colOff>
      <xdr:row>37</xdr:row>
      <xdr:rowOff>3487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003800" y="7101149"/>
          <a:ext cx="647700" cy="2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132677</xdr:rowOff>
    </xdr:from>
    <xdr:ext cx="762000" cy="259045"/>
    <xdr:sp macro="" textlink="">
      <xdr:nvSpPr>
        <xdr:cNvPr id="106" name="人口1人当たり決算額の推移平均値テキスト445">
          <a:extLst>
            <a:ext uri="{FF2B5EF4-FFF2-40B4-BE49-F238E27FC236}">
              <a16:creationId xmlns:a16="http://schemas.microsoft.com/office/drawing/2014/main" xmlns="" id="{00000000-0008-0000-0500-00006A000000}"/>
            </a:ext>
          </a:extLst>
        </xdr:cNvPr>
        <xdr:cNvSpPr txBox="1"/>
      </xdr:nvSpPr>
      <xdr:spPr>
        <a:xfrm>
          <a:off x="5740400" y="708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xmlns=""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3487</xdr:rowOff>
    </xdr:from>
    <xdr:to>
      <xdr:col>26</xdr:col>
      <xdr:colOff>50800</xdr:colOff>
      <xdr:row>37</xdr:row>
      <xdr:rowOff>10580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4305300" y="7128187"/>
          <a:ext cx="698500" cy="7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xmlns=""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xmlns=""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10580</xdr:rowOff>
    </xdr:from>
    <xdr:to>
      <xdr:col>22</xdr:col>
      <xdr:colOff>114300</xdr:colOff>
      <xdr:row>37</xdr:row>
      <xdr:rowOff>66164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3606800" y="7135280"/>
          <a:ext cx="698500" cy="5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66164</xdr:rowOff>
    </xdr:from>
    <xdr:to>
      <xdr:col>18</xdr:col>
      <xdr:colOff>177800</xdr:colOff>
      <xdr:row>37</xdr:row>
      <xdr:rowOff>67890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2908300" y="7190864"/>
          <a:ext cx="698500" cy="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97099</xdr:rowOff>
    </xdr:from>
    <xdr:to>
      <xdr:col>29</xdr:col>
      <xdr:colOff>177800</xdr:colOff>
      <xdr:row>37</xdr:row>
      <xdr:rowOff>27249</xdr:rowOff>
    </xdr:to>
    <xdr:sp macro="" textlink="">
      <xdr:nvSpPr>
        <xdr:cNvPr id="124" name="楕円 123">
          <a:extLst>
            <a:ext uri="{FF2B5EF4-FFF2-40B4-BE49-F238E27FC236}">
              <a16:creationId xmlns:a16="http://schemas.microsoft.com/office/drawing/2014/main" xmlns="" id="{00000000-0008-0000-0500-00007C000000}"/>
            </a:ext>
          </a:extLst>
        </xdr:cNvPr>
        <xdr:cNvSpPr/>
      </xdr:nvSpPr>
      <xdr:spPr bwMode="auto">
        <a:xfrm>
          <a:off x="5600700" y="705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285076</xdr:rowOff>
    </xdr:from>
    <xdr:ext cx="762000" cy="259045"/>
    <xdr:sp macro="" textlink="">
      <xdr:nvSpPr>
        <xdr:cNvPr id="125" name="人口1人当たり決算額の推移該当値テキスト445">
          <a:extLst>
            <a:ext uri="{FF2B5EF4-FFF2-40B4-BE49-F238E27FC236}">
              <a16:creationId xmlns:a16="http://schemas.microsoft.com/office/drawing/2014/main" xmlns="" id="{00000000-0008-0000-0500-00007D000000}"/>
            </a:ext>
          </a:extLst>
        </xdr:cNvPr>
        <xdr:cNvSpPr txBox="1"/>
      </xdr:nvSpPr>
      <xdr:spPr>
        <a:xfrm>
          <a:off x="5740400" y="68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124137</xdr:rowOff>
    </xdr:from>
    <xdr:to>
      <xdr:col>26</xdr:col>
      <xdr:colOff>101600</xdr:colOff>
      <xdr:row>37</xdr:row>
      <xdr:rowOff>54287</xdr:rowOff>
    </xdr:to>
    <xdr:sp macro="" textlink="">
      <xdr:nvSpPr>
        <xdr:cNvPr id="126" name="楕円 125">
          <a:extLst>
            <a:ext uri="{FF2B5EF4-FFF2-40B4-BE49-F238E27FC236}">
              <a16:creationId xmlns:a16="http://schemas.microsoft.com/office/drawing/2014/main" xmlns="" id="{00000000-0008-0000-0500-00007E000000}"/>
            </a:ext>
          </a:extLst>
        </xdr:cNvPr>
        <xdr:cNvSpPr/>
      </xdr:nvSpPr>
      <xdr:spPr bwMode="auto">
        <a:xfrm>
          <a:off x="4953000" y="70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235914</xdr:rowOff>
    </xdr:from>
    <xdr:ext cx="7366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622800" y="6846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131230</xdr:rowOff>
    </xdr:from>
    <xdr:to>
      <xdr:col>22</xdr:col>
      <xdr:colOff>165100</xdr:colOff>
      <xdr:row>37</xdr:row>
      <xdr:rowOff>61380</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4254500" y="70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243007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924300" y="68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15364</xdr:rowOff>
    </xdr:from>
    <xdr:to>
      <xdr:col>19</xdr:col>
      <xdr:colOff>38100</xdr:colOff>
      <xdr:row>37</xdr:row>
      <xdr:rowOff>116964</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3556000" y="714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298591</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225800" y="690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17090</xdr:rowOff>
    </xdr:from>
    <xdr:to>
      <xdr:col>15</xdr:col>
      <xdr:colOff>101600</xdr:colOff>
      <xdr:row>37</xdr:row>
      <xdr:rowOff>118690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2857500" y="71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300317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527300" y="69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61160</xdr:rowOff>
    </xdr:from>
    <xdr:to>
      <xdr:col>24</xdr:col>
      <xdr:colOff>63500</xdr:colOff>
      <xdr:row>34</xdr:row>
      <xdr:rowOff>63514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3797300" y="5890460"/>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61160</xdr:rowOff>
    </xdr:from>
    <xdr:to>
      <xdr:col>19</xdr:col>
      <xdr:colOff>177800</xdr:colOff>
      <xdr:row>34</xdr:row>
      <xdr:rowOff>132417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5890460"/>
          <a:ext cx="889000" cy="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132417</xdr:rowOff>
    </xdr:from>
    <xdr:to>
      <xdr:col>15</xdr:col>
      <xdr:colOff>50800</xdr:colOff>
      <xdr:row>34</xdr:row>
      <xdr:rowOff>159327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5961717"/>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159327</xdr:rowOff>
    </xdr:from>
    <xdr:to>
      <xdr:col>10</xdr:col>
      <xdr:colOff>114300</xdr:colOff>
      <xdr:row>35</xdr:row>
      <xdr:rowOff>42390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5988627"/>
          <a:ext cx="889000" cy="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12714</xdr:rowOff>
    </xdr:from>
    <xdr:to>
      <xdr:col>24</xdr:col>
      <xdr:colOff>114300</xdr:colOff>
      <xdr:row>34</xdr:row>
      <xdr:rowOff>114314</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58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35591</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69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10360</xdr:rowOff>
    </xdr:from>
    <xdr:to>
      <xdr:col>20</xdr:col>
      <xdr:colOff>38100</xdr:colOff>
      <xdr:row>34</xdr:row>
      <xdr:rowOff>111960</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58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128487</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61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81617</xdr:rowOff>
    </xdr:from>
    <xdr:to>
      <xdr:col>15</xdr:col>
      <xdr:colOff>101600</xdr:colOff>
      <xdr:row>35</xdr:row>
      <xdr:rowOff>11767</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59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28294</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68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108527</xdr:rowOff>
    </xdr:from>
    <xdr:to>
      <xdr:col>10</xdr:col>
      <xdr:colOff>165100</xdr:colOff>
      <xdr:row>35</xdr:row>
      <xdr:rowOff>38677</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59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55204</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71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163040</xdr:rowOff>
    </xdr:from>
    <xdr:to>
      <xdr:col>6</xdr:col>
      <xdr:colOff>38100</xdr:colOff>
      <xdr:row>35</xdr:row>
      <xdr:rowOff>93190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59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109717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57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xmlns=""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xmlns=""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xmlns=""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13298</xdr:rowOff>
    </xdr:from>
    <xdr:to>
      <xdr:col>24</xdr:col>
      <xdr:colOff>63500</xdr:colOff>
      <xdr:row>54</xdr:row>
      <xdr:rowOff>152650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3797300" y="9271598"/>
          <a:ext cx="838200" cy="1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xmlns=""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152650</xdr:rowOff>
    </xdr:from>
    <xdr:to>
      <xdr:col>19</xdr:col>
      <xdr:colOff>177800</xdr:colOff>
      <xdr:row>55</xdr:row>
      <xdr:rowOff>33169</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2908300" y="9410950"/>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xmlns=""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33169</xdr:rowOff>
    </xdr:from>
    <xdr:to>
      <xdr:col>15</xdr:col>
      <xdr:colOff>50800</xdr:colOff>
      <xdr:row>56</xdr:row>
      <xdr:rowOff>17262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019300" y="9462919"/>
          <a:ext cx="889000" cy="15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49906</xdr:rowOff>
    </xdr:from>
    <xdr:to>
      <xdr:col>10</xdr:col>
      <xdr:colOff>114300</xdr:colOff>
      <xdr:row>56</xdr:row>
      <xdr:rowOff>17262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1130300" y="9479656"/>
          <a:ext cx="889000" cy="1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66419</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1719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87183</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830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133948</xdr:rowOff>
    </xdr:from>
    <xdr:to>
      <xdr:col>24</xdr:col>
      <xdr:colOff>114300</xdr:colOff>
      <xdr:row>54</xdr:row>
      <xdr:rowOff>64098</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4584700" y="92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156825</xdr:rowOff>
    </xdr:from>
    <xdr:ext cx="599010" cy="259045"/>
    <xdr:sp macro="" textlink="">
      <xdr:nvSpPr>
        <xdr:cNvPr id="135" name="物件費該当値テキスト">
          <a:extLst>
            <a:ext uri="{FF2B5EF4-FFF2-40B4-BE49-F238E27FC236}">
              <a16:creationId xmlns:a16="http://schemas.microsoft.com/office/drawing/2014/main" xmlns="" id="{00000000-0008-0000-0600-000087000000}"/>
            </a:ext>
          </a:extLst>
        </xdr:cNvPr>
        <xdr:cNvSpPr txBox="1"/>
      </xdr:nvSpPr>
      <xdr:spPr>
        <a:xfrm>
          <a:off x="4686300" y="90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101850</xdr:rowOff>
    </xdr:from>
    <xdr:to>
      <xdr:col>20</xdr:col>
      <xdr:colOff>38100</xdr:colOff>
      <xdr:row>55</xdr:row>
      <xdr:rowOff>32000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3746500" y="936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48527</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497795" y="91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153819</xdr:rowOff>
    </xdr:from>
    <xdr:to>
      <xdr:col>15</xdr:col>
      <xdr:colOff>101600</xdr:colOff>
      <xdr:row>55</xdr:row>
      <xdr:rowOff>83969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2857500" y="9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100496</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608795" y="918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137912</xdr:rowOff>
    </xdr:from>
    <xdr:to>
      <xdr:col>10</xdr:col>
      <xdr:colOff>165100</xdr:colOff>
      <xdr:row>56</xdr:row>
      <xdr:rowOff>68062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968500" y="95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84589</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1719795" y="93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170556</xdr:rowOff>
    </xdr:from>
    <xdr:to>
      <xdr:col>6</xdr:col>
      <xdr:colOff>38100</xdr:colOff>
      <xdr:row>55</xdr:row>
      <xdr:rowOff>100706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079500" y="9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117233</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830795" y="920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36664</xdr:rowOff>
    </xdr:from>
    <xdr:to>
      <xdr:col>24</xdr:col>
      <xdr:colOff>63500</xdr:colOff>
      <xdr:row>79</xdr:row>
      <xdr:rowOff>38151</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581214"/>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35167</xdr:rowOff>
    </xdr:from>
    <xdr:to>
      <xdr:col>19</xdr:col>
      <xdr:colOff>177800</xdr:colOff>
      <xdr:row>79</xdr:row>
      <xdr:rowOff>36664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908300" y="13579717"/>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17983</xdr:rowOff>
    </xdr:from>
    <xdr:to>
      <xdr:col>15</xdr:col>
      <xdr:colOff>50800</xdr:colOff>
      <xdr:row>79</xdr:row>
      <xdr:rowOff>35167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56253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17983</xdr:rowOff>
    </xdr:from>
    <xdr:to>
      <xdr:col>10</xdr:col>
      <xdr:colOff>114300</xdr:colOff>
      <xdr:row>79</xdr:row>
      <xdr:rowOff>30327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56253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158801</xdr:rowOff>
    </xdr:from>
    <xdr:to>
      <xdr:col>24</xdr:col>
      <xdr:colOff>114300</xdr:colOff>
      <xdr:row>79</xdr:row>
      <xdr:rowOff>88951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5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73728</xdr:rowOff>
    </xdr:from>
    <xdr:ext cx="378565"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446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157314</xdr:rowOff>
    </xdr:from>
    <xdr:to>
      <xdr:col>20</xdr:col>
      <xdr:colOff>38100</xdr:colOff>
      <xdr:row>79</xdr:row>
      <xdr:rowOff>87464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78591</xdr:rowOff>
    </xdr:from>
    <xdr:ext cx="378565"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8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155817</xdr:rowOff>
    </xdr:from>
    <xdr:to>
      <xdr:col>15</xdr:col>
      <xdr:colOff>101600</xdr:colOff>
      <xdr:row>79</xdr:row>
      <xdr:rowOff>85967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5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77094</xdr:rowOff>
    </xdr:from>
    <xdr:ext cx="378565"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9017" y="1362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138633</xdr:rowOff>
    </xdr:from>
    <xdr:to>
      <xdr:col>10</xdr:col>
      <xdr:colOff>165100</xdr:colOff>
      <xdr:row>79</xdr:row>
      <xdr:rowOff>68783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59910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6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150977</xdr:rowOff>
    </xdr:from>
    <xdr:to>
      <xdr:col>6</xdr:col>
      <xdr:colOff>38100</xdr:colOff>
      <xdr:row>79</xdr:row>
      <xdr:rowOff>81127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5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72254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61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139590</xdr:rowOff>
    </xdr:from>
    <xdr:to>
      <xdr:col>24</xdr:col>
      <xdr:colOff>63500</xdr:colOff>
      <xdr:row>96</xdr:row>
      <xdr:rowOff>146576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255890"/>
          <a:ext cx="8382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146576</xdr:rowOff>
    </xdr:from>
    <xdr:to>
      <xdr:col>19</xdr:col>
      <xdr:colOff>177800</xdr:colOff>
      <xdr:row>97</xdr:row>
      <xdr:rowOff>39546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605776"/>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39546</xdr:rowOff>
    </xdr:from>
    <xdr:to>
      <xdr:col>15</xdr:col>
      <xdr:colOff>50800</xdr:colOff>
      <xdr:row>97</xdr:row>
      <xdr:rowOff>57093</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670196"/>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164947</xdr:rowOff>
    </xdr:from>
    <xdr:to>
      <xdr:col>10</xdr:col>
      <xdr:colOff>114300</xdr:colOff>
      <xdr:row>97</xdr:row>
      <xdr:rowOff>57093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1130300" y="16624147"/>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88790</xdr:rowOff>
    </xdr:from>
    <xdr:to>
      <xdr:col>24</xdr:col>
      <xdr:colOff>114300</xdr:colOff>
      <xdr:row>95</xdr:row>
      <xdr:rowOff>18940</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2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111667</xdr:rowOff>
    </xdr:from>
    <xdr:ext cx="599010"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0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95776</xdr:rowOff>
    </xdr:from>
    <xdr:to>
      <xdr:col>20</xdr:col>
      <xdr:colOff>38100</xdr:colOff>
      <xdr:row>97</xdr:row>
      <xdr:rowOff>25926</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5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42453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3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160196</xdr:rowOff>
    </xdr:from>
    <xdr:to>
      <xdr:col>15</xdr:col>
      <xdr:colOff>101600</xdr:colOff>
      <xdr:row>97</xdr:row>
      <xdr:rowOff>90346</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6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106873</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39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6293</xdr:rowOff>
    </xdr:from>
    <xdr:to>
      <xdr:col>10</xdr:col>
      <xdr:colOff>165100</xdr:colOff>
      <xdr:row>97</xdr:row>
      <xdr:rowOff>107893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6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124420</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4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114147</xdr:rowOff>
    </xdr:from>
    <xdr:to>
      <xdr:col>6</xdr:col>
      <xdr:colOff>38100</xdr:colOff>
      <xdr:row>97</xdr:row>
      <xdr:rowOff>44297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5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60824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3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90300</xdr:rowOff>
    </xdr:from>
    <xdr:to>
      <xdr:col>55</xdr:col>
      <xdr:colOff>0</xdr:colOff>
      <xdr:row>35</xdr:row>
      <xdr:rowOff>14618</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9639300" y="5576700"/>
          <a:ext cx="838200" cy="43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90300</xdr:rowOff>
    </xdr:from>
    <xdr:to>
      <xdr:col>50</xdr:col>
      <xdr:colOff>114300</xdr:colOff>
      <xdr:row>35</xdr:row>
      <xdr:rowOff>14244</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5576700"/>
          <a:ext cx="889000" cy="4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113255</xdr:rowOff>
    </xdr:from>
    <xdr:to>
      <xdr:col>45</xdr:col>
      <xdr:colOff>177800</xdr:colOff>
      <xdr:row>35</xdr:row>
      <xdr:rowOff>14244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7861300" y="5942555"/>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113255</xdr:rowOff>
    </xdr:from>
    <xdr:to>
      <xdr:col>41</xdr:col>
      <xdr:colOff>50800</xdr:colOff>
      <xdr:row>34</xdr:row>
      <xdr:rowOff>121290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6972300" y="594255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135268</xdr:rowOff>
    </xdr:from>
    <xdr:to>
      <xdr:col>55</xdr:col>
      <xdr:colOff>50800</xdr:colOff>
      <xdr:row>35</xdr:row>
      <xdr:rowOff>65418</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59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158145</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581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39500</xdr:rowOff>
    </xdr:from>
    <xdr:to>
      <xdr:col>50</xdr:col>
      <xdr:colOff>165100</xdr:colOff>
      <xdr:row>32</xdr:row>
      <xdr:rowOff>141100</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55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157627</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39795" y="530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134894</xdr:rowOff>
    </xdr:from>
    <xdr:to>
      <xdr:col>46</xdr:col>
      <xdr:colOff>38100</xdr:colOff>
      <xdr:row>35</xdr:row>
      <xdr:rowOff>65044</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59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81571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50795" y="573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62455</xdr:rowOff>
    </xdr:from>
    <xdr:to>
      <xdr:col>41</xdr:col>
      <xdr:colOff>101600</xdr:colOff>
      <xdr:row>34</xdr:row>
      <xdr:rowOff>164055</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58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9132</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61795" y="566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70490</xdr:rowOff>
    </xdr:from>
    <xdr:to>
      <xdr:col>36</xdr:col>
      <xdr:colOff>165100</xdr:colOff>
      <xdr:row>35</xdr:row>
      <xdr:rowOff>640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58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17167</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672795" y="567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81736</xdr:rowOff>
    </xdr:from>
    <xdr:to>
      <xdr:col>55</xdr:col>
      <xdr:colOff>0</xdr:colOff>
      <xdr:row>58</xdr:row>
      <xdr:rowOff>45526</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9639300" y="9854386"/>
          <a:ext cx="8382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81736</xdr:rowOff>
    </xdr:from>
    <xdr:to>
      <xdr:col>50</xdr:col>
      <xdr:colOff>114300</xdr:colOff>
      <xdr:row>57</xdr:row>
      <xdr:rowOff>145652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854386"/>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145652</xdr:rowOff>
    </xdr:from>
    <xdr:to>
      <xdr:col>45</xdr:col>
      <xdr:colOff>177800</xdr:colOff>
      <xdr:row>58</xdr:row>
      <xdr:rowOff>58646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918302"/>
          <a:ext cx="889000" cy="8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58646</xdr:rowOff>
    </xdr:from>
    <xdr:to>
      <xdr:col>41</xdr:col>
      <xdr:colOff>50800</xdr:colOff>
      <xdr:row>58</xdr:row>
      <xdr:rowOff>83842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10002746"/>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166176</xdr:rowOff>
    </xdr:from>
    <xdr:to>
      <xdr:col>55</xdr:col>
      <xdr:colOff>50800</xdr:colOff>
      <xdr:row>58</xdr:row>
      <xdr:rowOff>96326</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9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144603</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9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30936</xdr:rowOff>
    </xdr:from>
    <xdr:to>
      <xdr:col>50</xdr:col>
      <xdr:colOff>165100</xdr:colOff>
      <xdr:row>57</xdr:row>
      <xdr:rowOff>132536</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149063</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39795" y="95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94852</xdr:rowOff>
    </xdr:from>
    <xdr:to>
      <xdr:col>46</xdr:col>
      <xdr:colOff>38100</xdr:colOff>
      <xdr:row>58</xdr:row>
      <xdr:rowOff>25002</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8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41529</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50795" y="964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7846</xdr:rowOff>
    </xdr:from>
    <xdr:to>
      <xdr:col>41</xdr:col>
      <xdr:colOff>101600</xdr:colOff>
      <xdr:row>58</xdr:row>
      <xdr:rowOff>109446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100573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61795" y="1004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33042</xdr:rowOff>
    </xdr:from>
    <xdr:to>
      <xdr:col>36</xdr:col>
      <xdr:colOff>165100</xdr:colOff>
      <xdr:row>58</xdr:row>
      <xdr:rowOff>134642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9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125769</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672795" y="1006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58937</xdr:rowOff>
    </xdr:from>
    <xdr:to>
      <xdr:col>55</xdr:col>
      <xdr:colOff>0</xdr:colOff>
      <xdr:row>78</xdr:row>
      <xdr:rowOff>7855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260587"/>
          <a:ext cx="838200" cy="1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40337</xdr:rowOff>
    </xdr:from>
    <xdr:to>
      <xdr:col>50</xdr:col>
      <xdr:colOff>114300</xdr:colOff>
      <xdr:row>77</xdr:row>
      <xdr:rowOff>58937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241987"/>
          <a:ext cx="889000" cy="1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40337</xdr:rowOff>
    </xdr:from>
    <xdr:to>
      <xdr:col>45</xdr:col>
      <xdr:colOff>177800</xdr:colOff>
      <xdr:row>78</xdr:row>
      <xdr:rowOff>61474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241987"/>
          <a:ext cx="889000" cy="19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23335</xdr:rowOff>
    </xdr:from>
    <xdr:to>
      <xdr:col>41</xdr:col>
      <xdr:colOff>50800</xdr:colOff>
      <xdr:row>78</xdr:row>
      <xdr:rowOff>61474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224985"/>
          <a:ext cx="889000" cy="2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128505</xdr:rowOff>
    </xdr:from>
    <xdr:to>
      <xdr:col>55</xdr:col>
      <xdr:colOff>50800</xdr:colOff>
      <xdr:row>78</xdr:row>
      <xdr:rowOff>58655</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3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106932</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3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8137</xdr:rowOff>
    </xdr:from>
    <xdr:to>
      <xdr:col>50</xdr:col>
      <xdr:colOff>165100</xdr:colOff>
      <xdr:row>77</xdr:row>
      <xdr:rowOff>109737</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2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126264</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39795" y="129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160987</xdr:rowOff>
    </xdr:from>
    <xdr:to>
      <xdr:col>46</xdr:col>
      <xdr:colOff>38100</xdr:colOff>
      <xdr:row>77</xdr:row>
      <xdr:rowOff>91137</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1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107664</xdr:rowOff>
    </xdr:from>
    <xdr:ext cx="59901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50795" y="1296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10674</xdr:rowOff>
    </xdr:from>
    <xdr:to>
      <xdr:col>41</xdr:col>
      <xdr:colOff>101600</xdr:colOff>
      <xdr:row>78</xdr:row>
      <xdr:rowOff>112274</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3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103401</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4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143985</xdr:rowOff>
    </xdr:from>
    <xdr:to>
      <xdr:col>36</xdr:col>
      <xdr:colOff>165100</xdr:colOff>
      <xdr:row>77</xdr:row>
      <xdr:rowOff>74135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1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90663</xdr:rowOff>
    </xdr:from>
    <xdr:ext cx="59901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672795" y="129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139224</xdr:rowOff>
    </xdr:from>
    <xdr:to>
      <xdr:col>55</xdr:col>
      <xdr:colOff>0</xdr:colOff>
      <xdr:row>98</xdr:row>
      <xdr:rowOff>106469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769874"/>
          <a:ext cx="838200" cy="1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139224</xdr:rowOff>
    </xdr:from>
    <xdr:to>
      <xdr:col>50</xdr:col>
      <xdr:colOff>114300</xdr:colOff>
      <xdr:row>99</xdr:row>
      <xdr:rowOff>21241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769874"/>
          <a:ext cx="889000" cy="2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21241</xdr:rowOff>
    </xdr:from>
    <xdr:to>
      <xdr:col>45</xdr:col>
      <xdr:colOff>177800</xdr:colOff>
      <xdr:row>99</xdr:row>
      <xdr:rowOff>44751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699479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44751</xdr:rowOff>
    </xdr:from>
    <xdr:to>
      <xdr:col>41</xdr:col>
      <xdr:colOff>50800</xdr:colOff>
      <xdr:row>99</xdr:row>
      <xdr:rowOff>67174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6972300" y="17018301"/>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55669</xdr:rowOff>
    </xdr:from>
    <xdr:to>
      <xdr:col>55</xdr:col>
      <xdr:colOff>50800</xdr:colOff>
      <xdr:row>98</xdr:row>
      <xdr:rowOff>157269</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10426700" y="168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34096</xdr:rowOff>
    </xdr:from>
    <xdr:ext cx="599010" cy="259045"/>
    <xdr:sp macro="" textlink="">
      <xdr:nvSpPr>
        <xdr:cNvPr id="476" name="普通建設事業費 （ うち更新整備　）該当値テキスト">
          <a:extLst>
            <a:ext uri="{FF2B5EF4-FFF2-40B4-BE49-F238E27FC236}">
              <a16:creationId xmlns:a16="http://schemas.microsoft.com/office/drawing/2014/main" xmlns="" id="{00000000-0008-0000-0600-0000DC010000}"/>
            </a:ext>
          </a:extLst>
        </xdr:cNvPr>
        <xdr:cNvSpPr txBox="1"/>
      </xdr:nvSpPr>
      <xdr:spPr>
        <a:xfrm>
          <a:off x="10528300" y="168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88424</xdr:rowOff>
    </xdr:from>
    <xdr:to>
      <xdr:col>50</xdr:col>
      <xdr:colOff>165100</xdr:colOff>
      <xdr:row>98</xdr:row>
      <xdr:rowOff>18574</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9588500" y="167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35101</xdr:rowOff>
    </xdr:from>
    <xdr:ext cx="59901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39795" y="1649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141891</xdr:rowOff>
    </xdr:from>
    <xdr:to>
      <xdr:col>46</xdr:col>
      <xdr:colOff>38100</xdr:colOff>
      <xdr:row>99</xdr:row>
      <xdr:rowOff>72041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8699500" y="1694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63168</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70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165401</xdr:rowOff>
    </xdr:from>
    <xdr:to>
      <xdr:col>41</xdr:col>
      <xdr:colOff>101600</xdr:colOff>
      <xdr:row>99</xdr:row>
      <xdr:rowOff>95551</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7810500" y="169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86678</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594111" y="170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16374</xdr:rowOff>
    </xdr:from>
    <xdr:to>
      <xdr:col>36</xdr:col>
      <xdr:colOff>165100</xdr:colOff>
      <xdr:row>99</xdr:row>
      <xdr:rowOff>117974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6921500" y="169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109101</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05111" y="170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119861</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949161"/>
          <a:ext cx="1269" cy="836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66538</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7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119861</xdr:rowOff>
    </xdr:from>
    <xdr:to>
      <xdr:col>86</xdr:col>
      <xdr:colOff>25400</xdr:colOff>
      <xdr:row>34</xdr:row>
      <xdr:rowOff>119861</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94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168642</xdr:rowOff>
    </xdr:from>
    <xdr:to>
      <xdr:col>85</xdr:col>
      <xdr:colOff>127000</xdr:colOff>
      <xdr:row>35</xdr:row>
      <xdr:rowOff>149642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5655042"/>
          <a:ext cx="838200" cy="4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144899</xdr:rowOff>
    </xdr:from>
    <xdr:ext cx="534377"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5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166472</xdr:rowOff>
    </xdr:from>
    <xdr:to>
      <xdr:col>85</xdr:col>
      <xdr:colOff>177800</xdr:colOff>
      <xdr:row>39</xdr:row>
      <xdr:rowOff>96622</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98426</xdr:rowOff>
    </xdr:from>
    <xdr:to>
      <xdr:col>81</xdr:col>
      <xdr:colOff>50800</xdr:colOff>
      <xdr:row>32</xdr:row>
      <xdr:rowOff>168642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5413376"/>
          <a:ext cx="889000" cy="2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167784</xdr:rowOff>
    </xdr:from>
    <xdr:to>
      <xdr:col>81</xdr:col>
      <xdr:colOff>101600</xdr:colOff>
      <xdr:row>39</xdr:row>
      <xdr:rowOff>97934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89061</xdr:rowOff>
    </xdr:from>
    <xdr:ext cx="534377"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14111" y="67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13764</xdr:rowOff>
    </xdr:from>
    <xdr:to>
      <xdr:col>76</xdr:col>
      <xdr:colOff>114300</xdr:colOff>
      <xdr:row>31</xdr:row>
      <xdr:rowOff>98426</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5328714"/>
          <a:ext cx="889000" cy="8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25133</xdr:rowOff>
    </xdr:from>
    <xdr:to>
      <xdr:col>76</xdr:col>
      <xdr:colOff>165100</xdr:colOff>
      <xdr:row>39</xdr:row>
      <xdr:rowOff>126733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71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117860</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25111" y="68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13764</xdr:rowOff>
    </xdr:from>
    <xdr:to>
      <xdr:col>71</xdr:col>
      <xdr:colOff>177800</xdr:colOff>
      <xdr:row>33</xdr:row>
      <xdr:rowOff>93956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5328714"/>
          <a:ext cx="8890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27942</xdr:rowOff>
    </xdr:from>
    <xdr:to>
      <xdr:col>72</xdr:col>
      <xdr:colOff>38100</xdr:colOff>
      <xdr:row>39</xdr:row>
      <xdr:rowOff>129542</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120669</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36111" y="68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30029</xdr:rowOff>
    </xdr:from>
    <xdr:to>
      <xdr:col>67</xdr:col>
      <xdr:colOff>101600</xdr:colOff>
      <xdr:row>39</xdr:row>
      <xdr:rowOff>131629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122756</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547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98842</xdr:rowOff>
    </xdr:from>
    <xdr:to>
      <xdr:col>85</xdr:col>
      <xdr:colOff>177800</xdr:colOff>
      <xdr:row>36</xdr:row>
      <xdr:rowOff>28992</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0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121719</xdr:rowOff>
    </xdr:from>
    <xdr:ext cx="599010"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595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117842</xdr:rowOff>
    </xdr:from>
    <xdr:to>
      <xdr:col>81</xdr:col>
      <xdr:colOff>101600</xdr:colOff>
      <xdr:row>33</xdr:row>
      <xdr:rowOff>47992</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56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64519</xdr:rowOff>
    </xdr:from>
    <xdr:ext cx="59901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181795" y="53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47626</xdr:rowOff>
    </xdr:from>
    <xdr:to>
      <xdr:col>76</xdr:col>
      <xdr:colOff>165100</xdr:colOff>
      <xdr:row>31</xdr:row>
      <xdr:rowOff>149226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5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165753</xdr:rowOff>
    </xdr:from>
    <xdr:ext cx="59901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292795" y="513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134414</xdr:rowOff>
    </xdr:from>
    <xdr:to>
      <xdr:col>72</xdr:col>
      <xdr:colOff>38100</xdr:colOff>
      <xdr:row>31</xdr:row>
      <xdr:rowOff>64564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5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81091</xdr:rowOff>
    </xdr:from>
    <xdr:ext cx="59901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403795" y="50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43156</xdr:rowOff>
    </xdr:from>
    <xdr:to>
      <xdr:col>67</xdr:col>
      <xdr:colOff>101600</xdr:colOff>
      <xdr:row>33</xdr:row>
      <xdr:rowOff>144756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57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161283</xdr:rowOff>
    </xdr:from>
    <xdr:ext cx="59901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514795" y="54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158392</xdr:rowOff>
    </xdr:from>
    <xdr:to>
      <xdr:col>85</xdr:col>
      <xdr:colOff>127000</xdr:colOff>
      <xdr:row>77</xdr:row>
      <xdr:rowOff>5155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5481300" y="13188592"/>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5155</xdr:rowOff>
    </xdr:from>
    <xdr:to>
      <xdr:col>81</xdr:col>
      <xdr:colOff>50800</xdr:colOff>
      <xdr:row>77</xdr:row>
      <xdr:rowOff>29914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206805"/>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29914</xdr:rowOff>
    </xdr:from>
    <xdr:to>
      <xdr:col>76</xdr:col>
      <xdr:colOff>114300</xdr:colOff>
      <xdr:row>77</xdr:row>
      <xdr:rowOff>74126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3703300" y="13231564"/>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74126</xdr:rowOff>
    </xdr:from>
    <xdr:to>
      <xdr:col>71</xdr:col>
      <xdr:colOff>177800</xdr:colOff>
      <xdr:row>77</xdr:row>
      <xdr:rowOff>94025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275776"/>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107592</xdr:rowOff>
    </xdr:from>
    <xdr:to>
      <xdr:col>85</xdr:col>
      <xdr:colOff>177800</xdr:colOff>
      <xdr:row>77</xdr:row>
      <xdr:rowOff>37742</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1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130469</xdr:rowOff>
    </xdr:from>
    <xdr:ext cx="599010"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298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125805</xdr:rowOff>
    </xdr:from>
    <xdr:to>
      <xdr:col>81</xdr:col>
      <xdr:colOff>101600</xdr:colOff>
      <xdr:row>77</xdr:row>
      <xdr:rowOff>55955</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1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72482</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181795" y="129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150564</xdr:rowOff>
    </xdr:from>
    <xdr:to>
      <xdr:col>76</xdr:col>
      <xdr:colOff>165100</xdr:colOff>
      <xdr:row>77</xdr:row>
      <xdr:rowOff>80714</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1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97242</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292795" y="1295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23326</xdr:rowOff>
    </xdr:from>
    <xdr:to>
      <xdr:col>72</xdr:col>
      <xdr:colOff>38100</xdr:colOff>
      <xdr:row>77</xdr:row>
      <xdr:rowOff>124926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2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116053</xdr:rowOff>
    </xdr:from>
    <xdr:ext cx="59901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03795" y="133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43225</xdr:rowOff>
    </xdr:from>
    <xdr:to>
      <xdr:col>67</xdr:col>
      <xdr:colOff>101600</xdr:colOff>
      <xdr:row>77</xdr:row>
      <xdr:rowOff>144825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2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135952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3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104124</xdr:rowOff>
    </xdr:from>
    <xdr:to>
      <xdr:col>85</xdr:col>
      <xdr:colOff>127000</xdr:colOff>
      <xdr:row>97</xdr:row>
      <xdr:rowOff>77608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5481300" y="16563324"/>
          <a:ext cx="838200" cy="14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77608</xdr:rowOff>
    </xdr:from>
    <xdr:to>
      <xdr:col>81</xdr:col>
      <xdr:colOff>50800</xdr:colOff>
      <xdr:row>98</xdr:row>
      <xdr:rowOff>16111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708258"/>
          <a:ext cx="889000" cy="1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16111</xdr:rowOff>
    </xdr:from>
    <xdr:to>
      <xdr:col>76</xdr:col>
      <xdr:colOff>114300</xdr:colOff>
      <xdr:row>98</xdr:row>
      <xdr:rowOff>30945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3703300" y="16818211"/>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30945</xdr:rowOff>
    </xdr:from>
    <xdr:to>
      <xdr:col>71</xdr:col>
      <xdr:colOff>177800</xdr:colOff>
      <xdr:row>98</xdr:row>
      <xdr:rowOff>47423</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2814300" y="1683304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80125</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53324</xdr:rowOff>
    </xdr:from>
    <xdr:to>
      <xdr:col>85</xdr:col>
      <xdr:colOff>177800</xdr:colOff>
      <xdr:row>96</xdr:row>
      <xdr:rowOff>154924</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5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76201</xdr:rowOff>
    </xdr:from>
    <xdr:ext cx="599010"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63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26808</xdr:rowOff>
    </xdr:from>
    <xdr:to>
      <xdr:col>81</xdr:col>
      <xdr:colOff>101600</xdr:colOff>
      <xdr:row>97</xdr:row>
      <xdr:rowOff>128408</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144935</xdr:rowOff>
    </xdr:from>
    <xdr:ext cx="59901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181795" y="16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136761</xdr:rowOff>
    </xdr:from>
    <xdr:to>
      <xdr:col>76</xdr:col>
      <xdr:colOff>165100</xdr:colOff>
      <xdr:row>98</xdr:row>
      <xdr:rowOff>66911</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7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83438</xdr:rowOff>
    </xdr:from>
    <xdr:ext cx="59901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292795" y="1654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151595</xdr:rowOff>
    </xdr:from>
    <xdr:to>
      <xdr:col>72</xdr:col>
      <xdr:colOff>38100</xdr:colOff>
      <xdr:row>98</xdr:row>
      <xdr:rowOff>81745</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98272</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5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168073</xdr:rowOff>
    </xdr:from>
    <xdr:to>
      <xdr:col>67</xdr:col>
      <xdr:colOff>101600</xdr:colOff>
      <xdr:row>98</xdr:row>
      <xdr:rowOff>98223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7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89350</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8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xmlns=""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6" name="貸付金最大値テキスト">
          <a:extLst>
            <a:ext uri="{FF2B5EF4-FFF2-40B4-BE49-F238E27FC236}">
              <a16:creationId xmlns:a16="http://schemas.microsoft.com/office/drawing/2014/main" xmlns="" id="{00000000-0008-0000-0600-000012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9" name="貸付金平均値テキスト">
          <a:extLst>
            <a:ext uri="{FF2B5EF4-FFF2-40B4-BE49-F238E27FC236}">
              <a16:creationId xmlns:a16="http://schemas.microsoft.com/office/drawing/2014/main" xmlns="" id="{00000000-0008-0000-0600-000015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102919</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656300" y="10047019"/>
          <a:ext cx="8890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xmlns=""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52119</xdr:rowOff>
    </xdr:from>
    <xdr:to>
      <xdr:col>98</xdr:col>
      <xdr:colOff>38100</xdr:colOff>
      <xdr:row>58</xdr:row>
      <xdr:rowOff>153719</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8605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144846</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1008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109601</xdr:rowOff>
    </xdr:from>
    <xdr:to>
      <xdr:col>116</xdr:col>
      <xdr:colOff>63500</xdr:colOff>
      <xdr:row>75</xdr:row>
      <xdr:rowOff>26498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1323300" y="12796901"/>
          <a:ext cx="838200" cy="8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109601</xdr:rowOff>
    </xdr:from>
    <xdr:to>
      <xdr:col>111</xdr:col>
      <xdr:colOff>177800</xdr:colOff>
      <xdr:row>75</xdr:row>
      <xdr:rowOff>17833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2796901"/>
          <a:ext cx="889000" cy="7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169807</xdr:rowOff>
    </xdr:from>
    <xdr:to>
      <xdr:col>107</xdr:col>
      <xdr:colOff>50800</xdr:colOff>
      <xdr:row>75</xdr:row>
      <xdr:rowOff>17833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2857107"/>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57510</xdr:rowOff>
    </xdr:from>
    <xdr:to>
      <xdr:col>102</xdr:col>
      <xdr:colOff>114300</xdr:colOff>
      <xdr:row>74</xdr:row>
      <xdr:rowOff>169807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656300" y="12573360"/>
          <a:ext cx="889000" cy="28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105618</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56795" y="127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147148</xdr:rowOff>
    </xdr:from>
    <xdr:to>
      <xdr:col>116</xdr:col>
      <xdr:colOff>114300</xdr:colOff>
      <xdr:row>75</xdr:row>
      <xdr:rowOff>77298</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8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125575</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8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58801</xdr:rowOff>
    </xdr:from>
    <xdr:to>
      <xdr:col>112</xdr:col>
      <xdr:colOff>38100</xdr:colOff>
      <xdr:row>74</xdr:row>
      <xdr:rowOff>160401</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151528</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23795" y="1283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138483</xdr:rowOff>
    </xdr:from>
    <xdr:to>
      <xdr:col>107</xdr:col>
      <xdr:colOff>101600</xdr:colOff>
      <xdr:row>75</xdr:row>
      <xdr:rowOff>68633</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59760</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9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119007</xdr:rowOff>
    </xdr:from>
    <xdr:to>
      <xdr:col>102</xdr:col>
      <xdr:colOff>165100</xdr:colOff>
      <xdr:row>75</xdr:row>
      <xdr:rowOff>49157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8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40284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8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6710</xdr:rowOff>
    </xdr:from>
    <xdr:to>
      <xdr:col>98</xdr:col>
      <xdr:colOff>38100</xdr:colOff>
      <xdr:row>73</xdr:row>
      <xdr:rowOff>108310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5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124837</xdr:rowOff>
    </xdr:from>
    <xdr:ext cx="59901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56795" y="1229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主な構成項目の一つである人件費については住民一人あたり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千円となっている。人件費については職員数の適正化に努め、平成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年度までの間に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％）の職員の削減（再任用・任期付職員を含む）を行っているところだが、その一方で人口が年々減少していることが影響を及ぼしている。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補助費等については住民一人あたり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％減）となって</a:t>
          </a:r>
          <a:r>
            <a:rPr kumimoji="1" lang="ja-JP" altLang="en-US" sz="1200">
              <a:latin typeface="ＭＳ Ｐゴシック" panose="020B0600070205080204" pitchFamily="50" charset="-128"/>
              <a:ea typeface="ＭＳ Ｐゴシック" panose="020B0600070205080204" pitchFamily="50" charset="-128"/>
            </a:rPr>
            <a:t>いる。</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年度は特別定額給付金により、急増したが、</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年度に関しては</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年度以前の水準となっている。また、普通建設事業（うち更新整備）については住民一人</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％減）となって</a:t>
          </a:r>
          <a:r>
            <a:rPr kumimoji="1" lang="ja-JP" altLang="en-US" sz="1200">
              <a:latin typeface="ＭＳ Ｐゴシック" panose="020B0600070205080204" pitchFamily="50" charset="-128"/>
              <a:ea typeface="ＭＳ Ｐゴシック" panose="020B0600070205080204" pitchFamily="50" charset="-128"/>
            </a:rPr>
            <a:t>おり、前年を大幅に下回るものの例年より高い水準となっている。これは陶の里館改修工事・ほうしゅ楽舎再建土地造成工事や村道杷木宝珠山線改良工事などによるものである。このため、公共施設等総合管理計画に基づき、事業の取捨選択を徹底していくことで、事業費の減少を目指す。</a:t>
          </a:r>
        </a:p>
        <a:p>
          <a:r>
            <a:rPr kumimoji="1" lang="ja-JP" altLang="en-US" sz="1200">
              <a:latin typeface="ＭＳ Ｐゴシック" panose="020B0600070205080204" pitchFamily="50" charset="-128"/>
              <a:ea typeface="ＭＳ Ｐゴシック" panose="020B0600070205080204" pitchFamily="50" charset="-128"/>
            </a:rPr>
            <a:t>　公債費については、償還期間が短い合併特例事業債及び過疎対策事業債の残高が全体残高の</a:t>
          </a:r>
          <a:r>
            <a:rPr kumimoji="1" lang="en-US" altLang="ja-JP" sz="1200">
              <a:latin typeface="ＭＳ Ｐゴシック" panose="020B0600070205080204" pitchFamily="50" charset="-128"/>
              <a:ea typeface="ＭＳ Ｐゴシック" panose="020B0600070205080204" pitchFamily="50" charset="-128"/>
            </a:rPr>
            <a:t>37.8</a:t>
          </a:r>
          <a:r>
            <a:rPr kumimoji="1" lang="ja-JP" altLang="en-US" sz="1200">
              <a:latin typeface="ＭＳ Ｐゴシック" panose="020B0600070205080204" pitchFamily="50" charset="-128"/>
              <a:ea typeface="ＭＳ Ｐゴシック" panose="020B0600070205080204" pitchFamily="50" charset="-128"/>
            </a:rPr>
            <a:t>％、災害復旧事業債の残高が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全体残高の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a:t>
          </a:r>
          <a:r>
            <a:rPr kumimoji="1" lang="ja-JP" altLang="en-US" sz="1200">
              <a:latin typeface="ＭＳ Ｐゴシック" panose="020B0600070205080204" pitchFamily="50" charset="-128"/>
              <a:ea typeface="ＭＳ Ｐゴシック" panose="020B0600070205080204" pitchFamily="50" charset="-128"/>
            </a:rPr>
            <a:t>、単年度における償還額が高額になり実質公債費比率を高める要因となっている。元利償還額は年々減少傾向にあったが、年々減少傾向であったが、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年度起債の合併特例事業債及び平成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九州北部豪雨以降度重なる災害に係る災害復旧事業債等の元利償還開始に伴い増加に転じている。類似団体内順位は依然として高い傾向にあるため、今後も新たな起債を抑制することにより、適正な水準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1,978
1,967
51.97
4,580,297
4,348,375
117,937
1,635,285
4,322,143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44407</xdr:rowOff>
    </xdr:from>
    <xdr:to>
      <xdr:col>24</xdr:col>
      <xdr:colOff>63500</xdr:colOff>
      <xdr:row>34</xdr:row>
      <xdr:rowOff>90714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5873707"/>
          <a:ext cx="8382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78206</xdr:rowOff>
    </xdr:from>
    <xdr:to>
      <xdr:col>19</xdr:col>
      <xdr:colOff>177800</xdr:colOff>
      <xdr:row>34</xdr:row>
      <xdr:rowOff>90714</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5907506"/>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78206</xdr:rowOff>
    </xdr:from>
    <xdr:to>
      <xdr:col>15</xdr:col>
      <xdr:colOff>50800</xdr:colOff>
      <xdr:row>34</xdr:row>
      <xdr:rowOff>87383</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590750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87383</xdr:rowOff>
    </xdr:from>
    <xdr:to>
      <xdr:col>10</xdr:col>
      <xdr:colOff>114300</xdr:colOff>
      <xdr:row>34</xdr:row>
      <xdr:rowOff>110962</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5916683"/>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165057</xdr:rowOff>
    </xdr:from>
    <xdr:to>
      <xdr:col>24</xdr:col>
      <xdr:colOff>114300</xdr:colOff>
      <xdr:row>34</xdr:row>
      <xdr:rowOff>95207</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58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16484</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67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39914</xdr:rowOff>
    </xdr:from>
    <xdr:to>
      <xdr:col>20</xdr:col>
      <xdr:colOff>38100</xdr:colOff>
      <xdr:row>34</xdr:row>
      <xdr:rowOff>141514</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158041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27406</xdr:rowOff>
    </xdr:from>
    <xdr:to>
      <xdr:col>15</xdr:col>
      <xdr:colOff>101600</xdr:colOff>
      <xdr:row>34</xdr:row>
      <xdr:rowOff>129006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58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145533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6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36583</xdr:rowOff>
    </xdr:from>
    <xdr:to>
      <xdr:col>10</xdr:col>
      <xdr:colOff>165100</xdr:colOff>
      <xdr:row>34</xdr:row>
      <xdr:rowOff>138183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58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154710</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6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60162</xdr:rowOff>
    </xdr:from>
    <xdr:to>
      <xdr:col>6</xdr:col>
      <xdr:colOff>38100</xdr:colOff>
      <xdr:row>34</xdr:row>
      <xdr:rowOff>161762</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58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6839</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6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75205</xdr:rowOff>
    </xdr:from>
    <xdr:to>
      <xdr:col>24</xdr:col>
      <xdr:colOff>63500</xdr:colOff>
      <xdr:row>54</xdr:row>
      <xdr:rowOff>136613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333505"/>
          <a:ext cx="838200" cy="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75205</xdr:rowOff>
    </xdr:from>
    <xdr:to>
      <xdr:col>19</xdr:col>
      <xdr:colOff>177800</xdr:colOff>
      <xdr:row>56</xdr:row>
      <xdr:rowOff>43941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333505"/>
          <a:ext cx="889000" cy="3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43941</xdr:rowOff>
    </xdr:from>
    <xdr:to>
      <xdr:col>15</xdr:col>
      <xdr:colOff>50800</xdr:colOff>
      <xdr:row>56</xdr:row>
      <xdr:rowOff>159851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645141"/>
          <a:ext cx="889000" cy="1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159851</xdr:rowOff>
    </xdr:from>
    <xdr:to>
      <xdr:col>10</xdr:col>
      <xdr:colOff>114300</xdr:colOff>
      <xdr:row>57</xdr:row>
      <xdr:rowOff>36806</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761051"/>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58717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85813</xdr:rowOff>
    </xdr:from>
    <xdr:to>
      <xdr:col>24</xdr:col>
      <xdr:colOff>114300</xdr:colOff>
      <xdr:row>55</xdr:row>
      <xdr:rowOff>15963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3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108690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19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24405</xdr:rowOff>
    </xdr:from>
    <xdr:to>
      <xdr:col>20</xdr:col>
      <xdr:colOff>38100</xdr:colOff>
      <xdr:row>54</xdr:row>
      <xdr:rowOff>126005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2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142532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0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164591</xdr:rowOff>
    </xdr:from>
    <xdr:to>
      <xdr:col>15</xdr:col>
      <xdr:colOff>101600</xdr:colOff>
      <xdr:row>56</xdr:row>
      <xdr:rowOff>94741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5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111268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36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109051</xdr:rowOff>
    </xdr:from>
    <xdr:to>
      <xdr:col>10</xdr:col>
      <xdr:colOff>165100</xdr:colOff>
      <xdr:row>57</xdr:row>
      <xdr:rowOff>39201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7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55728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48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157456</xdr:rowOff>
    </xdr:from>
    <xdr:to>
      <xdr:col>6</xdr:col>
      <xdr:colOff>38100</xdr:colOff>
      <xdr:row>57</xdr:row>
      <xdr:rowOff>87606</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7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78733</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8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111262</xdr:rowOff>
    </xdr:from>
    <xdr:to>
      <xdr:col>24</xdr:col>
      <xdr:colOff>63500</xdr:colOff>
      <xdr:row>73</xdr:row>
      <xdr:rowOff>134570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2112762"/>
          <a:ext cx="838200" cy="5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134570</xdr:rowOff>
    </xdr:from>
    <xdr:to>
      <xdr:col>19</xdr:col>
      <xdr:colOff>177800</xdr:colOff>
      <xdr:row>74</xdr:row>
      <xdr:rowOff>83364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2650420"/>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7793</xdr:rowOff>
    </xdr:from>
    <xdr:to>
      <xdr:col>15</xdr:col>
      <xdr:colOff>50800</xdr:colOff>
      <xdr:row>74</xdr:row>
      <xdr:rowOff>83364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2695093"/>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151309</xdr:rowOff>
    </xdr:from>
    <xdr:to>
      <xdr:col>10</xdr:col>
      <xdr:colOff>114300</xdr:colOff>
      <xdr:row>74</xdr:row>
      <xdr:rowOff>7793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1130300" y="12667159"/>
          <a:ext cx="8890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60462</xdr:rowOff>
    </xdr:from>
    <xdr:to>
      <xdr:col>24</xdr:col>
      <xdr:colOff>114300</xdr:colOff>
      <xdr:row>70</xdr:row>
      <xdr:rowOff>162062</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20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13489</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201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83770</xdr:rowOff>
    </xdr:from>
    <xdr:to>
      <xdr:col>20</xdr:col>
      <xdr:colOff>38100</xdr:colOff>
      <xdr:row>74</xdr:row>
      <xdr:rowOff>13920</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2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30447</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237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32564</xdr:rowOff>
    </xdr:from>
    <xdr:to>
      <xdr:col>15</xdr:col>
      <xdr:colOff>101600</xdr:colOff>
      <xdr:row>74</xdr:row>
      <xdr:rowOff>134164</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27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150691</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249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128443</xdr:rowOff>
    </xdr:from>
    <xdr:to>
      <xdr:col>10</xdr:col>
      <xdr:colOff>165100</xdr:colOff>
      <xdr:row>74</xdr:row>
      <xdr:rowOff>58593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26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75120</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241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100509</xdr:rowOff>
    </xdr:from>
    <xdr:to>
      <xdr:col>6</xdr:col>
      <xdr:colOff>38100</xdr:colOff>
      <xdr:row>74</xdr:row>
      <xdr:rowOff>30659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2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47186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3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139294</xdr:rowOff>
    </xdr:from>
    <xdr:to>
      <xdr:col>24</xdr:col>
      <xdr:colOff>63500</xdr:colOff>
      <xdr:row>97</xdr:row>
      <xdr:rowOff>153448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69944"/>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153448</xdr:rowOff>
    </xdr:from>
    <xdr:to>
      <xdr:col>19</xdr:col>
      <xdr:colOff>177800</xdr:colOff>
      <xdr:row>98</xdr:row>
      <xdr:rowOff>15077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784098"/>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15077</xdr:rowOff>
    </xdr:from>
    <xdr:to>
      <xdr:col>15</xdr:col>
      <xdr:colOff>50800</xdr:colOff>
      <xdr:row>98</xdr:row>
      <xdr:rowOff>40348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17177"/>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81329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96822</xdr:rowOff>
    </xdr:from>
    <xdr:to>
      <xdr:col>10</xdr:col>
      <xdr:colOff>114300</xdr:colOff>
      <xdr:row>98</xdr:row>
      <xdr:rowOff>40348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556022"/>
          <a:ext cx="889000" cy="2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88494</xdr:rowOff>
    </xdr:from>
    <xdr:to>
      <xdr:col>24</xdr:col>
      <xdr:colOff>114300</xdr:colOff>
      <xdr:row>98</xdr:row>
      <xdr:rowOff>18644</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111371</xdr:rowOff>
    </xdr:from>
    <xdr:ext cx="599010"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5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102648</xdr:rowOff>
    </xdr:from>
    <xdr:to>
      <xdr:col>20</xdr:col>
      <xdr:colOff>38100</xdr:colOff>
      <xdr:row>98</xdr:row>
      <xdr:rowOff>32798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49325</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497795" y="1650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135727</xdr:rowOff>
    </xdr:from>
    <xdr:to>
      <xdr:col>15</xdr:col>
      <xdr:colOff>101600</xdr:colOff>
      <xdr:row>98</xdr:row>
      <xdr:rowOff>65877</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82404</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08795" y="1654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160998</xdr:rowOff>
    </xdr:from>
    <xdr:to>
      <xdr:col>10</xdr:col>
      <xdr:colOff>165100</xdr:colOff>
      <xdr:row>98</xdr:row>
      <xdr:rowOff>91148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107675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5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46022</xdr:rowOff>
    </xdr:from>
    <xdr:to>
      <xdr:col>6</xdr:col>
      <xdr:colOff>38100</xdr:colOff>
      <xdr:row>96</xdr:row>
      <xdr:rowOff>147622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164149</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30795" y="1628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119847</xdr:rowOff>
    </xdr:from>
    <xdr:to>
      <xdr:col>55</xdr:col>
      <xdr:colOff>0</xdr:colOff>
      <xdr:row>58</xdr:row>
      <xdr:rowOff>166022</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063947"/>
          <a:ext cx="838200" cy="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119847</xdr:rowOff>
    </xdr:from>
    <xdr:to>
      <xdr:col>50</xdr:col>
      <xdr:colOff>114300</xdr:colOff>
      <xdr:row>59</xdr:row>
      <xdr:rowOff>4411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063947"/>
          <a:ext cx="889000" cy="5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4411</xdr:rowOff>
    </xdr:from>
    <xdr:to>
      <xdr:col>45</xdr:col>
      <xdr:colOff>177800</xdr:colOff>
      <xdr:row>59</xdr:row>
      <xdr:rowOff>11501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10119961"/>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168367</xdr:rowOff>
    </xdr:from>
    <xdr:to>
      <xdr:col>41</xdr:col>
      <xdr:colOff>50800</xdr:colOff>
      <xdr:row>59</xdr:row>
      <xdr:rowOff>11501</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6972300" y="10112467"/>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115222</xdr:rowOff>
    </xdr:from>
    <xdr:to>
      <xdr:col>55</xdr:col>
      <xdr:colOff>50800</xdr:colOff>
      <xdr:row>59</xdr:row>
      <xdr:rowOff>45372</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30149</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9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69047</xdr:rowOff>
    </xdr:from>
    <xdr:to>
      <xdr:col>50</xdr:col>
      <xdr:colOff>165100</xdr:colOff>
      <xdr:row>58</xdr:row>
      <xdr:rowOff>170647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15724</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39795" y="978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125061</xdr:rowOff>
    </xdr:from>
    <xdr:to>
      <xdr:col>46</xdr:col>
      <xdr:colOff>38100</xdr:colOff>
      <xdr:row>59</xdr:row>
      <xdr:rowOff>55211</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46338</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132151</xdr:rowOff>
    </xdr:from>
    <xdr:to>
      <xdr:col>41</xdr:col>
      <xdr:colOff>101600</xdr:colOff>
      <xdr:row>59</xdr:row>
      <xdr:rowOff>62301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53428</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117567</xdr:rowOff>
    </xdr:from>
    <xdr:to>
      <xdr:col>36</xdr:col>
      <xdr:colOff>165100</xdr:colOff>
      <xdr:row>59</xdr:row>
      <xdr:rowOff>47717</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6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38844</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43656</xdr:rowOff>
    </xdr:from>
    <xdr:to>
      <xdr:col>55</xdr:col>
      <xdr:colOff>0</xdr:colOff>
      <xdr:row>77</xdr:row>
      <xdr:rowOff>31124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9639300" y="13073856"/>
          <a:ext cx="838200" cy="15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166537</xdr:rowOff>
    </xdr:from>
    <xdr:to>
      <xdr:col>50</xdr:col>
      <xdr:colOff>114300</xdr:colOff>
      <xdr:row>77</xdr:row>
      <xdr:rowOff>31124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8750300" y="13196737"/>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166537</xdr:rowOff>
    </xdr:from>
    <xdr:to>
      <xdr:col>45</xdr:col>
      <xdr:colOff>177800</xdr:colOff>
      <xdr:row>77</xdr:row>
      <xdr:rowOff>39446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196737"/>
          <a:ext cx="8890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39446</xdr:rowOff>
    </xdr:from>
    <xdr:to>
      <xdr:col>41</xdr:col>
      <xdr:colOff>50800</xdr:colOff>
      <xdr:row>77</xdr:row>
      <xdr:rowOff>75994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6972300" y="13241096"/>
          <a:ext cx="8890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164306</xdr:rowOff>
    </xdr:from>
    <xdr:to>
      <xdr:col>55</xdr:col>
      <xdr:colOff>50800</xdr:colOff>
      <xdr:row>76</xdr:row>
      <xdr:rowOff>94456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15733</xdr:rowOff>
    </xdr:from>
    <xdr:ext cx="534377"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28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151774</xdr:rowOff>
    </xdr:from>
    <xdr:to>
      <xdr:col>50</xdr:col>
      <xdr:colOff>165100</xdr:colOff>
      <xdr:row>77</xdr:row>
      <xdr:rowOff>81924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1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73051</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372111" y="132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115737</xdr:rowOff>
    </xdr:from>
    <xdr:to>
      <xdr:col>46</xdr:col>
      <xdr:colOff>38100</xdr:colOff>
      <xdr:row>77</xdr:row>
      <xdr:rowOff>45887</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62415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483111" y="129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160096</xdr:rowOff>
    </xdr:from>
    <xdr:to>
      <xdr:col>41</xdr:col>
      <xdr:colOff>101600</xdr:colOff>
      <xdr:row>77</xdr:row>
      <xdr:rowOff>90246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1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106772</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594111" y="129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25194</xdr:rowOff>
    </xdr:from>
    <xdr:to>
      <xdr:col>36</xdr:col>
      <xdr:colOff>165100</xdr:colOff>
      <xdr:row>77</xdr:row>
      <xdr:rowOff>126794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2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117921</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05111" y="133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80110</xdr:rowOff>
    </xdr:from>
    <xdr:to>
      <xdr:col>55</xdr:col>
      <xdr:colOff>0</xdr:colOff>
      <xdr:row>97</xdr:row>
      <xdr:rowOff>74504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9639300" y="16367860"/>
          <a:ext cx="838200" cy="3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80110</xdr:rowOff>
    </xdr:from>
    <xdr:to>
      <xdr:col>50</xdr:col>
      <xdr:colOff>114300</xdr:colOff>
      <xdr:row>95</xdr:row>
      <xdr:rowOff>87711</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367860"/>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87711</xdr:rowOff>
    </xdr:from>
    <xdr:to>
      <xdr:col>45</xdr:col>
      <xdr:colOff>177800</xdr:colOff>
      <xdr:row>96</xdr:row>
      <xdr:rowOff>27873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6375461"/>
          <a:ext cx="889000" cy="1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27873</xdr:rowOff>
    </xdr:from>
    <xdr:to>
      <xdr:col>41</xdr:col>
      <xdr:colOff>50800</xdr:colOff>
      <xdr:row>96</xdr:row>
      <xdr:rowOff>138652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6972300" y="16487073"/>
          <a:ext cx="889000" cy="1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23704</xdr:rowOff>
    </xdr:from>
    <xdr:to>
      <xdr:col>55</xdr:col>
      <xdr:colOff>50800</xdr:colOff>
      <xdr:row>97</xdr:row>
      <xdr:rowOff>125304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6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46581</xdr:rowOff>
    </xdr:from>
    <xdr:ext cx="599010"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5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29310</xdr:rowOff>
    </xdr:from>
    <xdr:to>
      <xdr:col>50</xdr:col>
      <xdr:colOff>165100</xdr:colOff>
      <xdr:row>95</xdr:row>
      <xdr:rowOff>130910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3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147437</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39795" y="1609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36911</xdr:rowOff>
    </xdr:from>
    <xdr:to>
      <xdr:col>46</xdr:col>
      <xdr:colOff>38100</xdr:colOff>
      <xdr:row>95</xdr:row>
      <xdr:rowOff>138511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3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155038</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50795" y="160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148523</xdr:rowOff>
    </xdr:from>
    <xdr:to>
      <xdr:col>41</xdr:col>
      <xdr:colOff>101600</xdr:colOff>
      <xdr:row>96</xdr:row>
      <xdr:rowOff>78673</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95200</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61795" y="1621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87852</xdr:rowOff>
    </xdr:from>
    <xdr:to>
      <xdr:col>36</xdr:col>
      <xdr:colOff>165100</xdr:colOff>
      <xdr:row>97</xdr:row>
      <xdr:rowOff>18002</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5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34529</xdr:rowOff>
    </xdr:from>
    <xdr:ext cx="59901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672795" y="163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43146</xdr:rowOff>
    </xdr:from>
    <xdr:to>
      <xdr:col>85</xdr:col>
      <xdr:colOff>127000</xdr:colOff>
      <xdr:row>38</xdr:row>
      <xdr:rowOff>61042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558246"/>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43146</xdr:rowOff>
    </xdr:from>
    <xdr:to>
      <xdr:col>81</xdr:col>
      <xdr:colOff>50800</xdr:colOff>
      <xdr:row>38</xdr:row>
      <xdr:rowOff>49530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558246"/>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49530</xdr:rowOff>
    </xdr:from>
    <xdr:to>
      <xdr:col>76</xdr:col>
      <xdr:colOff>114300</xdr:colOff>
      <xdr:row>38</xdr:row>
      <xdr:rowOff>58994</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64630"/>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58994</xdr:rowOff>
    </xdr:from>
    <xdr:to>
      <xdr:col>71</xdr:col>
      <xdr:colOff>177800</xdr:colOff>
      <xdr:row>38</xdr:row>
      <xdr:rowOff>94421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74094"/>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10242</xdr:rowOff>
    </xdr:from>
    <xdr:to>
      <xdr:col>85</xdr:col>
      <xdr:colOff>177800</xdr:colOff>
      <xdr:row>38</xdr:row>
      <xdr:rowOff>111842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33119</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3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163796</xdr:rowOff>
    </xdr:from>
    <xdr:to>
      <xdr:col>81</xdr:col>
      <xdr:colOff>101600</xdr:colOff>
      <xdr:row>38</xdr:row>
      <xdr:rowOff>93946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110473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2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170180</xdr:rowOff>
    </xdr:from>
    <xdr:to>
      <xdr:col>76</xdr:col>
      <xdr:colOff>165100</xdr:colOff>
      <xdr:row>38</xdr:row>
      <xdr:rowOff>100330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91457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6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8194</xdr:rowOff>
    </xdr:from>
    <xdr:to>
      <xdr:col>72</xdr:col>
      <xdr:colOff>38100</xdr:colOff>
      <xdr:row>38</xdr:row>
      <xdr:rowOff>109794</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126321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2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43621</xdr:rowOff>
    </xdr:from>
    <xdr:to>
      <xdr:col>67</xdr:col>
      <xdr:colOff>101600</xdr:colOff>
      <xdr:row>38</xdr:row>
      <xdr:rowOff>145221</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161748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3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159379</xdr:rowOff>
    </xdr:from>
    <xdr:to>
      <xdr:col>85</xdr:col>
      <xdr:colOff>127000</xdr:colOff>
      <xdr:row>58</xdr:row>
      <xdr:rowOff>6727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932029"/>
          <a:ext cx="8382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140839</xdr:rowOff>
    </xdr:from>
    <xdr:to>
      <xdr:col>81</xdr:col>
      <xdr:colOff>50800</xdr:colOff>
      <xdr:row>57</xdr:row>
      <xdr:rowOff>159379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4592300" y="991348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140839</xdr:rowOff>
    </xdr:from>
    <xdr:to>
      <xdr:col>76</xdr:col>
      <xdr:colOff>114300</xdr:colOff>
      <xdr:row>58</xdr:row>
      <xdr:rowOff>51026</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913489"/>
          <a:ext cx="889000" cy="8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51026</xdr:rowOff>
    </xdr:from>
    <xdr:to>
      <xdr:col>71</xdr:col>
      <xdr:colOff>177800</xdr:colOff>
      <xdr:row>58</xdr:row>
      <xdr:rowOff>64125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9995126"/>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127377</xdr:rowOff>
    </xdr:from>
    <xdr:to>
      <xdr:col>85</xdr:col>
      <xdr:colOff>177800</xdr:colOff>
      <xdr:row>58</xdr:row>
      <xdr:rowOff>57527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42304</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108579</xdr:rowOff>
    </xdr:from>
    <xdr:to>
      <xdr:col>81</xdr:col>
      <xdr:colOff>101600</xdr:colOff>
      <xdr:row>58</xdr:row>
      <xdr:rowOff>38729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8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29856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97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90039</xdr:rowOff>
    </xdr:from>
    <xdr:to>
      <xdr:col>76</xdr:col>
      <xdr:colOff>165100</xdr:colOff>
      <xdr:row>58</xdr:row>
      <xdr:rowOff>20189</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11316</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9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226</xdr:rowOff>
    </xdr:from>
    <xdr:to>
      <xdr:col>72</xdr:col>
      <xdr:colOff>38100</xdr:colOff>
      <xdr:row>58</xdr:row>
      <xdr:rowOff>101826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92953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13325</xdr:rowOff>
    </xdr:from>
    <xdr:to>
      <xdr:col>67</xdr:col>
      <xdr:colOff>101600</xdr:colOff>
      <xdr:row>58</xdr:row>
      <xdr:rowOff>114925</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9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106052</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100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119861</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807161"/>
          <a:ext cx="1269" cy="836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66538</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258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119861</xdr:rowOff>
    </xdr:from>
    <xdr:to>
      <xdr:col>86</xdr:col>
      <xdr:colOff>25400</xdr:colOff>
      <xdr:row>74</xdr:row>
      <xdr:rowOff>119861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80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168642</xdr:rowOff>
    </xdr:from>
    <xdr:to>
      <xdr:col>85</xdr:col>
      <xdr:colOff>127000</xdr:colOff>
      <xdr:row>75</xdr:row>
      <xdr:rowOff>149642</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5481300" y="12513042"/>
          <a:ext cx="838200" cy="4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144899</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51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166472</xdr:rowOff>
    </xdr:from>
    <xdr:to>
      <xdr:col>85</xdr:col>
      <xdr:colOff>177800</xdr:colOff>
      <xdr:row>79</xdr:row>
      <xdr:rowOff>96622</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98361</xdr:rowOff>
    </xdr:from>
    <xdr:to>
      <xdr:col>81</xdr:col>
      <xdr:colOff>50800</xdr:colOff>
      <xdr:row>72</xdr:row>
      <xdr:rowOff>168642</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4592300" y="12271311"/>
          <a:ext cx="889000" cy="2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167784</xdr:rowOff>
    </xdr:from>
    <xdr:to>
      <xdr:col>81</xdr:col>
      <xdr:colOff>101600</xdr:colOff>
      <xdr:row>79</xdr:row>
      <xdr:rowOff>97934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89061</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63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13764</xdr:rowOff>
    </xdr:from>
    <xdr:to>
      <xdr:col>76</xdr:col>
      <xdr:colOff>114300</xdr:colOff>
      <xdr:row>71</xdr:row>
      <xdr:rowOff>98361</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3703300" y="12186714"/>
          <a:ext cx="889000" cy="8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25133</xdr:rowOff>
    </xdr:from>
    <xdr:to>
      <xdr:col>76</xdr:col>
      <xdr:colOff>165100</xdr:colOff>
      <xdr:row>79</xdr:row>
      <xdr:rowOff>126733</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6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117860</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25111" y="136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13764</xdr:rowOff>
    </xdr:from>
    <xdr:to>
      <xdr:col>71</xdr:col>
      <xdr:colOff>177800</xdr:colOff>
      <xdr:row>73</xdr:row>
      <xdr:rowOff>93956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2814300" y="12186714"/>
          <a:ext cx="8890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27922</xdr:rowOff>
    </xdr:from>
    <xdr:to>
      <xdr:col>72</xdr:col>
      <xdr:colOff>38100</xdr:colOff>
      <xdr:row>79</xdr:row>
      <xdr:rowOff>129522</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120649</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6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30029</xdr:rowOff>
    </xdr:from>
    <xdr:to>
      <xdr:col>67</xdr:col>
      <xdr:colOff>101600</xdr:colOff>
      <xdr:row>79</xdr:row>
      <xdr:rowOff>131629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122756</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98843</xdr:rowOff>
    </xdr:from>
    <xdr:to>
      <xdr:col>85</xdr:col>
      <xdr:colOff>177800</xdr:colOff>
      <xdr:row>76</xdr:row>
      <xdr:rowOff>28994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2957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121720</xdr:rowOff>
    </xdr:from>
    <xdr:ext cx="599010"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280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117842</xdr:rowOff>
    </xdr:from>
    <xdr:to>
      <xdr:col>81</xdr:col>
      <xdr:colOff>101600</xdr:colOff>
      <xdr:row>73</xdr:row>
      <xdr:rowOff>47992</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24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64519</xdr:rowOff>
    </xdr:from>
    <xdr:ext cx="59901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181795" y="122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47561</xdr:rowOff>
    </xdr:from>
    <xdr:to>
      <xdr:col>76</xdr:col>
      <xdr:colOff>165100</xdr:colOff>
      <xdr:row>71</xdr:row>
      <xdr:rowOff>149161</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2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165688</xdr:rowOff>
    </xdr:from>
    <xdr:ext cx="59901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292795" y="119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134414</xdr:rowOff>
    </xdr:from>
    <xdr:to>
      <xdr:col>72</xdr:col>
      <xdr:colOff>38100</xdr:colOff>
      <xdr:row>71</xdr:row>
      <xdr:rowOff>64564</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2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81091</xdr:rowOff>
    </xdr:from>
    <xdr:ext cx="59901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03795" y="1191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43156</xdr:rowOff>
    </xdr:from>
    <xdr:to>
      <xdr:col>67</xdr:col>
      <xdr:colOff>101600</xdr:colOff>
      <xdr:row>73</xdr:row>
      <xdr:rowOff>144756</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2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161283</xdr:rowOff>
    </xdr:from>
    <xdr:ext cx="59901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14795" y="1233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158392</xdr:rowOff>
    </xdr:from>
    <xdr:to>
      <xdr:col>85</xdr:col>
      <xdr:colOff>127000</xdr:colOff>
      <xdr:row>97</xdr:row>
      <xdr:rowOff>5155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6617592"/>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5155</xdr:rowOff>
    </xdr:from>
    <xdr:to>
      <xdr:col>81</xdr:col>
      <xdr:colOff>50800</xdr:colOff>
      <xdr:row>97</xdr:row>
      <xdr:rowOff>29914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635805"/>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29914</xdr:rowOff>
    </xdr:from>
    <xdr:to>
      <xdr:col>76</xdr:col>
      <xdr:colOff>114300</xdr:colOff>
      <xdr:row>97</xdr:row>
      <xdr:rowOff>74126</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6660564"/>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74126</xdr:rowOff>
    </xdr:from>
    <xdr:to>
      <xdr:col>71</xdr:col>
      <xdr:colOff>177800</xdr:colOff>
      <xdr:row>97</xdr:row>
      <xdr:rowOff>94025</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704776"/>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107592</xdr:rowOff>
    </xdr:from>
    <xdr:to>
      <xdr:col>85</xdr:col>
      <xdr:colOff>177800</xdr:colOff>
      <xdr:row>97</xdr:row>
      <xdr:rowOff>37742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5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130469</xdr:rowOff>
    </xdr:from>
    <xdr:ext cx="599010"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41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125805</xdr:rowOff>
    </xdr:from>
    <xdr:to>
      <xdr:col>81</xdr:col>
      <xdr:colOff>101600</xdr:colOff>
      <xdr:row>97</xdr:row>
      <xdr:rowOff>55955</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5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72482</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181795" y="1636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150564</xdr:rowOff>
    </xdr:from>
    <xdr:to>
      <xdr:col>76</xdr:col>
      <xdr:colOff>165100</xdr:colOff>
      <xdr:row>97</xdr:row>
      <xdr:rowOff>80714</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6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97241</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292795" y="1638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23326</xdr:rowOff>
    </xdr:from>
    <xdr:to>
      <xdr:col>72</xdr:col>
      <xdr:colOff>38100</xdr:colOff>
      <xdr:row>97</xdr:row>
      <xdr:rowOff>124926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6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116053</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03795" y="1674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43225</xdr:rowOff>
    </xdr:from>
    <xdr:to>
      <xdr:col>67</xdr:col>
      <xdr:colOff>101600</xdr:colOff>
      <xdr:row>97</xdr:row>
      <xdr:rowOff>144825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6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135952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7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3" name="諸支出金最小値テキスト">
          <a:extLst>
            <a:ext uri="{FF2B5EF4-FFF2-40B4-BE49-F238E27FC236}">
              <a16:creationId xmlns:a16="http://schemas.microsoft.com/office/drawing/2014/main" xmlns="" id="{00000000-0008-0000-0700-0000E7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5" name="諸支出金最大値テキスト">
          <a:extLst>
            <a:ext uri="{FF2B5EF4-FFF2-40B4-BE49-F238E27FC236}">
              <a16:creationId xmlns:a16="http://schemas.microsoft.com/office/drawing/2014/main" xmlns="" id="{00000000-0008-0000-0700-0000E9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8" name="諸支出金平均値テキスト">
          <a:extLst>
            <a:ext uri="{FF2B5EF4-FFF2-40B4-BE49-F238E27FC236}">
              <a16:creationId xmlns:a16="http://schemas.microsoft.com/office/drawing/2014/main" xmlns="" id="{00000000-0008-0000-0700-0000EC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7" name="諸支出金該当値テキスト">
          <a:extLst>
            <a:ext uri="{FF2B5EF4-FFF2-40B4-BE49-F238E27FC236}">
              <a16:creationId xmlns:a16="http://schemas.microsoft.com/office/drawing/2014/main" xmlns="" id="{00000000-0008-0000-0700-0000FF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住民一人あたり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千円となって</a:t>
          </a:r>
          <a:r>
            <a:rPr kumimoji="1" lang="ja-JP" altLang="en-US" sz="1100">
              <a:latin typeface="ＭＳ Ｐゴシック" panose="020B0600070205080204" pitchFamily="50" charset="-128"/>
              <a:ea typeface="ＭＳ Ｐゴシック" panose="020B0600070205080204" pitchFamily="50" charset="-128"/>
            </a:rPr>
            <a:t>いる。</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総務費については、ふるさと基金積立金（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百万円）の増加はあったが、施設改修基金積立金（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百万円）の減、弓道場施設整備事業（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百万円）の減、緊急経済対策地方創生臨時交付金事業（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百万円）の減により減少したものである</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民生費については、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災害援助費の減により減少に転じたが、東峰村義援金基金積立（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百万円）の増、すこやか子育て基金積立（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百万円）の増、特別養護老人ホーム空調設備更新工事（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百万円）の増、子育て世帯生活支援金（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それに加え依然として児童数の減少による児童福祉費の減や高齢化の進行による高齢者福祉費の増、障害者福祉費の受給者増、国民健康保険特別会計に対する繰出金の減などにより相対的に増加がみられる。今後も民生費については増加の傾向にあると見込まれるため、財源の確保についての検討が求め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災害復旧費については、前年比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％減であるが、歳出総額の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％を占める。これは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九州北部豪雨以降、度重なる災害による公共土木施設、農地・農業用施設、林道施設等の災害復旧事業費に係るものであるが、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をピークに減少傾向に転じている。</a:t>
          </a:r>
        </a:p>
        <a:p>
          <a:r>
            <a:rPr kumimoji="1" lang="ja-JP" altLang="en-US" sz="1100">
              <a:latin typeface="ＭＳ Ｐゴシック" panose="020B0600070205080204" pitchFamily="50" charset="-128"/>
              <a:ea typeface="ＭＳ Ｐゴシック" panose="020B0600070205080204" pitchFamily="50" charset="-128"/>
            </a:rPr>
            <a:t>　公債費については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、償還期間が短い合併特例事業債及び過疎対策事業債の残高が全体残高の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％、災害復旧事業債の残高が全体残高の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％を占め、単年度における償還額が高額になり実質公債費比率を高める要因となっている。元利償還額は年々減少傾向にあったが、年々減少傾向であったが、平成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年度起債の合併特例事業債及び平成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九州北部豪雨以降度重なる災害に係る災害復旧事業債等の元利償還開始に伴い増加に転じている。類似団体内順位は依然として高い傾向にあるため、今後も新たな起債を抑制することにより、適正な水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財政調整基金の残高について、適切な財源確保と歳出の精査により取崩しを回避し、実質単年度収支は黒字決算となり、実質収支も黒字決算となっている。</a:t>
          </a:r>
        </a:p>
        <a:p>
          <a:r>
            <a:rPr kumimoji="1" lang="ja-JP" altLang="en-US" sz="1400">
              <a:solidFill>
                <a:sysClr val="windowText" lastClr="000000"/>
              </a:solidFill>
              <a:latin typeface="ＭＳ ゴシック" pitchFamily="49" charset="-128"/>
              <a:ea typeface="ＭＳ ゴシック" pitchFamily="49" charset="-128"/>
            </a:rPr>
            <a:t>　今後、人口減少等による普通交付税交付額の減少が見込まれると思われ、その状況に備えた財政運営が求められる。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実質連結赤字比率については、</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簡易水道事業を除いて、毎年度黒字決算となっているが、これは一般会計からの繰出金の増加によるものである。</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簡易水道事業に係る赤字額については、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九州北部豪雨災害復旧関連経費（補助対象外）の増により発生したものである。</a:t>
          </a:r>
        </a:p>
        <a:p>
          <a:r>
            <a:rPr kumimoji="1" lang="ja-JP" altLang="en-US" sz="1400">
              <a:solidFill>
                <a:sysClr val="windowText" lastClr="000000"/>
              </a:solidFill>
              <a:latin typeface="ＭＳ ゴシック" pitchFamily="49" charset="-128"/>
              <a:ea typeface="ＭＳ ゴシック" pitchFamily="49" charset="-128"/>
            </a:rPr>
            <a:t>　今後の状況次第では繰出金がさらに増加することも予想され、必要に応じた受益者負担の在り方を検討することが求められる。</a:t>
          </a:r>
        </a:p>
        <a:p>
          <a:r>
            <a:rPr kumimoji="1" lang="ja-JP" altLang="en-US" sz="1400">
              <a:solidFill>
                <a:sysClr val="windowText" lastClr="000000"/>
              </a:solidFill>
              <a:latin typeface="ＭＳ ゴシック" pitchFamily="49" charset="-128"/>
              <a:ea typeface="ＭＳ ゴシック" pitchFamily="49" charset="-128"/>
            </a:rPr>
            <a:t>　また、一般会計においても実質収支比率と同様に今後は普通交付税を含めた一般財源の確保は厳しくなると見込まれるため、今後の状況を注視していく必要がある。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c r="B2" s="173" t="s">
        <v>81</v>
      </c>
      <c r="C2" s="173"/>
      <c r="D2" s="174"/>
    </row>
    <row r="3" spans="1:119" ht="18.75" customHeight="1" thickBot="1">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4580297</v>
      </c>
      <c r="BO4" s="381"/>
      <c r="BP4" s="381"/>
      <c r="BQ4" s="381"/>
      <c r="BR4" s="381"/>
      <c r="BS4" s="381"/>
      <c r="BT4" s="381"/>
      <c r="BU4" s="382"/>
      <c r="BV4" s="380">
        <v>5466490</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7.2</v>
      </c>
      <c r="CU4" s="387"/>
      <c r="CV4" s="387"/>
      <c r="CW4" s="387"/>
      <c r="CX4" s="387"/>
      <c r="CY4" s="387"/>
      <c r="CZ4" s="387"/>
      <c r="DA4" s="388"/>
      <c r="DB4" s="386">
        <v>4.5999999999999996</v>
      </c>
      <c r="DC4" s="387"/>
      <c r="DD4" s="387"/>
      <c r="DE4" s="387"/>
      <c r="DF4" s="387"/>
      <c r="DG4" s="387"/>
      <c r="DH4" s="387"/>
      <c r="DI4" s="388"/>
    </row>
    <row r="5" spans="1:119" ht="18.75" customHeight="1">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4348375</v>
      </c>
      <c r="BO5" s="418"/>
      <c r="BP5" s="418"/>
      <c r="BQ5" s="418"/>
      <c r="BR5" s="418"/>
      <c r="BS5" s="418"/>
      <c r="BT5" s="418"/>
      <c r="BU5" s="419"/>
      <c r="BV5" s="417">
        <v>5257207</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77.599999999999994</v>
      </c>
      <c r="CU5" s="415"/>
      <c r="CV5" s="415"/>
      <c r="CW5" s="415"/>
      <c r="CX5" s="415"/>
      <c r="CY5" s="415"/>
      <c r="CZ5" s="415"/>
      <c r="DA5" s="416"/>
      <c r="DB5" s="414">
        <v>82.7</v>
      </c>
      <c r="DC5" s="415"/>
      <c r="DD5" s="415"/>
      <c r="DE5" s="415"/>
      <c r="DF5" s="415"/>
      <c r="DG5" s="415"/>
      <c r="DH5" s="415"/>
      <c r="DI5" s="416"/>
    </row>
    <row r="6" spans="1:119" ht="18.75" customHeight="1">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231922</v>
      </c>
      <c r="BO6" s="418"/>
      <c r="BP6" s="418"/>
      <c r="BQ6" s="418"/>
      <c r="BR6" s="418"/>
      <c r="BS6" s="418"/>
      <c r="BT6" s="418"/>
      <c r="BU6" s="419"/>
      <c r="BV6" s="417">
        <v>209283</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80</v>
      </c>
      <c r="CU6" s="455"/>
      <c r="CV6" s="455"/>
      <c r="CW6" s="455"/>
      <c r="CX6" s="455"/>
      <c r="CY6" s="455"/>
      <c r="CZ6" s="455"/>
      <c r="DA6" s="456"/>
      <c r="DB6" s="454">
        <v>84.8</v>
      </c>
      <c r="DC6" s="455"/>
      <c r="DD6" s="455"/>
      <c r="DE6" s="455"/>
      <c r="DF6" s="455"/>
      <c r="DG6" s="455"/>
      <c r="DH6" s="455"/>
      <c r="DI6" s="456"/>
    </row>
    <row r="7" spans="1:119" ht="18.75" customHeight="1">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94</v>
      </c>
      <c r="AV7" s="450"/>
      <c r="AW7" s="450"/>
      <c r="AX7" s="450"/>
      <c r="AY7" s="451" t="s">
        <v>105</v>
      </c>
      <c r="AZ7" s="452"/>
      <c r="BA7" s="452"/>
      <c r="BB7" s="452"/>
      <c r="BC7" s="452"/>
      <c r="BD7" s="452"/>
      <c r="BE7" s="452"/>
      <c r="BF7" s="452"/>
      <c r="BG7" s="452"/>
      <c r="BH7" s="452"/>
      <c r="BI7" s="452"/>
      <c r="BJ7" s="452"/>
      <c r="BK7" s="452"/>
      <c r="BL7" s="452"/>
      <c r="BM7" s="453"/>
      <c r="BN7" s="417">
        <v>113985</v>
      </c>
      <c r="BO7" s="418"/>
      <c r="BP7" s="418"/>
      <c r="BQ7" s="418"/>
      <c r="BR7" s="418"/>
      <c r="BS7" s="418"/>
      <c r="BT7" s="418"/>
      <c r="BU7" s="419"/>
      <c r="BV7" s="417">
        <v>141033</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1635285</v>
      </c>
      <c r="CU7" s="418"/>
      <c r="CV7" s="418"/>
      <c r="CW7" s="418"/>
      <c r="CX7" s="418"/>
      <c r="CY7" s="418"/>
      <c r="CZ7" s="418"/>
      <c r="DA7" s="419"/>
      <c r="DB7" s="417">
        <v>1488745</v>
      </c>
      <c r="DC7" s="418"/>
      <c r="DD7" s="418"/>
      <c r="DE7" s="418"/>
      <c r="DF7" s="418"/>
      <c r="DG7" s="418"/>
      <c r="DH7" s="418"/>
      <c r="DI7" s="419"/>
    </row>
    <row r="8" spans="1:119" ht="18.75" customHeight="1" thickBot="1">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108</v>
      </c>
      <c r="AV8" s="450"/>
      <c r="AW8" s="450"/>
      <c r="AX8" s="450"/>
      <c r="AY8" s="451" t="s">
        <v>109</v>
      </c>
      <c r="AZ8" s="452"/>
      <c r="BA8" s="452"/>
      <c r="BB8" s="452"/>
      <c r="BC8" s="452"/>
      <c r="BD8" s="452"/>
      <c r="BE8" s="452"/>
      <c r="BF8" s="452"/>
      <c r="BG8" s="452"/>
      <c r="BH8" s="452"/>
      <c r="BI8" s="452"/>
      <c r="BJ8" s="452"/>
      <c r="BK8" s="452"/>
      <c r="BL8" s="452"/>
      <c r="BM8" s="453"/>
      <c r="BN8" s="417">
        <v>117937</v>
      </c>
      <c r="BO8" s="418"/>
      <c r="BP8" s="418"/>
      <c r="BQ8" s="418"/>
      <c r="BR8" s="418"/>
      <c r="BS8" s="418"/>
      <c r="BT8" s="418"/>
      <c r="BU8" s="419"/>
      <c r="BV8" s="417">
        <v>68250</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row>
    <row r="9" spans="1:119" ht="18.75" customHeight="1" thickBot="1">
      <c r="A9" s="172"/>
      <c r="B9" s="411" t="s">
        <v>111</v>
      </c>
      <c r="C9" s="412"/>
      <c r="D9" s="412"/>
      <c r="E9" s="412"/>
      <c r="F9" s="412"/>
      <c r="G9" s="412"/>
      <c r="H9" s="412"/>
      <c r="I9" s="412"/>
      <c r="J9" s="412"/>
      <c r="K9" s="460"/>
      <c r="L9" s="461" t="s">
        <v>112</v>
      </c>
      <c r="M9" s="462"/>
      <c r="N9" s="462"/>
      <c r="O9" s="462"/>
      <c r="P9" s="462"/>
      <c r="Q9" s="463"/>
      <c r="R9" s="464">
        <v>1899</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108</v>
      </c>
      <c r="AV9" s="450"/>
      <c r="AW9" s="450"/>
      <c r="AX9" s="450"/>
      <c r="AY9" s="451" t="s">
        <v>115</v>
      </c>
      <c r="AZ9" s="452"/>
      <c r="BA9" s="452"/>
      <c r="BB9" s="452"/>
      <c r="BC9" s="452"/>
      <c r="BD9" s="452"/>
      <c r="BE9" s="452"/>
      <c r="BF9" s="452"/>
      <c r="BG9" s="452"/>
      <c r="BH9" s="452"/>
      <c r="BI9" s="452"/>
      <c r="BJ9" s="452"/>
      <c r="BK9" s="452"/>
      <c r="BL9" s="452"/>
      <c r="BM9" s="453"/>
      <c r="BN9" s="417">
        <v>49687</v>
      </c>
      <c r="BO9" s="418"/>
      <c r="BP9" s="418"/>
      <c r="BQ9" s="418"/>
      <c r="BR9" s="418"/>
      <c r="BS9" s="418"/>
      <c r="BT9" s="418"/>
      <c r="BU9" s="419"/>
      <c r="BV9" s="417">
        <v>-23643</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10.199999999999999</v>
      </c>
      <c r="DC9" s="415"/>
      <c r="DD9" s="415"/>
      <c r="DE9" s="415"/>
      <c r="DF9" s="415"/>
      <c r="DG9" s="415"/>
      <c r="DH9" s="415"/>
      <c r="DI9" s="416"/>
    </row>
    <row r="10" spans="1:119" ht="18.75" customHeight="1" thickBot="1">
      <c r="A10" s="172"/>
      <c r="B10" s="411"/>
      <c r="C10" s="412"/>
      <c r="D10" s="412"/>
      <c r="E10" s="412"/>
      <c r="F10" s="412"/>
      <c r="G10" s="412"/>
      <c r="H10" s="412"/>
      <c r="I10" s="412"/>
      <c r="J10" s="412"/>
      <c r="K10" s="460"/>
      <c r="L10" s="467" t="s">
        <v>117</v>
      </c>
      <c r="M10" s="447"/>
      <c r="N10" s="447"/>
      <c r="O10" s="447"/>
      <c r="P10" s="447"/>
      <c r="Q10" s="448"/>
      <c r="R10" s="468">
        <v>2174</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119</v>
      </c>
      <c r="AV10" s="450"/>
      <c r="AW10" s="450"/>
      <c r="AX10" s="450"/>
      <c r="AY10" s="451" t="s">
        <v>120</v>
      </c>
      <c r="AZ10" s="452"/>
      <c r="BA10" s="452"/>
      <c r="BB10" s="452"/>
      <c r="BC10" s="452"/>
      <c r="BD10" s="452"/>
      <c r="BE10" s="452"/>
      <c r="BF10" s="452"/>
      <c r="BG10" s="452"/>
      <c r="BH10" s="452"/>
      <c r="BI10" s="452"/>
      <c r="BJ10" s="452"/>
      <c r="BK10" s="452"/>
      <c r="BL10" s="452"/>
      <c r="BM10" s="453"/>
      <c r="BN10" s="417">
        <v>1744</v>
      </c>
      <c r="BO10" s="418"/>
      <c r="BP10" s="418"/>
      <c r="BQ10" s="418"/>
      <c r="BR10" s="418"/>
      <c r="BS10" s="418"/>
      <c r="BT10" s="418"/>
      <c r="BU10" s="419"/>
      <c r="BV10" s="417">
        <v>2568</v>
      </c>
      <c r="BW10" s="418"/>
      <c r="BX10" s="418"/>
      <c r="BY10" s="418"/>
      <c r="BZ10" s="418"/>
      <c r="CA10" s="418"/>
      <c r="CB10" s="418"/>
      <c r="CC10" s="419"/>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125</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c r="A12" s="172"/>
      <c r="B12" s="477" t="s">
        <v>129</v>
      </c>
      <c r="C12" s="478"/>
      <c r="D12" s="478"/>
      <c r="E12" s="478"/>
      <c r="F12" s="478"/>
      <c r="G12" s="478"/>
      <c r="H12" s="478"/>
      <c r="I12" s="478"/>
      <c r="J12" s="478"/>
      <c r="K12" s="479"/>
      <c r="L12" s="486" t="s">
        <v>130</v>
      </c>
      <c r="M12" s="487"/>
      <c r="N12" s="487"/>
      <c r="O12" s="487"/>
      <c r="P12" s="487"/>
      <c r="Q12" s="488"/>
      <c r="R12" s="489">
        <v>1978</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94</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100000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136</v>
      </c>
      <c r="CU12" s="458"/>
      <c r="CV12" s="458"/>
      <c r="CW12" s="458"/>
      <c r="CX12" s="458"/>
      <c r="CY12" s="458"/>
      <c r="CZ12" s="458"/>
      <c r="DA12" s="459"/>
      <c r="DB12" s="457" t="s">
        <v>136</v>
      </c>
      <c r="DC12" s="458"/>
      <c r="DD12" s="458"/>
      <c r="DE12" s="458"/>
      <c r="DF12" s="458"/>
      <c r="DG12" s="458"/>
      <c r="DH12" s="458"/>
      <c r="DI12" s="459"/>
    </row>
    <row r="13" spans="1:119" ht="18.75" customHeight="1">
      <c r="A13" s="172"/>
      <c r="B13" s="480"/>
      <c r="C13" s="481"/>
      <c r="D13" s="481"/>
      <c r="E13" s="481"/>
      <c r="F13" s="481"/>
      <c r="G13" s="481"/>
      <c r="H13" s="481"/>
      <c r="I13" s="481"/>
      <c r="J13" s="481"/>
      <c r="K13" s="482"/>
      <c r="L13" s="187"/>
      <c r="M13" s="508" t="s">
        <v>137</v>
      </c>
      <c r="N13" s="509"/>
      <c r="O13" s="509"/>
      <c r="P13" s="509"/>
      <c r="Q13" s="510"/>
      <c r="R13" s="501">
        <v>1967</v>
      </c>
      <c r="S13" s="502"/>
      <c r="T13" s="502"/>
      <c r="U13" s="502"/>
      <c r="V13" s="503"/>
      <c r="W13" s="433" t="s">
        <v>138</v>
      </c>
      <c r="X13" s="434"/>
      <c r="Y13" s="434"/>
      <c r="Z13" s="434"/>
      <c r="AA13" s="434"/>
      <c r="AB13" s="424"/>
      <c r="AC13" s="468">
        <v>148</v>
      </c>
      <c r="AD13" s="469"/>
      <c r="AE13" s="469"/>
      <c r="AF13" s="469"/>
      <c r="AG13" s="511"/>
      <c r="AH13" s="468">
        <v>214</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51431</v>
      </c>
      <c r="BO13" s="418"/>
      <c r="BP13" s="418"/>
      <c r="BQ13" s="418"/>
      <c r="BR13" s="418"/>
      <c r="BS13" s="418"/>
      <c r="BT13" s="418"/>
      <c r="BU13" s="419"/>
      <c r="BV13" s="417">
        <v>-121075</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6.6</v>
      </c>
      <c r="CU13" s="415"/>
      <c r="CV13" s="415"/>
      <c r="CW13" s="415"/>
      <c r="CX13" s="415"/>
      <c r="CY13" s="415"/>
      <c r="CZ13" s="415"/>
      <c r="DA13" s="416"/>
      <c r="DB13" s="414">
        <v>6.2</v>
      </c>
      <c r="DC13" s="415"/>
      <c r="DD13" s="415"/>
      <c r="DE13" s="415"/>
      <c r="DF13" s="415"/>
      <c r="DG13" s="415"/>
      <c r="DH13" s="415"/>
      <c r="DI13" s="416"/>
    </row>
    <row r="14" spans="1:119" ht="18.75" customHeight="1" thickBot="1">
      <c r="A14" s="172"/>
      <c r="B14" s="480"/>
      <c r="C14" s="481"/>
      <c r="D14" s="481"/>
      <c r="E14" s="481"/>
      <c r="F14" s="481"/>
      <c r="G14" s="481"/>
      <c r="H14" s="481"/>
      <c r="I14" s="481"/>
      <c r="J14" s="481"/>
      <c r="K14" s="482"/>
      <c r="L14" s="498" t="s">
        <v>143</v>
      </c>
      <c r="M14" s="499"/>
      <c r="N14" s="499"/>
      <c r="O14" s="499"/>
      <c r="P14" s="499"/>
      <c r="Q14" s="500"/>
      <c r="R14" s="501">
        <v>2013</v>
      </c>
      <c r="S14" s="502"/>
      <c r="T14" s="502"/>
      <c r="U14" s="502"/>
      <c r="V14" s="503"/>
      <c r="W14" s="407"/>
      <c r="X14" s="408"/>
      <c r="Y14" s="408"/>
      <c r="Z14" s="408"/>
      <c r="AA14" s="408"/>
      <c r="AB14" s="397"/>
      <c r="AC14" s="504">
        <v>14.9</v>
      </c>
      <c r="AD14" s="505"/>
      <c r="AE14" s="505"/>
      <c r="AF14" s="505"/>
      <c r="AG14" s="506"/>
      <c r="AH14" s="504">
        <v>19.100000000000001</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t="s">
        <v>136</v>
      </c>
      <c r="CU14" s="516"/>
      <c r="CV14" s="516"/>
      <c r="CW14" s="516"/>
      <c r="CX14" s="516"/>
      <c r="CY14" s="516"/>
      <c r="CZ14" s="516"/>
      <c r="DA14" s="517"/>
      <c r="DB14" s="515" t="s">
        <v>136</v>
      </c>
      <c r="DC14" s="516"/>
      <c r="DD14" s="516"/>
      <c r="DE14" s="516"/>
      <c r="DF14" s="516"/>
      <c r="DG14" s="516"/>
      <c r="DH14" s="516"/>
      <c r="DI14" s="517"/>
    </row>
    <row r="15" spans="1:119" ht="18.75" customHeight="1">
      <c r="A15" s="172"/>
      <c r="B15" s="480"/>
      <c r="C15" s="481"/>
      <c r="D15" s="481"/>
      <c r="E15" s="481"/>
      <c r="F15" s="481"/>
      <c r="G15" s="481"/>
      <c r="H15" s="481"/>
      <c r="I15" s="481"/>
      <c r="J15" s="481"/>
      <c r="K15" s="482"/>
      <c r="L15" s="187"/>
      <c r="M15" s="508" t="s">
        <v>137</v>
      </c>
      <c r="N15" s="509"/>
      <c r="O15" s="509"/>
      <c r="P15" s="509"/>
      <c r="Q15" s="510"/>
      <c r="R15" s="501">
        <v>2001</v>
      </c>
      <c r="S15" s="502"/>
      <c r="T15" s="502"/>
      <c r="U15" s="502"/>
      <c r="V15" s="503"/>
      <c r="W15" s="433" t="s">
        <v>145</v>
      </c>
      <c r="X15" s="434"/>
      <c r="Y15" s="434"/>
      <c r="Z15" s="434"/>
      <c r="AA15" s="434"/>
      <c r="AB15" s="424"/>
      <c r="AC15" s="468">
        <v>333</v>
      </c>
      <c r="AD15" s="469"/>
      <c r="AE15" s="469"/>
      <c r="AF15" s="469"/>
      <c r="AG15" s="511"/>
      <c r="AH15" s="468">
        <v>329</v>
      </c>
      <c r="AI15" s="469"/>
      <c r="AJ15" s="469"/>
      <c r="AK15" s="469"/>
      <c r="AL15" s="470"/>
      <c r="AM15" s="446"/>
      <c r="AN15" s="447"/>
      <c r="AO15" s="447"/>
      <c r="AP15" s="447"/>
      <c r="AQ15" s="447"/>
      <c r="AR15" s="447"/>
      <c r="AS15" s="447"/>
      <c r="AT15" s="448"/>
      <c r="AU15" s="449"/>
      <c r="AV15" s="450"/>
      <c r="AW15" s="450"/>
      <c r="AX15" s="450"/>
      <c r="AY15" s="377" t="s">
        <v>146</v>
      </c>
      <c r="AZ15" s="378"/>
      <c r="BA15" s="378"/>
      <c r="BB15" s="378"/>
      <c r="BC15" s="378"/>
      <c r="BD15" s="378"/>
      <c r="BE15" s="378"/>
      <c r="BF15" s="378"/>
      <c r="BG15" s="378"/>
      <c r="BH15" s="378"/>
      <c r="BI15" s="378"/>
      <c r="BJ15" s="378"/>
      <c r="BK15" s="378"/>
      <c r="BL15" s="378"/>
      <c r="BM15" s="379"/>
      <c r="BN15" s="380">
        <v>186325</v>
      </c>
      <c r="BO15" s="381"/>
      <c r="BP15" s="381"/>
      <c r="BQ15" s="381"/>
      <c r="BR15" s="381"/>
      <c r="BS15" s="381"/>
      <c r="BT15" s="381"/>
      <c r="BU15" s="382"/>
      <c r="BV15" s="380">
        <v>191986</v>
      </c>
      <c r="BW15" s="381"/>
      <c r="BX15" s="381"/>
      <c r="BY15" s="381"/>
      <c r="BZ15" s="381"/>
      <c r="CA15" s="381"/>
      <c r="CB15" s="381"/>
      <c r="CC15" s="382"/>
      <c r="CD15" s="518" t="s">
        <v>147</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c r="A16" s="172"/>
      <c r="B16" s="480"/>
      <c r="C16" s="481"/>
      <c r="D16" s="481"/>
      <c r="E16" s="481"/>
      <c r="F16" s="481"/>
      <c r="G16" s="481"/>
      <c r="H16" s="481"/>
      <c r="I16" s="481"/>
      <c r="J16" s="481"/>
      <c r="K16" s="482"/>
      <c r="L16" s="498" t="s">
        <v>148</v>
      </c>
      <c r="M16" s="521"/>
      <c r="N16" s="521"/>
      <c r="O16" s="521"/>
      <c r="P16" s="521"/>
      <c r="Q16" s="522"/>
      <c r="R16" s="523" t="s">
        <v>149</v>
      </c>
      <c r="S16" s="524"/>
      <c r="T16" s="524"/>
      <c r="U16" s="524"/>
      <c r="V16" s="525"/>
      <c r="W16" s="407"/>
      <c r="X16" s="408"/>
      <c r="Y16" s="408"/>
      <c r="Z16" s="408"/>
      <c r="AA16" s="408"/>
      <c r="AB16" s="397"/>
      <c r="AC16" s="504">
        <v>33.6</v>
      </c>
      <c r="AD16" s="505"/>
      <c r="AE16" s="505"/>
      <c r="AF16" s="505"/>
      <c r="AG16" s="506"/>
      <c r="AH16" s="504">
        <v>29.3</v>
      </c>
      <c r="AI16" s="505"/>
      <c r="AJ16" s="505"/>
      <c r="AK16" s="505"/>
      <c r="AL16" s="507"/>
      <c r="AM16" s="446"/>
      <c r="AN16" s="447"/>
      <c r="AO16" s="447"/>
      <c r="AP16" s="447"/>
      <c r="AQ16" s="447"/>
      <c r="AR16" s="447"/>
      <c r="AS16" s="447"/>
      <c r="AT16" s="448"/>
      <c r="AU16" s="449"/>
      <c r="AV16" s="450"/>
      <c r="AW16" s="450"/>
      <c r="AX16" s="450"/>
      <c r="AY16" s="451" t="s">
        <v>150</v>
      </c>
      <c r="AZ16" s="452"/>
      <c r="BA16" s="452"/>
      <c r="BB16" s="452"/>
      <c r="BC16" s="452"/>
      <c r="BD16" s="452"/>
      <c r="BE16" s="452"/>
      <c r="BF16" s="452"/>
      <c r="BG16" s="452"/>
      <c r="BH16" s="452"/>
      <c r="BI16" s="452"/>
      <c r="BJ16" s="452"/>
      <c r="BK16" s="452"/>
      <c r="BL16" s="452"/>
      <c r="BM16" s="453"/>
      <c r="BN16" s="417">
        <v>1544726</v>
      </c>
      <c r="BO16" s="418"/>
      <c r="BP16" s="418"/>
      <c r="BQ16" s="418"/>
      <c r="BR16" s="418"/>
      <c r="BS16" s="418"/>
      <c r="BT16" s="418"/>
      <c r="BU16" s="419"/>
      <c r="BV16" s="417">
        <v>1411112</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c r="A17" s="172"/>
      <c r="B17" s="483"/>
      <c r="C17" s="484"/>
      <c r="D17" s="484"/>
      <c r="E17" s="484"/>
      <c r="F17" s="484"/>
      <c r="G17" s="484"/>
      <c r="H17" s="484"/>
      <c r="I17" s="484"/>
      <c r="J17" s="484"/>
      <c r="K17" s="485"/>
      <c r="L17" s="191"/>
      <c r="M17" s="528" t="s">
        <v>151</v>
      </c>
      <c r="N17" s="529"/>
      <c r="O17" s="529"/>
      <c r="P17" s="529"/>
      <c r="Q17" s="530"/>
      <c r="R17" s="523" t="s">
        <v>149</v>
      </c>
      <c r="S17" s="524"/>
      <c r="T17" s="524"/>
      <c r="U17" s="524"/>
      <c r="V17" s="525"/>
      <c r="W17" s="433" t="s">
        <v>152</v>
      </c>
      <c r="X17" s="434"/>
      <c r="Y17" s="434"/>
      <c r="Z17" s="434"/>
      <c r="AA17" s="434"/>
      <c r="AB17" s="424"/>
      <c r="AC17" s="468">
        <v>509</v>
      </c>
      <c r="AD17" s="469"/>
      <c r="AE17" s="469"/>
      <c r="AF17" s="469"/>
      <c r="AG17" s="511"/>
      <c r="AH17" s="468">
        <v>579</v>
      </c>
      <c r="AI17" s="469"/>
      <c r="AJ17" s="469"/>
      <c r="AK17" s="469"/>
      <c r="AL17" s="470"/>
      <c r="AM17" s="446"/>
      <c r="AN17" s="447"/>
      <c r="AO17" s="447"/>
      <c r="AP17" s="447"/>
      <c r="AQ17" s="447"/>
      <c r="AR17" s="447"/>
      <c r="AS17" s="447"/>
      <c r="AT17" s="448"/>
      <c r="AU17" s="449"/>
      <c r="AV17" s="450"/>
      <c r="AW17" s="450"/>
      <c r="AX17" s="450"/>
      <c r="AY17" s="451" t="s">
        <v>153</v>
      </c>
      <c r="AZ17" s="452"/>
      <c r="BA17" s="452"/>
      <c r="BB17" s="452"/>
      <c r="BC17" s="452"/>
      <c r="BD17" s="452"/>
      <c r="BE17" s="452"/>
      <c r="BF17" s="452"/>
      <c r="BG17" s="452"/>
      <c r="BH17" s="452"/>
      <c r="BI17" s="452"/>
      <c r="BJ17" s="452"/>
      <c r="BK17" s="452"/>
      <c r="BL17" s="452"/>
      <c r="BM17" s="453"/>
      <c r="BN17" s="417">
        <v>228389</v>
      </c>
      <c r="BO17" s="418"/>
      <c r="BP17" s="418"/>
      <c r="BQ17" s="418"/>
      <c r="BR17" s="418"/>
      <c r="BS17" s="418"/>
      <c r="BT17" s="418"/>
      <c r="BU17" s="419"/>
      <c r="BV17" s="417">
        <v>234898</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c r="A18" s="172"/>
      <c r="B18" s="539" t="s">
        <v>154</v>
      </c>
      <c r="C18" s="460"/>
      <c r="D18" s="460"/>
      <c r="E18" s="540"/>
      <c r="F18" s="540"/>
      <c r="G18" s="540"/>
      <c r="H18" s="540"/>
      <c r="I18" s="540"/>
      <c r="J18" s="540"/>
      <c r="K18" s="540"/>
      <c r="L18" s="541">
        <v>51.97</v>
      </c>
      <c r="M18" s="541"/>
      <c r="N18" s="541"/>
      <c r="O18" s="541"/>
      <c r="P18" s="541"/>
      <c r="Q18" s="541"/>
      <c r="R18" s="542"/>
      <c r="S18" s="542"/>
      <c r="T18" s="542"/>
      <c r="U18" s="542"/>
      <c r="V18" s="543"/>
      <c r="W18" s="435"/>
      <c r="X18" s="436"/>
      <c r="Y18" s="436"/>
      <c r="Z18" s="436"/>
      <c r="AA18" s="436"/>
      <c r="AB18" s="427"/>
      <c r="AC18" s="544">
        <v>51.4</v>
      </c>
      <c r="AD18" s="545"/>
      <c r="AE18" s="545"/>
      <c r="AF18" s="545"/>
      <c r="AG18" s="546"/>
      <c r="AH18" s="544">
        <v>51.6</v>
      </c>
      <c r="AI18" s="545"/>
      <c r="AJ18" s="545"/>
      <c r="AK18" s="545"/>
      <c r="AL18" s="547"/>
      <c r="AM18" s="446"/>
      <c r="AN18" s="447"/>
      <c r="AO18" s="447"/>
      <c r="AP18" s="447"/>
      <c r="AQ18" s="447"/>
      <c r="AR18" s="447"/>
      <c r="AS18" s="447"/>
      <c r="AT18" s="448"/>
      <c r="AU18" s="449"/>
      <c r="AV18" s="450"/>
      <c r="AW18" s="450"/>
      <c r="AX18" s="450"/>
      <c r="AY18" s="451" t="s">
        <v>155</v>
      </c>
      <c r="AZ18" s="452"/>
      <c r="BA18" s="452"/>
      <c r="BB18" s="452"/>
      <c r="BC18" s="452"/>
      <c r="BD18" s="452"/>
      <c r="BE18" s="452"/>
      <c r="BF18" s="452"/>
      <c r="BG18" s="452"/>
      <c r="BH18" s="452"/>
      <c r="BI18" s="452"/>
      <c r="BJ18" s="452"/>
      <c r="BK18" s="452"/>
      <c r="BL18" s="452"/>
      <c r="BM18" s="453"/>
      <c r="BN18" s="417">
        <v>1287366</v>
      </c>
      <c r="BO18" s="418"/>
      <c r="BP18" s="418"/>
      <c r="BQ18" s="418"/>
      <c r="BR18" s="418"/>
      <c r="BS18" s="418"/>
      <c r="BT18" s="418"/>
      <c r="BU18" s="419"/>
      <c r="BV18" s="417">
        <v>1251722</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c r="A19" s="172"/>
      <c r="B19" s="539" t="s">
        <v>156</v>
      </c>
      <c r="C19" s="460"/>
      <c r="D19" s="460"/>
      <c r="E19" s="540"/>
      <c r="F19" s="540"/>
      <c r="G19" s="540"/>
      <c r="H19" s="540"/>
      <c r="I19" s="540"/>
      <c r="J19" s="540"/>
      <c r="K19" s="540"/>
      <c r="L19" s="548">
        <v>37</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157</v>
      </c>
      <c r="AZ19" s="452"/>
      <c r="BA19" s="452"/>
      <c r="BB19" s="452"/>
      <c r="BC19" s="452"/>
      <c r="BD19" s="452"/>
      <c r="BE19" s="452"/>
      <c r="BF19" s="452"/>
      <c r="BG19" s="452"/>
      <c r="BH19" s="452"/>
      <c r="BI19" s="452"/>
      <c r="BJ19" s="452"/>
      <c r="BK19" s="452"/>
      <c r="BL19" s="452"/>
      <c r="BM19" s="453"/>
      <c r="BN19" s="417">
        <v>2486880</v>
      </c>
      <c r="BO19" s="418"/>
      <c r="BP19" s="418"/>
      <c r="BQ19" s="418"/>
      <c r="BR19" s="418"/>
      <c r="BS19" s="418"/>
      <c r="BT19" s="418"/>
      <c r="BU19" s="419"/>
      <c r="BV19" s="417">
        <v>2571006</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c r="A20" s="172"/>
      <c r="B20" s="539" t="s">
        <v>158</v>
      </c>
      <c r="C20" s="460"/>
      <c r="D20" s="460"/>
      <c r="E20" s="540"/>
      <c r="F20" s="540"/>
      <c r="G20" s="540"/>
      <c r="H20" s="540"/>
      <c r="I20" s="540"/>
      <c r="J20" s="540"/>
      <c r="K20" s="540"/>
      <c r="L20" s="548">
        <v>696</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c r="A21" s="172"/>
      <c r="B21" s="557" t="s">
        <v>159</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c r="A22" s="172"/>
      <c r="B22" s="587" t="s">
        <v>160</v>
      </c>
      <c r="C22" s="561"/>
      <c r="D22" s="562"/>
      <c r="E22" s="429" t="s">
        <v>1</v>
      </c>
      <c r="F22" s="434"/>
      <c r="G22" s="434"/>
      <c r="H22" s="434"/>
      <c r="I22" s="434"/>
      <c r="J22" s="434"/>
      <c r="K22" s="424"/>
      <c r="L22" s="429" t="s">
        <v>161</v>
      </c>
      <c r="M22" s="434"/>
      <c r="N22" s="434"/>
      <c r="O22" s="434"/>
      <c r="P22" s="424"/>
      <c r="Q22" s="592" t="s">
        <v>162</v>
      </c>
      <c r="R22" s="593"/>
      <c r="S22" s="593"/>
      <c r="T22" s="593"/>
      <c r="U22" s="593"/>
      <c r="V22" s="594"/>
      <c r="W22" s="560" t="s">
        <v>163</v>
      </c>
      <c r="X22" s="561"/>
      <c r="Y22" s="562"/>
      <c r="Z22" s="429" t="s">
        <v>1</v>
      </c>
      <c r="AA22" s="434"/>
      <c r="AB22" s="434"/>
      <c r="AC22" s="434"/>
      <c r="AD22" s="434"/>
      <c r="AE22" s="434"/>
      <c r="AF22" s="434"/>
      <c r="AG22" s="424"/>
      <c r="AH22" s="598" t="s">
        <v>164</v>
      </c>
      <c r="AI22" s="434"/>
      <c r="AJ22" s="434"/>
      <c r="AK22" s="434"/>
      <c r="AL22" s="424"/>
      <c r="AM22" s="598" t="s">
        <v>165</v>
      </c>
      <c r="AN22" s="599"/>
      <c r="AO22" s="599"/>
      <c r="AP22" s="599"/>
      <c r="AQ22" s="599"/>
      <c r="AR22" s="600"/>
      <c r="AS22" s="592" t="s">
        <v>162</v>
      </c>
      <c r="AT22" s="593"/>
      <c r="AU22" s="593"/>
      <c r="AV22" s="593"/>
      <c r="AW22" s="593"/>
      <c r="AX22" s="604"/>
      <c r="AY22" s="377" t="s">
        <v>166</v>
      </c>
      <c r="AZ22" s="378"/>
      <c r="BA22" s="378"/>
      <c r="BB22" s="378"/>
      <c r="BC22" s="378"/>
      <c r="BD22" s="378"/>
      <c r="BE22" s="378"/>
      <c r="BF22" s="378"/>
      <c r="BG22" s="378"/>
      <c r="BH22" s="378"/>
      <c r="BI22" s="378"/>
      <c r="BJ22" s="378"/>
      <c r="BK22" s="378"/>
      <c r="BL22" s="378"/>
      <c r="BM22" s="379"/>
      <c r="BN22" s="380">
        <v>4322143</v>
      </c>
      <c r="BO22" s="381"/>
      <c r="BP22" s="381"/>
      <c r="BQ22" s="381"/>
      <c r="BR22" s="381"/>
      <c r="BS22" s="381"/>
      <c r="BT22" s="381"/>
      <c r="BU22" s="382"/>
      <c r="BV22" s="380">
        <v>4003466</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167</v>
      </c>
      <c r="AZ23" s="452"/>
      <c r="BA23" s="452"/>
      <c r="BB23" s="452"/>
      <c r="BC23" s="452"/>
      <c r="BD23" s="452"/>
      <c r="BE23" s="452"/>
      <c r="BF23" s="452"/>
      <c r="BG23" s="452"/>
      <c r="BH23" s="452"/>
      <c r="BI23" s="452"/>
      <c r="BJ23" s="452"/>
      <c r="BK23" s="452"/>
      <c r="BL23" s="452"/>
      <c r="BM23" s="453"/>
      <c r="BN23" s="417">
        <v>3798799</v>
      </c>
      <c r="BO23" s="418"/>
      <c r="BP23" s="418"/>
      <c r="BQ23" s="418"/>
      <c r="BR23" s="418"/>
      <c r="BS23" s="418"/>
      <c r="BT23" s="418"/>
      <c r="BU23" s="419"/>
      <c r="BV23" s="417">
        <v>3450971</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c r="A24" s="172"/>
      <c r="B24" s="588"/>
      <c r="C24" s="564"/>
      <c r="D24" s="565"/>
      <c r="E24" s="467" t="s">
        <v>168</v>
      </c>
      <c r="F24" s="447"/>
      <c r="G24" s="447"/>
      <c r="H24" s="447"/>
      <c r="I24" s="447"/>
      <c r="J24" s="447"/>
      <c r="K24" s="448"/>
      <c r="L24" s="468">
        <v>1</v>
      </c>
      <c r="M24" s="469"/>
      <c r="N24" s="469"/>
      <c r="O24" s="469"/>
      <c r="P24" s="511"/>
      <c r="Q24" s="468">
        <v>5504</v>
      </c>
      <c r="R24" s="469"/>
      <c r="S24" s="469"/>
      <c r="T24" s="469"/>
      <c r="U24" s="469"/>
      <c r="V24" s="511"/>
      <c r="W24" s="563"/>
      <c r="X24" s="564"/>
      <c r="Y24" s="565"/>
      <c r="Z24" s="467" t="s">
        <v>169</v>
      </c>
      <c r="AA24" s="447"/>
      <c r="AB24" s="447"/>
      <c r="AC24" s="447"/>
      <c r="AD24" s="447"/>
      <c r="AE24" s="447"/>
      <c r="AF24" s="447"/>
      <c r="AG24" s="448"/>
      <c r="AH24" s="468">
        <v>54</v>
      </c>
      <c r="AI24" s="469"/>
      <c r="AJ24" s="469"/>
      <c r="AK24" s="469"/>
      <c r="AL24" s="511"/>
      <c r="AM24" s="468">
        <v>168858</v>
      </c>
      <c r="AN24" s="469"/>
      <c r="AO24" s="469"/>
      <c r="AP24" s="469"/>
      <c r="AQ24" s="469"/>
      <c r="AR24" s="511"/>
      <c r="AS24" s="468">
        <v>3127</v>
      </c>
      <c r="AT24" s="469"/>
      <c r="AU24" s="469"/>
      <c r="AV24" s="469"/>
      <c r="AW24" s="469"/>
      <c r="AX24" s="470"/>
      <c r="AY24" s="533" t="s">
        <v>170</v>
      </c>
      <c r="AZ24" s="534"/>
      <c r="BA24" s="534"/>
      <c r="BB24" s="534"/>
      <c r="BC24" s="534"/>
      <c r="BD24" s="534"/>
      <c r="BE24" s="534"/>
      <c r="BF24" s="534"/>
      <c r="BG24" s="534"/>
      <c r="BH24" s="534"/>
      <c r="BI24" s="534"/>
      <c r="BJ24" s="534"/>
      <c r="BK24" s="534"/>
      <c r="BL24" s="534"/>
      <c r="BM24" s="535"/>
      <c r="BN24" s="417">
        <v>3466383</v>
      </c>
      <c r="BO24" s="418"/>
      <c r="BP24" s="418"/>
      <c r="BQ24" s="418"/>
      <c r="BR24" s="418"/>
      <c r="BS24" s="418"/>
      <c r="BT24" s="418"/>
      <c r="BU24" s="419"/>
      <c r="BV24" s="417">
        <v>3100247</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c r="A25" s="172"/>
      <c r="B25" s="588"/>
      <c r="C25" s="564"/>
      <c r="D25" s="565"/>
      <c r="E25" s="467" t="s">
        <v>171</v>
      </c>
      <c r="F25" s="447"/>
      <c r="G25" s="447"/>
      <c r="H25" s="447"/>
      <c r="I25" s="447"/>
      <c r="J25" s="447"/>
      <c r="K25" s="448"/>
      <c r="L25" s="468">
        <v>1</v>
      </c>
      <c r="M25" s="469"/>
      <c r="N25" s="469"/>
      <c r="O25" s="469"/>
      <c r="P25" s="511"/>
      <c r="Q25" s="468">
        <v>5550</v>
      </c>
      <c r="R25" s="469"/>
      <c r="S25" s="469"/>
      <c r="T25" s="469"/>
      <c r="U25" s="469"/>
      <c r="V25" s="511"/>
      <c r="W25" s="563"/>
      <c r="X25" s="564"/>
      <c r="Y25" s="565"/>
      <c r="Z25" s="467" t="s">
        <v>172</v>
      </c>
      <c r="AA25" s="447"/>
      <c r="AB25" s="447"/>
      <c r="AC25" s="447"/>
      <c r="AD25" s="447"/>
      <c r="AE25" s="447"/>
      <c r="AF25" s="447"/>
      <c r="AG25" s="448"/>
      <c r="AH25" s="468" t="s">
        <v>128</v>
      </c>
      <c r="AI25" s="469"/>
      <c r="AJ25" s="469"/>
      <c r="AK25" s="469"/>
      <c r="AL25" s="511"/>
      <c r="AM25" s="468" t="s">
        <v>128</v>
      </c>
      <c r="AN25" s="469"/>
      <c r="AO25" s="469"/>
      <c r="AP25" s="469"/>
      <c r="AQ25" s="469"/>
      <c r="AR25" s="511"/>
      <c r="AS25" s="468" t="s">
        <v>136</v>
      </c>
      <c r="AT25" s="469"/>
      <c r="AU25" s="469"/>
      <c r="AV25" s="469"/>
      <c r="AW25" s="469"/>
      <c r="AX25" s="470"/>
      <c r="AY25" s="377" t="s">
        <v>173</v>
      </c>
      <c r="AZ25" s="378"/>
      <c r="BA25" s="378"/>
      <c r="BB25" s="378"/>
      <c r="BC25" s="378"/>
      <c r="BD25" s="378"/>
      <c r="BE25" s="378"/>
      <c r="BF25" s="378"/>
      <c r="BG25" s="378"/>
      <c r="BH25" s="378"/>
      <c r="BI25" s="378"/>
      <c r="BJ25" s="378"/>
      <c r="BK25" s="378"/>
      <c r="BL25" s="378"/>
      <c r="BM25" s="379"/>
      <c r="BN25" s="380" t="s">
        <v>136</v>
      </c>
      <c r="BO25" s="381"/>
      <c r="BP25" s="381"/>
      <c r="BQ25" s="381"/>
      <c r="BR25" s="381"/>
      <c r="BS25" s="381"/>
      <c r="BT25" s="381"/>
      <c r="BU25" s="382"/>
      <c r="BV25" s="380" t="s">
        <v>136</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c r="A26" s="172"/>
      <c r="B26" s="588"/>
      <c r="C26" s="564"/>
      <c r="D26" s="565"/>
      <c r="E26" s="467" t="s">
        <v>174</v>
      </c>
      <c r="F26" s="447"/>
      <c r="G26" s="447"/>
      <c r="H26" s="447"/>
      <c r="I26" s="447"/>
      <c r="J26" s="447"/>
      <c r="K26" s="448"/>
      <c r="L26" s="468">
        <v>1</v>
      </c>
      <c r="M26" s="469"/>
      <c r="N26" s="469"/>
      <c r="O26" s="469"/>
      <c r="P26" s="511"/>
      <c r="Q26" s="468">
        <v>5000</v>
      </c>
      <c r="R26" s="469"/>
      <c r="S26" s="469"/>
      <c r="T26" s="469"/>
      <c r="U26" s="469"/>
      <c r="V26" s="511"/>
      <c r="W26" s="563"/>
      <c r="X26" s="564"/>
      <c r="Y26" s="565"/>
      <c r="Z26" s="467" t="s">
        <v>175</v>
      </c>
      <c r="AA26" s="569"/>
      <c r="AB26" s="569"/>
      <c r="AC26" s="569"/>
      <c r="AD26" s="569"/>
      <c r="AE26" s="569"/>
      <c r="AF26" s="569"/>
      <c r="AG26" s="570"/>
      <c r="AH26" s="468">
        <v>2</v>
      </c>
      <c r="AI26" s="469"/>
      <c r="AJ26" s="469"/>
      <c r="AK26" s="469"/>
      <c r="AL26" s="511"/>
      <c r="AM26" s="468" t="s">
        <v>176</v>
      </c>
      <c r="AN26" s="469"/>
      <c r="AO26" s="469"/>
      <c r="AP26" s="469"/>
      <c r="AQ26" s="469"/>
      <c r="AR26" s="511"/>
      <c r="AS26" s="468" t="s">
        <v>177</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128</v>
      </c>
      <c r="BO26" s="418"/>
      <c r="BP26" s="418"/>
      <c r="BQ26" s="418"/>
      <c r="BR26" s="418"/>
      <c r="BS26" s="418"/>
      <c r="BT26" s="418"/>
      <c r="BU26" s="419"/>
      <c r="BV26" s="417" t="s">
        <v>128</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c r="A27" s="172"/>
      <c r="B27" s="588"/>
      <c r="C27" s="564"/>
      <c r="D27" s="565"/>
      <c r="E27" s="467" t="s">
        <v>179</v>
      </c>
      <c r="F27" s="447"/>
      <c r="G27" s="447"/>
      <c r="H27" s="447"/>
      <c r="I27" s="447"/>
      <c r="J27" s="447"/>
      <c r="K27" s="448"/>
      <c r="L27" s="468">
        <v>1</v>
      </c>
      <c r="M27" s="469"/>
      <c r="N27" s="469"/>
      <c r="O27" s="469"/>
      <c r="P27" s="511"/>
      <c r="Q27" s="468">
        <v>2700</v>
      </c>
      <c r="R27" s="469"/>
      <c r="S27" s="469"/>
      <c r="T27" s="469"/>
      <c r="U27" s="469"/>
      <c r="V27" s="511"/>
      <c r="W27" s="563"/>
      <c r="X27" s="564"/>
      <c r="Y27" s="565"/>
      <c r="Z27" s="467" t="s">
        <v>180</v>
      </c>
      <c r="AA27" s="447"/>
      <c r="AB27" s="447"/>
      <c r="AC27" s="447"/>
      <c r="AD27" s="447"/>
      <c r="AE27" s="447"/>
      <c r="AF27" s="447"/>
      <c r="AG27" s="448"/>
      <c r="AH27" s="468" t="s">
        <v>128</v>
      </c>
      <c r="AI27" s="469"/>
      <c r="AJ27" s="469"/>
      <c r="AK27" s="469"/>
      <c r="AL27" s="511"/>
      <c r="AM27" s="468" t="s">
        <v>128</v>
      </c>
      <c r="AN27" s="469"/>
      <c r="AO27" s="469"/>
      <c r="AP27" s="469"/>
      <c r="AQ27" s="469"/>
      <c r="AR27" s="511"/>
      <c r="AS27" s="468" t="s">
        <v>128</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t="s">
        <v>128</v>
      </c>
      <c r="BO27" s="537"/>
      <c r="BP27" s="537"/>
      <c r="BQ27" s="537"/>
      <c r="BR27" s="537"/>
      <c r="BS27" s="537"/>
      <c r="BT27" s="537"/>
      <c r="BU27" s="538"/>
      <c r="BV27" s="536" t="s">
        <v>128</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c r="A28" s="172"/>
      <c r="B28" s="588"/>
      <c r="C28" s="564"/>
      <c r="D28" s="565"/>
      <c r="E28" s="467" t="s">
        <v>182</v>
      </c>
      <c r="F28" s="447"/>
      <c r="G28" s="447"/>
      <c r="H28" s="447"/>
      <c r="I28" s="447"/>
      <c r="J28" s="447"/>
      <c r="K28" s="448"/>
      <c r="L28" s="468">
        <v>1</v>
      </c>
      <c r="M28" s="469"/>
      <c r="N28" s="469"/>
      <c r="O28" s="469"/>
      <c r="P28" s="511"/>
      <c r="Q28" s="468">
        <v>2250</v>
      </c>
      <c r="R28" s="469"/>
      <c r="S28" s="469"/>
      <c r="T28" s="469"/>
      <c r="U28" s="469"/>
      <c r="V28" s="511"/>
      <c r="W28" s="563"/>
      <c r="X28" s="564"/>
      <c r="Y28" s="565"/>
      <c r="Z28" s="467" t="s">
        <v>183</v>
      </c>
      <c r="AA28" s="447"/>
      <c r="AB28" s="447"/>
      <c r="AC28" s="447"/>
      <c r="AD28" s="447"/>
      <c r="AE28" s="447"/>
      <c r="AF28" s="447"/>
      <c r="AG28" s="448"/>
      <c r="AH28" s="468" t="s">
        <v>128</v>
      </c>
      <c r="AI28" s="469"/>
      <c r="AJ28" s="469"/>
      <c r="AK28" s="469"/>
      <c r="AL28" s="511"/>
      <c r="AM28" s="468" t="s">
        <v>128</v>
      </c>
      <c r="AN28" s="469"/>
      <c r="AO28" s="469"/>
      <c r="AP28" s="469"/>
      <c r="AQ28" s="469"/>
      <c r="AR28" s="511"/>
      <c r="AS28" s="468" t="s">
        <v>128</v>
      </c>
      <c r="AT28" s="469"/>
      <c r="AU28" s="469"/>
      <c r="AV28" s="469"/>
      <c r="AW28" s="469"/>
      <c r="AX28" s="470"/>
      <c r="AY28" s="571" t="s">
        <v>184</v>
      </c>
      <c r="AZ28" s="572"/>
      <c r="BA28" s="572"/>
      <c r="BB28" s="573"/>
      <c r="BC28" s="377" t="s">
        <v>48</v>
      </c>
      <c r="BD28" s="378"/>
      <c r="BE28" s="378"/>
      <c r="BF28" s="378"/>
      <c r="BG28" s="378"/>
      <c r="BH28" s="378"/>
      <c r="BI28" s="378"/>
      <c r="BJ28" s="378"/>
      <c r="BK28" s="378"/>
      <c r="BL28" s="378"/>
      <c r="BM28" s="379"/>
      <c r="BN28" s="380">
        <v>1045319</v>
      </c>
      <c r="BO28" s="381"/>
      <c r="BP28" s="381"/>
      <c r="BQ28" s="381"/>
      <c r="BR28" s="381"/>
      <c r="BS28" s="381"/>
      <c r="BT28" s="381"/>
      <c r="BU28" s="382"/>
      <c r="BV28" s="380">
        <v>1043575</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c r="A29" s="172"/>
      <c r="B29" s="588"/>
      <c r="C29" s="564"/>
      <c r="D29" s="565"/>
      <c r="E29" s="467" t="s">
        <v>185</v>
      </c>
      <c r="F29" s="447"/>
      <c r="G29" s="447"/>
      <c r="H29" s="447"/>
      <c r="I29" s="447"/>
      <c r="J29" s="447"/>
      <c r="K29" s="448"/>
      <c r="L29" s="468">
        <v>8</v>
      </c>
      <c r="M29" s="469"/>
      <c r="N29" s="469"/>
      <c r="O29" s="469"/>
      <c r="P29" s="511"/>
      <c r="Q29" s="468">
        <v>2100</v>
      </c>
      <c r="R29" s="469"/>
      <c r="S29" s="469"/>
      <c r="T29" s="469"/>
      <c r="U29" s="469"/>
      <c r="V29" s="511"/>
      <c r="W29" s="566"/>
      <c r="X29" s="567"/>
      <c r="Y29" s="568"/>
      <c r="Z29" s="467" t="s">
        <v>186</v>
      </c>
      <c r="AA29" s="447"/>
      <c r="AB29" s="447"/>
      <c r="AC29" s="447"/>
      <c r="AD29" s="447"/>
      <c r="AE29" s="447"/>
      <c r="AF29" s="447"/>
      <c r="AG29" s="448"/>
      <c r="AH29" s="468">
        <v>54</v>
      </c>
      <c r="AI29" s="469"/>
      <c r="AJ29" s="469"/>
      <c r="AK29" s="469"/>
      <c r="AL29" s="511"/>
      <c r="AM29" s="468">
        <v>168858</v>
      </c>
      <c r="AN29" s="469"/>
      <c r="AO29" s="469"/>
      <c r="AP29" s="469"/>
      <c r="AQ29" s="469"/>
      <c r="AR29" s="511"/>
      <c r="AS29" s="468">
        <v>3127</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141336</v>
      </c>
      <c r="BO29" s="418"/>
      <c r="BP29" s="418"/>
      <c r="BQ29" s="418"/>
      <c r="BR29" s="418"/>
      <c r="BS29" s="418"/>
      <c r="BT29" s="418"/>
      <c r="BU29" s="419"/>
      <c r="BV29" s="417">
        <v>127835</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94.8</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2330689</v>
      </c>
      <c r="BO30" s="537"/>
      <c r="BP30" s="537"/>
      <c r="BQ30" s="537"/>
      <c r="BR30" s="537"/>
      <c r="BS30" s="537"/>
      <c r="BT30" s="537"/>
      <c r="BU30" s="538"/>
      <c r="BV30" s="536">
        <v>2025134</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8"/>
    </row>
    <row r="33" spans="1:113" ht="13.5" customHeight="1">
      <c r="A33" s="172"/>
      <c r="B33" s="199"/>
      <c r="C33" s="441" t="s">
        <v>195</v>
      </c>
      <c r="D33" s="441"/>
      <c r="E33" s="406" t="s">
        <v>196</v>
      </c>
      <c r="F33" s="406"/>
      <c r="G33" s="406"/>
      <c r="H33" s="406"/>
      <c r="I33" s="406"/>
      <c r="J33" s="406"/>
      <c r="K33" s="406"/>
      <c r="L33" s="406"/>
      <c r="M33" s="406"/>
      <c r="N33" s="406"/>
      <c r="O33" s="406"/>
      <c r="P33" s="406"/>
      <c r="Q33" s="406"/>
      <c r="R33" s="406"/>
      <c r="S33" s="406"/>
      <c r="T33" s="176"/>
      <c r="U33" s="441" t="s">
        <v>195</v>
      </c>
      <c r="V33" s="441"/>
      <c r="W33" s="406" t="s">
        <v>196</v>
      </c>
      <c r="X33" s="406"/>
      <c r="Y33" s="406"/>
      <c r="Z33" s="406"/>
      <c r="AA33" s="406"/>
      <c r="AB33" s="406"/>
      <c r="AC33" s="406"/>
      <c r="AD33" s="406"/>
      <c r="AE33" s="406"/>
      <c r="AF33" s="406"/>
      <c r="AG33" s="406"/>
      <c r="AH33" s="406"/>
      <c r="AI33" s="406"/>
      <c r="AJ33" s="406"/>
      <c r="AK33" s="406"/>
      <c r="AL33" s="176"/>
      <c r="AM33" s="441" t="s">
        <v>195</v>
      </c>
      <c r="AN33" s="441"/>
      <c r="AO33" s="406" t="s">
        <v>196</v>
      </c>
      <c r="AP33" s="406"/>
      <c r="AQ33" s="406"/>
      <c r="AR33" s="406"/>
      <c r="AS33" s="406"/>
      <c r="AT33" s="406"/>
      <c r="AU33" s="406"/>
      <c r="AV33" s="406"/>
      <c r="AW33" s="406"/>
      <c r="AX33" s="406"/>
      <c r="AY33" s="406"/>
      <c r="AZ33" s="406"/>
      <c r="BA33" s="406"/>
      <c r="BB33" s="406"/>
      <c r="BC33" s="406"/>
      <c r="BD33" s="182"/>
      <c r="BE33" s="406" t="s">
        <v>197</v>
      </c>
      <c r="BF33" s="406"/>
      <c r="BG33" s="406" t="s">
        <v>198</v>
      </c>
      <c r="BH33" s="406"/>
      <c r="BI33" s="406"/>
      <c r="BJ33" s="406"/>
      <c r="BK33" s="406"/>
      <c r="BL33" s="406"/>
      <c r="BM33" s="406"/>
      <c r="BN33" s="406"/>
      <c r="BO33" s="406"/>
      <c r="BP33" s="406"/>
      <c r="BQ33" s="406"/>
      <c r="BR33" s="406"/>
      <c r="BS33" s="406"/>
      <c r="BT33" s="406"/>
      <c r="BU33" s="406"/>
      <c r="BV33" s="182"/>
      <c r="BW33" s="441" t="s">
        <v>197</v>
      </c>
      <c r="BX33" s="441"/>
      <c r="BY33" s="406" t="s">
        <v>199</v>
      </c>
      <c r="BZ33" s="406"/>
      <c r="CA33" s="406"/>
      <c r="CB33" s="406"/>
      <c r="CC33" s="406"/>
      <c r="CD33" s="406"/>
      <c r="CE33" s="406"/>
      <c r="CF33" s="406"/>
      <c r="CG33" s="406"/>
      <c r="CH33" s="406"/>
      <c r="CI33" s="406"/>
      <c r="CJ33" s="406"/>
      <c r="CK33" s="406"/>
      <c r="CL33" s="406"/>
      <c r="CM33" s="406"/>
      <c r="CN33" s="176"/>
      <c r="CO33" s="441" t="s">
        <v>195</v>
      </c>
      <c r="CP33" s="441"/>
      <c r="CQ33" s="406" t="s">
        <v>200</v>
      </c>
      <c r="CR33" s="406"/>
      <c r="CS33" s="406"/>
      <c r="CT33" s="406"/>
      <c r="CU33" s="406"/>
      <c r="CV33" s="406"/>
      <c r="CW33" s="406"/>
      <c r="CX33" s="406"/>
      <c r="CY33" s="406"/>
      <c r="CZ33" s="406"/>
      <c r="DA33" s="406"/>
      <c r="DB33" s="406"/>
      <c r="DC33" s="406"/>
      <c r="DD33" s="406"/>
      <c r="DE33" s="406"/>
      <c r="DF33" s="176"/>
      <c r="DG33" s="606" t="s">
        <v>201</v>
      </c>
      <c r="DH33" s="606"/>
      <c r="DI33" s="177"/>
    </row>
    <row r="34" spans="1:113" ht="32.25" customHeight="1">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4</v>
      </c>
      <c r="BF34" s="607"/>
      <c r="BG34" s="608" t="str">
        <f>IF('各会計、関係団体の財政状況及び健全化判断比率'!B30="","",'各会計、関係団体の財政状況及び健全化判断比率'!B30)</f>
        <v>簡易水道事業</v>
      </c>
      <c r="BH34" s="608"/>
      <c r="BI34" s="608"/>
      <c r="BJ34" s="608"/>
      <c r="BK34" s="608"/>
      <c r="BL34" s="608"/>
      <c r="BM34" s="608"/>
      <c r="BN34" s="608"/>
      <c r="BO34" s="608"/>
      <c r="BP34" s="608"/>
      <c r="BQ34" s="608"/>
      <c r="BR34" s="608"/>
      <c r="BS34" s="608"/>
      <c r="BT34" s="608"/>
      <c r="BU34" s="608"/>
      <c r="BV34" s="172"/>
      <c r="BW34" s="607">
        <f>IF(BY34="","",MAX(C34:D43,U34:V43,AM34:AN43,BE34:BF43)+1)</f>
        <v>5</v>
      </c>
      <c r="BX34" s="607"/>
      <c r="BY34" s="608" t="str">
        <f>IF('各会計、関係団体の財政状況及び健全化判断比率'!B68="","",'各会計、関係団体の財政状況及び健全化判断比率'!B68)</f>
        <v>福岡県市町村消防団員等公務災害補償組合（一般会計）</v>
      </c>
      <c r="BZ34" s="608"/>
      <c r="CA34" s="608"/>
      <c r="CB34" s="608"/>
      <c r="CC34" s="608"/>
      <c r="CD34" s="608"/>
      <c r="CE34" s="608"/>
      <c r="CF34" s="608"/>
      <c r="CG34" s="608"/>
      <c r="CH34" s="608"/>
      <c r="CI34" s="608"/>
      <c r="CJ34" s="608"/>
      <c r="CK34" s="608"/>
      <c r="CL34" s="608"/>
      <c r="CM34" s="608"/>
      <c r="CN34" s="172"/>
      <c r="CO34" s="607">
        <f>IF(CQ34="","",MAX(C34:D43,U34:V43,AM34:AN43,BE34:BF43,BW34:BX43)+1)</f>
        <v>15</v>
      </c>
      <c r="CP34" s="607"/>
      <c r="CQ34" s="608" t="str">
        <f>IF('各会計、関係団体の財政状況及び健全化判断比率'!BS7="","",'各会計、関係団体の財政状況及び健全化判断比率'!BS7)</f>
        <v>小石原陶の里</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c r="A35" s="172"/>
      <c r="B35" s="199"/>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後期高齢者医療</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6</v>
      </c>
      <c r="BX35" s="607"/>
      <c r="BY35" s="608" t="str">
        <f>IF('各会計、関係団体の財政状況及び健全化判断比率'!B69="","",'各会計、関係団体の財政状況及び健全化判断比率'!B69)</f>
        <v>福岡県市町村職員退職手当組合（一般会計）</v>
      </c>
      <c r="BZ35" s="608"/>
      <c r="CA35" s="608"/>
      <c r="CB35" s="608"/>
      <c r="CC35" s="608"/>
      <c r="CD35" s="608"/>
      <c r="CE35" s="608"/>
      <c r="CF35" s="608"/>
      <c r="CG35" s="608"/>
      <c r="CH35" s="608"/>
      <c r="CI35" s="608"/>
      <c r="CJ35" s="608"/>
      <c r="CK35" s="608"/>
      <c r="CL35" s="608"/>
      <c r="CM35" s="608"/>
      <c r="CN35" s="172"/>
      <c r="CO35" s="607">
        <f t="shared" ref="CO35:CO43" si="3">IF(CQ35="","",CO34+1)</f>
        <v>16</v>
      </c>
      <c r="CP35" s="607"/>
      <c r="CQ35" s="608" t="str">
        <f>IF('各会計、関係団体の財政状況及び健全化判断比率'!BS8="","",'各会計、関係団体の財政状況及び健全化判断比率'!BS8)</f>
        <v>宝珠山ふるさと村</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t="str">
        <f t="shared" ref="U36:U43" si="4">IF(W36="","",U35+1)</f>
        <v/>
      </c>
      <c r="V36" s="607"/>
      <c r="W36" s="608"/>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7</v>
      </c>
      <c r="BX36" s="607"/>
      <c r="BY36" s="608" t="str">
        <f>IF('各会計、関係団体の財政状況及び健全化判断比率'!B70="","",'各会計、関係団体の財政状況及び健全化判断比率'!B70)</f>
        <v>福岡県市町村職員退職手当組合（基金特別会計）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8</v>
      </c>
      <c r="BX37" s="607"/>
      <c r="BY37" s="608" t="str">
        <f>IF('各会計、関係団体の財政状況及び健全化判断比率'!B71="","",'各会計、関係団体の財政状況及び健全化判断比率'!B71)</f>
        <v>福岡県自治会館管理組合（一般会計）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9</v>
      </c>
      <c r="BX38" s="607"/>
      <c r="BY38" s="608" t="str">
        <f>IF('各会計、関係団体の財政状況及び健全化判断比率'!B72="","",'各会計、関係団体の財政状況及び健全化判断比率'!B72)</f>
        <v>甘木・朝倉広域市町村圏事務組合（一般会計）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10</v>
      </c>
      <c r="BX39" s="607"/>
      <c r="BY39" s="608" t="str">
        <f>IF('各会計、関係団体の財政状況及び健全化判断比率'!B73="","",'各会計、関係団体の財政状況及び健全化判断比率'!B73)</f>
        <v>甘木・朝倉広域市町村圏事務組合（消防特別会計）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11</v>
      </c>
      <c r="BX40" s="607"/>
      <c r="BY40" s="608" t="str">
        <f>IF('各会計、関係団体の財政状況及び健全化判断比率'!B74="","",'各会計、関係団体の財政状況及び健全化判断比率'!B74)</f>
        <v>甘木・朝倉・三井環境施設組合（一般会計）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12</v>
      </c>
      <c r="BX41" s="607"/>
      <c r="BY41" s="608" t="str">
        <f>IF('各会計、関係団体の財政状況及び健全化判断比率'!B75="","",'各会計、関係団体の財政状況及び健全化判断比率'!B75)</f>
        <v>福岡県自治振興組合（一般会計）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13</v>
      </c>
      <c r="BX42" s="607"/>
      <c r="BY42" s="608" t="str">
        <f>IF('各会計、関係団体の財政状況及び健全化判断比率'!B76="","",'各会計、関係団体の財政状況及び健全化判断比率'!B76)</f>
        <v>福岡県自治振興組合（公文書館事業特別会計）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14</v>
      </c>
      <c r="BX43" s="607"/>
      <c r="BY43" s="608" t="str">
        <f>IF('各会計、関係団体の財政状況及び健全化判断比率'!B77="","",'各会計、関係団体の財政状況及び健全化判断比率'!B77)</f>
        <v>福岡県介護保険広域連合（一般会計）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202</v>
      </c>
      <c r="E46" s="610" t="s">
        <v>203</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c r="E47" s="610" t="s">
        <v>204</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c r="E48" s="610" t="s">
        <v>205</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c r="E49" s="611" t="s">
        <v>206</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c r="E50" s="610" t="s">
        <v>207</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c r="E51" s="610" t="s">
        <v>208</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c r="E52" s="610" t="s">
        <v>209</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c r="E53" s="171" t="s">
        <v>568</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8" t="s">
        <v>532</v>
      </c>
      <c r="D34" s="1158"/>
      <c r="E34" s="1159"/>
      <c r="F34" s="32">
        <v>7.22</v>
      </c>
      <c r="G34" s="33">
        <v>7.31</v>
      </c>
      <c r="H34" s="33">
        <v>6.56</v>
      </c>
      <c r="I34" s="33">
        <v>4.58</v>
      </c>
      <c r="J34" s="34">
        <v>7.21</v>
      </c>
      <c r="K34" s="22"/>
      <c r="L34" s="22"/>
      <c r="M34" s="22"/>
      <c r="N34" s="22"/>
      <c r="O34" s="22"/>
      <c r="P34" s="22"/>
    </row>
    <row r="35" spans="1:16" ht="39" customHeight="1">
      <c r="A35" s="22"/>
      <c r="B35" s="35"/>
      <c r="C35" s="1154" t="s">
        <v>533</v>
      </c>
      <c r="D35" s="1154"/>
      <c r="E35" s="1155"/>
      <c r="F35" s="36">
        <v>0</v>
      </c>
      <c r="G35" s="37">
        <v>0</v>
      </c>
      <c r="H35" s="37">
        <v>0.34</v>
      </c>
      <c r="I35" s="37">
        <v>2.94</v>
      </c>
      <c r="J35" s="38">
        <v>1.72</v>
      </c>
      <c r="K35" s="22"/>
      <c r="L35" s="22"/>
      <c r="M35" s="22"/>
      <c r="N35" s="22"/>
      <c r="O35" s="22"/>
      <c r="P35" s="22"/>
    </row>
    <row r="36" spans="1:16" ht="39" customHeight="1">
      <c r="A36" s="22"/>
      <c r="B36" s="35"/>
      <c r="C36" s="1154" t="s">
        <v>534</v>
      </c>
      <c r="D36" s="1154"/>
      <c r="E36" s="1155"/>
      <c r="F36" s="36">
        <v>0</v>
      </c>
      <c r="G36" s="37">
        <v>0</v>
      </c>
      <c r="H36" s="37" t="s">
        <v>535</v>
      </c>
      <c r="I36" s="37">
        <v>0.28000000000000003</v>
      </c>
      <c r="J36" s="38">
        <v>0.34</v>
      </c>
      <c r="K36" s="22"/>
      <c r="L36" s="22"/>
      <c r="M36" s="22"/>
      <c r="N36" s="22"/>
      <c r="O36" s="22"/>
      <c r="P36" s="22"/>
    </row>
    <row r="37" spans="1:16" ht="39" customHeight="1">
      <c r="A37" s="22"/>
      <c r="B37" s="35"/>
      <c r="C37" s="1154" t="s">
        <v>536</v>
      </c>
      <c r="D37" s="1154"/>
      <c r="E37" s="1155"/>
      <c r="F37" s="36">
        <v>0.03</v>
      </c>
      <c r="G37" s="37">
        <v>0.01</v>
      </c>
      <c r="H37" s="37">
        <v>0.04</v>
      </c>
      <c r="I37" s="37">
        <v>0.02</v>
      </c>
      <c r="J37" s="38">
        <v>0</v>
      </c>
      <c r="K37" s="22"/>
      <c r="L37" s="22"/>
      <c r="M37" s="22"/>
      <c r="N37" s="22"/>
      <c r="O37" s="22"/>
      <c r="P37" s="22"/>
    </row>
    <row r="38" spans="1:16" ht="39" customHeight="1">
      <c r="A38" s="22"/>
      <c r="B38" s="35"/>
      <c r="C38" s="1154"/>
      <c r="D38" s="1154"/>
      <c r="E38" s="1155"/>
      <c r="F38" s="36"/>
      <c r="G38" s="37"/>
      <c r="H38" s="37"/>
      <c r="I38" s="37"/>
      <c r="J38" s="38"/>
      <c r="K38" s="22"/>
      <c r="L38" s="22"/>
      <c r="M38" s="22"/>
      <c r="N38" s="22"/>
      <c r="O38" s="22"/>
      <c r="P38" s="22"/>
    </row>
    <row r="39" spans="1:16" ht="39" customHeight="1">
      <c r="A39" s="22"/>
      <c r="B39" s="35"/>
      <c r="C39" s="1154"/>
      <c r="D39" s="1154"/>
      <c r="E39" s="1155"/>
      <c r="F39" s="36"/>
      <c r="G39" s="37"/>
      <c r="H39" s="37"/>
      <c r="I39" s="37"/>
      <c r="J39" s="38"/>
      <c r="K39" s="22"/>
      <c r="L39" s="22"/>
      <c r="M39" s="22"/>
      <c r="N39" s="22"/>
      <c r="O39" s="22"/>
      <c r="P39" s="22"/>
    </row>
    <row r="40" spans="1:16" ht="39" customHeight="1">
      <c r="A40" s="22"/>
      <c r="B40" s="35"/>
      <c r="C40" s="1154"/>
      <c r="D40" s="1154"/>
      <c r="E40" s="1155"/>
      <c r="F40" s="36"/>
      <c r="G40" s="37"/>
      <c r="H40" s="37"/>
      <c r="I40" s="37"/>
      <c r="J40" s="38"/>
      <c r="K40" s="22"/>
      <c r="L40" s="22"/>
      <c r="M40" s="22"/>
      <c r="N40" s="22"/>
      <c r="O40" s="22"/>
      <c r="P40" s="22"/>
    </row>
    <row r="41" spans="1:16" ht="39" customHeight="1">
      <c r="A41" s="22"/>
      <c r="B41" s="35"/>
      <c r="C41" s="1154"/>
      <c r="D41" s="1154"/>
      <c r="E41" s="1155"/>
      <c r="F41" s="36"/>
      <c r="G41" s="37"/>
      <c r="H41" s="37"/>
      <c r="I41" s="37"/>
      <c r="J41" s="38"/>
      <c r="K41" s="22"/>
      <c r="L41" s="22"/>
      <c r="M41" s="22"/>
      <c r="N41" s="22"/>
      <c r="O41" s="22"/>
      <c r="P41" s="22"/>
    </row>
    <row r="42" spans="1:16" ht="39" customHeight="1">
      <c r="A42" s="22"/>
      <c r="B42" s="39"/>
      <c r="C42" s="1154" t="s">
        <v>537</v>
      </c>
      <c r="D42" s="1154"/>
      <c r="E42" s="1155"/>
      <c r="F42" s="36" t="s">
        <v>481</v>
      </c>
      <c r="G42" s="37" t="s">
        <v>481</v>
      </c>
      <c r="H42" s="37" t="s">
        <v>481</v>
      </c>
      <c r="I42" s="37" t="s">
        <v>481</v>
      </c>
      <c r="J42" s="38" t="s">
        <v>481</v>
      </c>
      <c r="K42" s="22"/>
      <c r="L42" s="22"/>
      <c r="M42" s="22"/>
      <c r="N42" s="22"/>
      <c r="O42" s="22"/>
      <c r="P42" s="22"/>
    </row>
    <row r="43" spans="1:16" ht="39" customHeight="1" thickBot="1">
      <c r="A43" s="22"/>
      <c r="B43" s="40"/>
      <c r="C43" s="1156" t="s">
        <v>538</v>
      </c>
      <c r="D43" s="1156"/>
      <c r="E43" s="1157"/>
      <c r="F43" s="41" t="s">
        <v>481</v>
      </c>
      <c r="G43" s="42" t="s">
        <v>481</v>
      </c>
      <c r="H43" s="42" t="s">
        <v>481</v>
      </c>
      <c r="I43" s="42" t="s">
        <v>481</v>
      </c>
      <c r="J43" s="43" t="s">
        <v>481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UMOCjaAeqXIlwvxkqLTqf2f8rQVL77J029blGJWj+L3ujnIe7PDM1J9lUL+L2NA4naZhBvRLdmrJdJ+L+uvGA==" saltValue="sIAWyiis0i2uuaiS3TI7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523</v>
      </c>
      <c r="L44" s="54" t="s">
        <v>524</v>
      </c>
      <c r="M44" s="54" t="s">
        <v>525</v>
      </c>
      <c r="N44" s="54" t="s">
        <v>526</v>
      </c>
      <c r="O44" s="55" t="s">
        <v>527</v>
      </c>
      <c r="P44" s="46"/>
      <c r="Q44" s="46"/>
      <c r="R44" s="46"/>
      <c r="S44" s="46"/>
      <c r="T44" s="46"/>
      <c r="U44" s="46"/>
    </row>
    <row r="45" spans="1:21" ht="30.75" customHeight="1">
      <c r="A45" s="46"/>
      <c r="B45" s="1160" t="s">
        <v>11</v>
      </c>
      <c r="C45" s="1161"/>
      <c r="D45" s="56"/>
      <c r="E45" s="1166" t="s">
        <v>12</v>
      </c>
      <c r="F45" s="1166"/>
      <c r="G45" s="1166"/>
      <c r="H45" s="1166"/>
      <c r="I45" s="1166"/>
      <c r="J45" s="1167"/>
      <c r="K45" s="57">
        <v>207</v>
      </c>
      <c r="L45" s="58">
        <v>221</v>
      </c>
      <c r="M45" s="58">
        <v>256</v>
      </c>
      <c r="N45" s="58">
        <v>269</v>
      </c>
      <c r="O45" s="59">
        <v>281</v>
      </c>
      <c r="P45" s="46"/>
      <c r="Q45" s="46"/>
      <c r="R45" s="46"/>
      <c r="S45" s="46"/>
      <c r="T45" s="46"/>
      <c r="U45" s="46"/>
    </row>
    <row r="46" spans="1:21" ht="30.75" customHeight="1">
      <c r="A46" s="46"/>
      <c r="B46" s="1162"/>
      <c r="C46" s="1163"/>
      <c r="D46" s="60"/>
      <c r="E46" s="1168" t="s">
        <v>13</v>
      </c>
      <c r="F46" s="1168"/>
      <c r="G46" s="1168"/>
      <c r="H46" s="1168"/>
      <c r="I46" s="1168"/>
      <c r="J46" s="1169"/>
      <c r="K46" s="61" t="s">
        <v>481</v>
      </c>
      <c r="L46" s="62" t="s">
        <v>481</v>
      </c>
      <c r="M46" s="62" t="s">
        <v>481</v>
      </c>
      <c r="N46" s="62" t="s">
        <v>481</v>
      </c>
      <c r="O46" s="63" t="s">
        <v>481</v>
      </c>
      <c r="P46" s="46"/>
      <c r="Q46" s="46"/>
      <c r="R46" s="46"/>
      <c r="S46" s="46"/>
      <c r="T46" s="46"/>
      <c r="U46" s="46"/>
    </row>
    <row r="47" spans="1:21" ht="30.75" customHeight="1">
      <c r="A47" s="46"/>
      <c r="B47" s="1162"/>
      <c r="C47" s="1163"/>
      <c r="D47" s="60"/>
      <c r="E47" s="1168" t="s">
        <v>14</v>
      </c>
      <c r="F47" s="1168"/>
      <c r="G47" s="1168"/>
      <c r="H47" s="1168"/>
      <c r="I47" s="1168"/>
      <c r="J47" s="1169"/>
      <c r="K47" s="61" t="s">
        <v>481</v>
      </c>
      <c r="L47" s="62" t="s">
        <v>481</v>
      </c>
      <c r="M47" s="62" t="s">
        <v>481</v>
      </c>
      <c r="N47" s="62" t="s">
        <v>481</v>
      </c>
      <c r="O47" s="63" t="s">
        <v>481</v>
      </c>
      <c r="P47" s="46"/>
      <c r="Q47" s="46"/>
      <c r="R47" s="46"/>
      <c r="S47" s="46"/>
      <c r="T47" s="46"/>
      <c r="U47" s="46"/>
    </row>
    <row r="48" spans="1:21" ht="30.75" customHeight="1">
      <c r="A48" s="46"/>
      <c r="B48" s="1162"/>
      <c r="C48" s="1163"/>
      <c r="D48" s="60"/>
      <c r="E48" s="1168" t="s">
        <v>15</v>
      </c>
      <c r="F48" s="1168"/>
      <c r="G48" s="1168"/>
      <c r="H48" s="1168"/>
      <c r="I48" s="1168"/>
      <c r="J48" s="1169"/>
      <c r="K48" s="61">
        <v>13</v>
      </c>
      <c r="L48" s="62">
        <v>10</v>
      </c>
      <c r="M48" s="62">
        <v>13</v>
      </c>
      <c r="N48" s="62">
        <v>17</v>
      </c>
      <c r="O48" s="63">
        <v>18</v>
      </c>
      <c r="P48" s="46"/>
      <c r="Q48" s="46"/>
      <c r="R48" s="46"/>
      <c r="S48" s="46"/>
      <c r="T48" s="46"/>
      <c r="U48" s="46"/>
    </row>
    <row r="49" spans="1:21" ht="30.75" customHeight="1">
      <c r="A49" s="46"/>
      <c r="B49" s="1162"/>
      <c r="C49" s="1163"/>
      <c r="D49" s="60"/>
      <c r="E49" s="1168" t="s">
        <v>16</v>
      </c>
      <c r="F49" s="1168"/>
      <c r="G49" s="1168"/>
      <c r="H49" s="1168"/>
      <c r="I49" s="1168"/>
      <c r="J49" s="1169"/>
      <c r="K49" s="61">
        <v>19</v>
      </c>
      <c r="L49" s="62">
        <v>13</v>
      </c>
      <c r="M49" s="62">
        <v>16</v>
      </c>
      <c r="N49" s="62">
        <v>10</v>
      </c>
      <c r="O49" s="63">
        <v>15</v>
      </c>
      <c r="P49" s="46"/>
      <c r="Q49" s="46"/>
      <c r="R49" s="46"/>
      <c r="S49" s="46"/>
      <c r="T49" s="46"/>
      <c r="U49" s="46"/>
    </row>
    <row r="50" spans="1:21" ht="30.75" customHeight="1">
      <c r="A50" s="46"/>
      <c r="B50" s="1162"/>
      <c r="C50" s="1163"/>
      <c r="D50" s="60"/>
      <c r="E50" s="1168" t="s">
        <v>17</v>
      </c>
      <c r="F50" s="1168"/>
      <c r="G50" s="1168"/>
      <c r="H50" s="1168"/>
      <c r="I50" s="1168"/>
      <c r="J50" s="1169"/>
      <c r="K50" s="61">
        <v>4</v>
      </c>
      <c r="L50" s="62" t="s">
        <v>481</v>
      </c>
      <c r="M50" s="62" t="s">
        <v>481</v>
      </c>
      <c r="N50" s="62" t="s">
        <v>481</v>
      </c>
      <c r="O50" s="63" t="s">
        <v>481</v>
      </c>
      <c r="P50" s="46"/>
      <c r="Q50" s="46"/>
      <c r="R50" s="46"/>
      <c r="S50" s="46"/>
      <c r="T50" s="46"/>
      <c r="U50" s="46"/>
    </row>
    <row r="51" spans="1:21" ht="30.75" customHeight="1">
      <c r="A51" s="46"/>
      <c r="B51" s="1164"/>
      <c r="C51" s="1165"/>
      <c r="D51" s="64"/>
      <c r="E51" s="1168" t="s">
        <v>18</v>
      </c>
      <c r="F51" s="1168"/>
      <c r="G51" s="1168"/>
      <c r="H51" s="1168"/>
      <c r="I51" s="1168"/>
      <c r="J51" s="1169"/>
      <c r="K51" s="61" t="s">
        <v>481</v>
      </c>
      <c r="L51" s="62" t="s">
        <v>481</v>
      </c>
      <c r="M51" s="62" t="s">
        <v>481</v>
      </c>
      <c r="N51" s="62" t="s">
        <v>481</v>
      </c>
      <c r="O51" s="63" t="s">
        <v>481</v>
      </c>
      <c r="P51" s="46"/>
      <c r="Q51" s="46"/>
      <c r="R51" s="46"/>
      <c r="S51" s="46"/>
      <c r="T51" s="46"/>
      <c r="U51" s="46"/>
    </row>
    <row r="52" spans="1:21" ht="30.75" customHeight="1">
      <c r="A52" s="46"/>
      <c r="B52" s="1170" t="s">
        <v>19</v>
      </c>
      <c r="C52" s="1171"/>
      <c r="D52" s="64"/>
      <c r="E52" s="1168" t="s">
        <v>20</v>
      </c>
      <c r="F52" s="1168"/>
      <c r="G52" s="1168"/>
      <c r="H52" s="1168"/>
      <c r="I52" s="1168"/>
      <c r="J52" s="1169"/>
      <c r="K52" s="61">
        <v>176</v>
      </c>
      <c r="L52" s="62">
        <v>178</v>
      </c>
      <c r="M52" s="62">
        <v>200</v>
      </c>
      <c r="N52" s="62">
        <v>212</v>
      </c>
      <c r="O52" s="63">
        <v>222</v>
      </c>
      <c r="P52" s="46"/>
      <c r="Q52" s="46"/>
      <c r="R52" s="46"/>
      <c r="S52" s="46"/>
      <c r="T52" s="46"/>
      <c r="U52" s="46"/>
    </row>
    <row r="53" spans="1:21" ht="30.75" customHeight="1" thickBot="1">
      <c r="A53" s="46"/>
      <c r="B53" s="1172" t="s">
        <v>21</v>
      </c>
      <c r="C53" s="1173"/>
      <c r="D53" s="65"/>
      <c r="E53" s="1174" t="s">
        <v>22</v>
      </c>
      <c r="F53" s="1174"/>
      <c r="G53" s="1174"/>
      <c r="H53" s="1174"/>
      <c r="I53" s="1174"/>
      <c r="J53" s="1175"/>
      <c r="K53" s="66">
        <v>67</v>
      </c>
      <c r="L53" s="67">
        <v>66</v>
      </c>
      <c r="M53" s="67">
        <v>85</v>
      </c>
      <c r="N53" s="67">
        <v>84</v>
      </c>
      <c r="O53" s="68">
        <v>92</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539</v>
      </c>
      <c r="P55" s="46"/>
      <c r="Q55" s="46"/>
      <c r="R55" s="46"/>
      <c r="S55" s="46"/>
      <c r="T55" s="46"/>
      <c r="U55" s="46"/>
    </row>
    <row r="56" spans="1:21" ht="31.5" customHeight="1" thickBot="1">
      <c r="A56" s="46"/>
      <c r="B56" s="74"/>
      <c r="C56" s="75"/>
      <c r="D56" s="75"/>
      <c r="E56" s="76"/>
      <c r="F56" s="76"/>
      <c r="G56" s="76"/>
      <c r="H56" s="76"/>
      <c r="I56" s="76"/>
      <c r="J56" s="77" t="s">
        <v>2</v>
      </c>
      <c r="K56" s="78" t="s">
        <v>540</v>
      </c>
      <c r="L56" s="79" t="s">
        <v>541</v>
      </c>
      <c r="M56" s="79" t="s">
        <v>542</v>
      </c>
      <c r="N56" s="79" t="s">
        <v>543</v>
      </c>
      <c r="O56" s="80" t="s">
        <v>544</v>
      </c>
      <c r="P56" s="46"/>
      <c r="Q56" s="46"/>
      <c r="R56" s="46"/>
      <c r="S56" s="46"/>
      <c r="T56" s="46"/>
      <c r="U56" s="46"/>
    </row>
    <row r="57" spans="1:21" ht="31.5" customHeight="1">
      <c r="B57" s="1176" t="s">
        <v>25</v>
      </c>
      <c r="C57" s="1177"/>
      <c r="D57" s="1180" t="s">
        <v>26</v>
      </c>
      <c r="E57" s="1181"/>
      <c r="F57" s="1181"/>
      <c r="G57" s="1181"/>
      <c r="H57" s="1181"/>
      <c r="I57" s="1181"/>
      <c r="J57" s="1182"/>
      <c r="K57" s="81"/>
      <c r="L57" s="82"/>
      <c r="M57" s="82"/>
      <c r="N57" s="82"/>
      <c r="O57" s="83"/>
    </row>
    <row r="58" spans="1:21" ht="31.5" customHeight="1" thickBot="1">
      <c r="B58" s="1178"/>
      <c r="C58" s="1179"/>
      <c r="D58" s="1183" t="s">
        <v>27</v>
      </c>
      <c r="E58" s="1184"/>
      <c r="F58" s="1184"/>
      <c r="G58" s="1184"/>
      <c r="H58" s="1184"/>
      <c r="I58" s="1184"/>
      <c r="J58" s="1185"/>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Q0MUaNPhjowZGFc/VicqI4OMN6akKgdtK6BEgCKgNseelj76FhdJRXP9BRpmfSCJHk9TcQi247L7RPfFd15TQ==" saltValue="yl4V4ImwWeGi5fLmVSKG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523</v>
      </c>
      <c r="J40" s="98" t="s">
        <v>524</v>
      </c>
      <c r="K40" s="98" t="s">
        <v>525</v>
      </c>
      <c r="L40" s="98" t="s">
        <v>526</v>
      </c>
      <c r="M40" s="99" t="s">
        <v>527</v>
      </c>
    </row>
    <row r="41" spans="2:13" ht="27.75" customHeight="1">
      <c r="B41" s="1186" t="s">
        <v>30</v>
      </c>
      <c r="C41" s="1187"/>
      <c r="D41" s="100"/>
      <c r="E41" s="1192" t="s">
        <v>31</v>
      </c>
      <c r="F41" s="1192"/>
      <c r="G41" s="1192"/>
      <c r="H41" s="1193"/>
      <c r="I41" s="332">
        <v>2562</v>
      </c>
      <c r="J41" s="333">
        <v>2912</v>
      </c>
      <c r="K41" s="333">
        <v>3515</v>
      </c>
      <c r="L41" s="333">
        <v>4003</v>
      </c>
      <c r="M41" s="334">
        <v>4322</v>
      </c>
    </row>
    <row r="42" spans="2:13" ht="27.75" customHeight="1">
      <c r="B42" s="1188"/>
      <c r="C42" s="1189"/>
      <c r="D42" s="101"/>
      <c r="E42" s="1194" t="s">
        <v>32</v>
      </c>
      <c r="F42" s="1194"/>
      <c r="G42" s="1194"/>
      <c r="H42" s="1195"/>
      <c r="I42" s="335" t="s">
        <v>481</v>
      </c>
      <c r="J42" s="336" t="s">
        <v>481</v>
      </c>
      <c r="K42" s="336" t="s">
        <v>481</v>
      </c>
      <c r="L42" s="336" t="s">
        <v>481</v>
      </c>
      <c r="M42" s="337" t="s">
        <v>481</v>
      </c>
    </row>
    <row r="43" spans="2:13" ht="27.75" customHeight="1">
      <c r="B43" s="1188"/>
      <c r="C43" s="1189"/>
      <c r="D43" s="101"/>
      <c r="E43" s="1194" t="s">
        <v>33</v>
      </c>
      <c r="F43" s="1194"/>
      <c r="G43" s="1194"/>
      <c r="H43" s="1195"/>
      <c r="I43" s="335">
        <v>149</v>
      </c>
      <c r="J43" s="336">
        <v>155</v>
      </c>
      <c r="K43" s="336">
        <v>140</v>
      </c>
      <c r="L43" s="336">
        <v>137</v>
      </c>
      <c r="M43" s="337">
        <v>132</v>
      </c>
    </row>
    <row r="44" spans="2:13" ht="27.75" customHeight="1">
      <c r="B44" s="1188"/>
      <c r="C44" s="1189"/>
      <c r="D44" s="101"/>
      <c r="E44" s="1194" t="s">
        <v>34</v>
      </c>
      <c r="F44" s="1194"/>
      <c r="G44" s="1194"/>
      <c r="H44" s="1195"/>
      <c r="I44" s="335">
        <v>52</v>
      </c>
      <c r="J44" s="336">
        <v>71</v>
      </c>
      <c r="K44" s="336">
        <v>91</v>
      </c>
      <c r="L44" s="336">
        <v>104</v>
      </c>
      <c r="M44" s="337">
        <v>94</v>
      </c>
    </row>
    <row r="45" spans="2:13" ht="27.75" customHeight="1">
      <c r="B45" s="1188"/>
      <c r="C45" s="1189"/>
      <c r="D45" s="101"/>
      <c r="E45" s="1194" t="s">
        <v>35</v>
      </c>
      <c r="F45" s="1194"/>
      <c r="G45" s="1194"/>
      <c r="H45" s="1195"/>
      <c r="I45" s="335">
        <v>298</v>
      </c>
      <c r="J45" s="336">
        <v>229</v>
      </c>
      <c r="K45" s="336">
        <v>216</v>
      </c>
      <c r="L45" s="336">
        <v>241</v>
      </c>
      <c r="M45" s="337">
        <v>416</v>
      </c>
    </row>
    <row r="46" spans="2:13" ht="27.75" customHeight="1">
      <c r="B46" s="1188"/>
      <c r="C46" s="1189"/>
      <c r="D46" s="102"/>
      <c r="E46" s="1194" t="s">
        <v>36</v>
      </c>
      <c r="F46" s="1194"/>
      <c r="G46" s="1194"/>
      <c r="H46" s="1195"/>
      <c r="I46" s="335" t="s">
        <v>481</v>
      </c>
      <c r="J46" s="336" t="s">
        <v>481</v>
      </c>
      <c r="K46" s="336" t="s">
        <v>481</v>
      </c>
      <c r="L46" s="336" t="s">
        <v>481</v>
      </c>
      <c r="M46" s="337" t="s">
        <v>481</v>
      </c>
    </row>
    <row r="47" spans="2:13" ht="27.75" customHeight="1">
      <c r="B47" s="1188"/>
      <c r="C47" s="1189"/>
      <c r="D47" s="103"/>
      <c r="E47" s="1196" t="s">
        <v>37</v>
      </c>
      <c r="F47" s="1197"/>
      <c r="G47" s="1197"/>
      <c r="H47" s="1198"/>
      <c r="I47" s="335" t="s">
        <v>481</v>
      </c>
      <c r="J47" s="336" t="s">
        <v>481</v>
      </c>
      <c r="K47" s="336" t="s">
        <v>481</v>
      </c>
      <c r="L47" s="336" t="s">
        <v>481</v>
      </c>
      <c r="M47" s="337" t="s">
        <v>481</v>
      </c>
    </row>
    <row r="48" spans="2:13" ht="27.75" customHeight="1">
      <c r="B48" s="1188"/>
      <c r="C48" s="1189"/>
      <c r="D48" s="101"/>
      <c r="E48" s="1194" t="s">
        <v>38</v>
      </c>
      <c r="F48" s="1194"/>
      <c r="G48" s="1194"/>
      <c r="H48" s="1195"/>
      <c r="I48" s="335" t="s">
        <v>481</v>
      </c>
      <c r="J48" s="336" t="s">
        <v>481</v>
      </c>
      <c r="K48" s="336" t="s">
        <v>481</v>
      </c>
      <c r="L48" s="336" t="s">
        <v>481</v>
      </c>
      <c r="M48" s="337" t="s">
        <v>481</v>
      </c>
    </row>
    <row r="49" spans="2:13" ht="27.75" customHeight="1">
      <c r="B49" s="1190"/>
      <c r="C49" s="1191"/>
      <c r="D49" s="101"/>
      <c r="E49" s="1194" t="s">
        <v>39</v>
      </c>
      <c r="F49" s="1194"/>
      <c r="G49" s="1194"/>
      <c r="H49" s="1195"/>
      <c r="I49" s="335" t="s">
        <v>481</v>
      </c>
      <c r="J49" s="336" t="s">
        <v>481</v>
      </c>
      <c r="K49" s="336" t="s">
        <v>481</v>
      </c>
      <c r="L49" s="336" t="s">
        <v>481</v>
      </c>
      <c r="M49" s="337" t="s">
        <v>481</v>
      </c>
    </row>
    <row r="50" spans="2:13" ht="27.75" customHeight="1">
      <c r="B50" s="1199" t="s">
        <v>40</v>
      </c>
      <c r="C50" s="1200"/>
      <c r="D50" s="104"/>
      <c r="E50" s="1194" t="s">
        <v>41</v>
      </c>
      <c r="F50" s="1194"/>
      <c r="G50" s="1194"/>
      <c r="H50" s="1195"/>
      <c r="I50" s="335">
        <v>2579</v>
      </c>
      <c r="J50" s="336">
        <v>2487</v>
      </c>
      <c r="K50" s="336">
        <v>2525</v>
      </c>
      <c r="L50" s="336">
        <v>2231</v>
      </c>
      <c r="M50" s="337">
        <v>2582</v>
      </c>
    </row>
    <row r="51" spans="2:13" ht="27.75" customHeight="1">
      <c r="B51" s="1188"/>
      <c r="C51" s="1189"/>
      <c r="D51" s="101"/>
      <c r="E51" s="1194" t="s">
        <v>42</v>
      </c>
      <c r="F51" s="1194"/>
      <c r="G51" s="1194"/>
      <c r="H51" s="1195"/>
      <c r="I51" s="335">
        <v>66</v>
      </c>
      <c r="J51" s="336">
        <v>59</v>
      </c>
      <c r="K51" s="336">
        <v>53</v>
      </c>
      <c r="L51" s="336">
        <v>47</v>
      </c>
      <c r="M51" s="337">
        <v>40</v>
      </c>
    </row>
    <row r="52" spans="2:13" ht="27.75" customHeight="1">
      <c r="B52" s="1190"/>
      <c r="C52" s="1191"/>
      <c r="D52" s="101"/>
      <c r="E52" s="1194" t="s">
        <v>43</v>
      </c>
      <c r="F52" s="1194"/>
      <c r="G52" s="1194"/>
      <c r="H52" s="1195"/>
      <c r="I52" s="335">
        <v>2034</v>
      </c>
      <c r="J52" s="336">
        <v>2247</v>
      </c>
      <c r="K52" s="336">
        <v>2612</v>
      </c>
      <c r="L52" s="336">
        <v>2927</v>
      </c>
      <c r="M52" s="337">
        <v>3255</v>
      </c>
    </row>
    <row r="53" spans="2:13" ht="27.75" customHeight="1" thickBot="1">
      <c r="B53" s="1201" t="s">
        <v>44</v>
      </c>
      <c r="C53" s="1202"/>
      <c r="D53" s="105"/>
      <c r="E53" s="1203" t="s">
        <v>45</v>
      </c>
      <c r="F53" s="1203"/>
      <c r="G53" s="1203"/>
      <c r="H53" s="1204"/>
      <c r="I53" s="338">
        <v>-1617</v>
      </c>
      <c r="J53" s="339">
        <v>-1425</v>
      </c>
      <c r="K53" s="339">
        <v>-1228</v>
      </c>
      <c r="L53" s="339">
        <v>-719</v>
      </c>
      <c r="M53" s="340">
        <v>-912</v>
      </c>
    </row>
    <row r="54" spans="2:13" ht="27.75" customHeight="1">
      <c r="B54" s="106" t="s">
        <v>46</v>
      </c>
      <c r="C54" s="107"/>
      <c r="D54" s="107"/>
      <c r="E54" s="108"/>
      <c r="F54" s="108"/>
      <c r="G54" s="108"/>
      <c r="H54" s="108"/>
      <c r="I54" s="109"/>
      <c r="J54" s="109"/>
      <c r="K54" s="109"/>
      <c r="L54" s="109"/>
      <c r="M54" s="109"/>
    </row>
    <row r="55" spans="2:13"/>
  </sheetData>
  <sheetProtection algorithmName="SHA-512" hashValue="Dv8AMfozoZX0+GGmcygJAddbPAEtvtNu1TzHRQ+DPRHAF7CCLO42fJEpUw7m+92SZgYq1k7SJRJcKJjSEeFFGw==" saltValue="6QhtTATaQ3tO7JxIYC9M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525</v>
      </c>
      <c r="G54" s="114" t="s">
        <v>526</v>
      </c>
      <c r="H54" s="115" t="s">
        <v>527</v>
      </c>
    </row>
    <row r="55" spans="2:8" ht="52.5" customHeight="1">
      <c r="B55" s="116"/>
      <c r="C55" s="1213" t="s">
        <v>48</v>
      </c>
      <c r="D55" s="1213"/>
      <c r="E55" s="1214"/>
      <c r="F55" s="117">
        <v>1141</v>
      </c>
      <c r="G55" s="117">
        <v>1044</v>
      </c>
      <c r="H55" s="118">
        <v>1045</v>
      </c>
    </row>
    <row r="56" spans="2:8" ht="52.5" customHeight="1">
      <c r="B56" s="119"/>
      <c r="C56" s="1215" t="s">
        <v>49</v>
      </c>
      <c r="D56" s="1215"/>
      <c r="E56" s="1216"/>
      <c r="F56" s="120">
        <v>128</v>
      </c>
      <c r="G56" s="120">
        <v>128</v>
      </c>
      <c r="H56" s="121">
        <v>141</v>
      </c>
    </row>
    <row r="57" spans="2:8" ht="53.25" customHeight="1">
      <c r="B57" s="119"/>
      <c r="C57" s="1217" t="s">
        <v>50</v>
      </c>
      <c r="D57" s="1217"/>
      <c r="E57" s="1218"/>
      <c r="F57" s="122">
        <v>2235</v>
      </c>
      <c r="G57" s="122">
        <v>2025</v>
      </c>
      <c r="H57" s="123">
        <v>2331</v>
      </c>
    </row>
    <row r="58" spans="2:8" ht="45.75" customHeight="1">
      <c r="B58" s="124"/>
      <c r="C58" s="1205" t="s">
        <v>559</v>
      </c>
      <c r="D58" s="1206"/>
      <c r="E58" s="1207"/>
      <c r="F58" s="125">
        <v>978</v>
      </c>
      <c r="G58" s="125">
        <v>959</v>
      </c>
      <c r="H58" s="126">
        <v>923</v>
      </c>
    </row>
    <row r="59" spans="2:8" ht="45.75" customHeight="1">
      <c r="B59" s="124"/>
      <c r="C59" s="1205" t="s">
        <v>560</v>
      </c>
      <c r="D59" s="1206"/>
      <c r="E59" s="1207"/>
      <c r="F59" s="125">
        <v>4</v>
      </c>
      <c r="G59" s="125">
        <v>4</v>
      </c>
      <c r="H59" s="126">
        <v>237</v>
      </c>
    </row>
    <row r="60" spans="2:8" ht="45.75" customHeight="1">
      <c r="B60" s="124"/>
      <c r="C60" s="1205" t="s">
        <v>561</v>
      </c>
      <c r="D60" s="1206"/>
      <c r="E60" s="1207"/>
      <c r="F60" s="125">
        <v>51</v>
      </c>
      <c r="G60" s="125">
        <v>227</v>
      </c>
      <c r="H60" s="126">
        <v>227</v>
      </c>
    </row>
    <row r="61" spans="2:8" ht="45.75" customHeight="1">
      <c r="B61" s="124"/>
      <c r="C61" s="1205" t="s">
        <v>562</v>
      </c>
      <c r="D61" s="1206"/>
      <c r="E61" s="1207"/>
      <c r="F61" s="125">
        <v>198</v>
      </c>
      <c r="G61" s="125">
        <v>191</v>
      </c>
      <c r="H61" s="126">
        <v>181</v>
      </c>
    </row>
    <row r="62" spans="2:8" ht="45.75" customHeight="1" thickBot="1">
      <c r="B62" s="127"/>
      <c r="C62" s="1208" t="s">
        <v>563</v>
      </c>
      <c r="D62" s="1209"/>
      <c r="E62" s="1210"/>
      <c r="F62" s="128">
        <v>158</v>
      </c>
      <c r="G62" s="128">
        <v>158</v>
      </c>
      <c r="H62" s="129">
        <v>158</v>
      </c>
    </row>
    <row r="63" spans="2:8" ht="52.5" customHeight="1" thickBot="1">
      <c r="B63" s="130"/>
      <c r="C63" s="1211" t="s">
        <v>51</v>
      </c>
      <c r="D63" s="1211"/>
      <c r="E63" s="1212"/>
      <c r="F63" s="131">
        <v>3503</v>
      </c>
      <c r="G63" s="131">
        <v>3197</v>
      </c>
      <c r="H63" s="132">
        <v>3517</v>
      </c>
    </row>
    <row r="64" spans="2:8"/>
  </sheetData>
  <sheetProtection algorithmName="SHA-512" hashValue="xIIExtVZV90F03BIGOwxAL9gzJrvJswqZLynxsE5hKMdk/ZwkQX0hXtQ112CW9oaGRYroMVUDbvH3viTRrEOQg==" saltValue="JYuBdVWzAxtKin8wwn4B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W16" sqref="BW16"/>
    </sheetView>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48"/>
      <c r="B1" s="349"/>
      <c r="DD1" s="245"/>
      <c r="DE1" s="245"/>
    </row>
    <row r="2" spans="1:109" ht="25.5" customHeight="1">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5"/>
      <c r="DE2" s="245"/>
    </row>
    <row r="3" spans="1:109" ht="25.5" customHeight="1">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5"/>
      <c r="DE3" s="245"/>
    </row>
    <row r="4" spans="1:109" s="243" customForma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3" customForma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3" customFormat="1">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3" customFormat="1">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3" customForma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3" customFormat="1">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3" customForma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3" customForma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3" customFormat="1">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3" customFormat="1">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3" customFormat="1">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3" customFormat="1">
      <c r="A15" s="2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3" customFormat="1">
      <c r="A16" s="2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3" customFormat="1">
      <c r="A17" s="2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3" customFormat="1">
      <c r="A18" s="2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c r="DD19" s="245"/>
      <c r="DE19" s="245"/>
    </row>
    <row r="20" spans="1:109">
      <c r="DD20" s="245"/>
      <c r="DE20" s="245"/>
    </row>
    <row r="21" spans="1:109" ht="17.25" customHeight="1">
      <c r="B21" s="351"/>
      <c r="C21" s="247"/>
      <c r="D21" s="247"/>
      <c r="E21" s="247"/>
      <c r="F21" s="247"/>
      <c r="G21" s="247"/>
      <c r="H21" s="247"/>
      <c r="I21" s="247"/>
      <c r="J21" s="247"/>
      <c r="K21" s="247"/>
      <c r="L21" s="247"/>
      <c r="M21" s="247"/>
      <c r="N21" s="35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2"/>
      <c r="AU21" s="247"/>
      <c r="AV21" s="247"/>
      <c r="AW21" s="247"/>
      <c r="AX21" s="247"/>
      <c r="AY21" s="247"/>
      <c r="AZ21" s="247"/>
      <c r="BA21" s="247"/>
      <c r="BB21" s="247"/>
      <c r="BC21" s="247"/>
      <c r="BD21" s="247"/>
      <c r="BE21" s="247"/>
      <c r="BF21" s="352"/>
      <c r="BG21" s="247"/>
      <c r="BH21" s="247"/>
      <c r="BI21" s="247"/>
      <c r="BJ21" s="247"/>
      <c r="BK21" s="247"/>
      <c r="BL21" s="247"/>
      <c r="BM21" s="247"/>
      <c r="BN21" s="247"/>
      <c r="BO21" s="247"/>
      <c r="BP21" s="247"/>
      <c r="BQ21" s="247"/>
      <c r="BR21" s="352"/>
      <c r="BS21" s="247"/>
      <c r="BT21" s="247"/>
      <c r="BU21" s="247"/>
      <c r="BV21" s="247"/>
      <c r="BW21" s="247"/>
      <c r="BX21" s="247"/>
      <c r="BY21" s="247"/>
      <c r="BZ21" s="247"/>
      <c r="CA21" s="247"/>
      <c r="CB21" s="247"/>
      <c r="CC21" s="247"/>
      <c r="CD21" s="352"/>
      <c r="CE21" s="247"/>
      <c r="CF21" s="247"/>
      <c r="CG21" s="247"/>
      <c r="CH21" s="247"/>
      <c r="CI21" s="247"/>
      <c r="CJ21" s="247"/>
      <c r="CK21" s="247"/>
      <c r="CL21" s="247"/>
      <c r="CM21" s="247"/>
      <c r="CN21" s="247"/>
      <c r="CO21" s="247"/>
      <c r="CP21" s="352"/>
      <c r="CQ21" s="247"/>
      <c r="CR21" s="247"/>
      <c r="CS21" s="247"/>
      <c r="CT21" s="247"/>
      <c r="CU21" s="247"/>
      <c r="CV21" s="247"/>
      <c r="CW21" s="247"/>
      <c r="CX21" s="247"/>
      <c r="CY21" s="247"/>
      <c r="CZ21" s="247"/>
      <c r="DA21" s="247"/>
      <c r="DB21" s="352"/>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53"/>
      <c r="DD40" s="353"/>
      <c r="DE40" s="245"/>
    </row>
    <row r="41" spans="2:109" ht="17.25">
      <c r="B41" s="246" t="s">
        <v>598</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54"/>
      <c r="I42" s="355"/>
      <c r="J42" s="355"/>
      <c r="K42" s="355"/>
      <c r="AM42" s="354"/>
      <c r="AN42" s="354" t="s">
        <v>599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c r="B43" s="249"/>
      <c r="AN43" s="1242" t="s">
        <v>600</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c r="B44" s="249"/>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c r="B45" s="249"/>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c r="B46" s="249"/>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c r="B47" s="249"/>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c r="B48" s="249"/>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c r="B49" s="249"/>
      <c r="AN49" s="245" t="s">
        <v>601</v>
      </c>
    </row>
    <row r="50" spans="1:109">
      <c r="B50" s="249"/>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523</v>
      </c>
      <c r="BQ50" s="1224"/>
      <c r="BR50" s="1224"/>
      <c r="BS50" s="1224"/>
      <c r="BT50" s="1224"/>
      <c r="BU50" s="1224"/>
      <c r="BV50" s="1224"/>
      <c r="BW50" s="1224"/>
      <c r="BX50" s="1224" t="s">
        <v>524</v>
      </c>
      <c r="BY50" s="1224"/>
      <c r="BZ50" s="1224"/>
      <c r="CA50" s="1224"/>
      <c r="CB50" s="1224"/>
      <c r="CC50" s="1224"/>
      <c r="CD50" s="1224"/>
      <c r="CE50" s="1224"/>
      <c r="CF50" s="1224" t="s">
        <v>525</v>
      </c>
      <c r="CG50" s="1224"/>
      <c r="CH50" s="1224"/>
      <c r="CI50" s="1224"/>
      <c r="CJ50" s="1224"/>
      <c r="CK50" s="1224"/>
      <c r="CL50" s="1224"/>
      <c r="CM50" s="1224"/>
      <c r="CN50" s="1224" t="s">
        <v>526</v>
      </c>
      <c r="CO50" s="1224"/>
      <c r="CP50" s="1224"/>
      <c r="CQ50" s="1224"/>
      <c r="CR50" s="1224"/>
      <c r="CS50" s="1224"/>
      <c r="CT50" s="1224"/>
      <c r="CU50" s="1224"/>
      <c r="CV50" s="1224" t="s">
        <v>527</v>
      </c>
      <c r="CW50" s="1224"/>
      <c r="CX50" s="1224"/>
      <c r="CY50" s="1224"/>
      <c r="CZ50" s="1224"/>
      <c r="DA50" s="1224"/>
      <c r="DB50" s="1224"/>
      <c r="DC50" s="1224"/>
    </row>
    <row r="51" spans="1:109" ht="13.5" customHeight="1">
      <c r="B51" s="249"/>
      <c r="G51" s="1227"/>
      <c r="H51" s="1227"/>
      <c r="I51" s="1241"/>
      <c r="J51" s="1241"/>
      <c r="K51" s="1226"/>
      <c r="L51" s="1226"/>
      <c r="M51" s="1226"/>
      <c r="N51" s="1226"/>
      <c r="AM51" s="356"/>
      <c r="AN51" s="1222" t="s">
        <v>602</v>
      </c>
      <c r="AO51" s="1222"/>
      <c r="AP51" s="1222"/>
      <c r="AQ51" s="1222"/>
      <c r="AR51" s="1222"/>
      <c r="AS51" s="1222"/>
      <c r="AT51" s="1222"/>
      <c r="AU51" s="1222"/>
      <c r="AV51" s="1222"/>
      <c r="AW51" s="1222"/>
      <c r="AX51" s="1222"/>
      <c r="AY51" s="1222"/>
      <c r="AZ51" s="1222"/>
      <c r="BA51" s="1222"/>
      <c r="BB51" s="1222" t="s">
        <v>603</v>
      </c>
      <c r="BC51" s="1222"/>
      <c r="BD51" s="1222"/>
      <c r="BE51" s="1222"/>
      <c r="BF51" s="1222"/>
      <c r="BG51" s="1222"/>
      <c r="BH51" s="1222"/>
      <c r="BI51" s="1222"/>
      <c r="BJ51" s="1222"/>
      <c r="BK51" s="1222"/>
      <c r="BL51" s="1222"/>
      <c r="BM51" s="1222"/>
      <c r="BN51" s="1222"/>
      <c r="BO51" s="1222"/>
      <c r="BP51" s="1231"/>
      <c r="BQ51" s="1219"/>
      <c r="BR51" s="1219"/>
      <c r="BS51" s="1219"/>
      <c r="BT51" s="1219"/>
      <c r="BU51" s="1219"/>
      <c r="BV51" s="1219"/>
      <c r="BW51" s="1219"/>
      <c r="BX51" s="1231"/>
      <c r="BY51" s="1219"/>
      <c r="BZ51" s="1219"/>
      <c r="CA51" s="1219"/>
      <c r="CB51" s="1219"/>
      <c r="CC51" s="1219"/>
      <c r="CD51" s="1219"/>
      <c r="CE51" s="1219"/>
      <c r="CF51" s="1231"/>
      <c r="CG51" s="1219"/>
      <c r="CH51" s="1219"/>
      <c r="CI51" s="1219"/>
      <c r="CJ51" s="1219"/>
      <c r="CK51" s="1219"/>
      <c r="CL51" s="1219"/>
      <c r="CM51" s="1219"/>
      <c r="CN51" s="1231"/>
      <c r="CO51" s="1219"/>
      <c r="CP51" s="1219"/>
      <c r="CQ51" s="1219"/>
      <c r="CR51" s="1219"/>
      <c r="CS51" s="1219"/>
      <c r="CT51" s="1219"/>
      <c r="CU51" s="1219"/>
      <c r="CV51" s="1231"/>
      <c r="CW51" s="1219"/>
      <c r="CX51" s="1219"/>
      <c r="CY51" s="1219"/>
      <c r="CZ51" s="1219"/>
      <c r="DA51" s="1219"/>
      <c r="DB51" s="1219"/>
      <c r="DC51" s="1219"/>
    </row>
    <row r="52" spans="1:109">
      <c r="B52" s="249"/>
      <c r="G52" s="1227"/>
      <c r="H52" s="1227"/>
      <c r="I52" s="1241"/>
      <c r="J52" s="1241"/>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c r="A53" s="355"/>
      <c r="B53" s="249"/>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604</v>
      </c>
      <c r="BC53" s="1222"/>
      <c r="BD53" s="1222"/>
      <c r="BE53" s="1222"/>
      <c r="BF53" s="1222"/>
      <c r="BG53" s="1222"/>
      <c r="BH53" s="1222"/>
      <c r="BI53" s="1222"/>
      <c r="BJ53" s="1222"/>
      <c r="BK53" s="1222"/>
      <c r="BL53" s="1222"/>
      <c r="BM53" s="1222"/>
      <c r="BN53" s="1222"/>
      <c r="BO53" s="1222"/>
      <c r="BP53" s="1231"/>
      <c r="BQ53" s="1219"/>
      <c r="BR53" s="1219"/>
      <c r="BS53" s="1219"/>
      <c r="BT53" s="1219"/>
      <c r="BU53" s="1219"/>
      <c r="BV53" s="1219"/>
      <c r="BW53" s="1219"/>
      <c r="BX53" s="1231"/>
      <c r="BY53" s="1219"/>
      <c r="BZ53" s="1219"/>
      <c r="CA53" s="1219"/>
      <c r="CB53" s="1219"/>
      <c r="CC53" s="1219"/>
      <c r="CD53" s="1219"/>
      <c r="CE53" s="1219"/>
      <c r="CF53" s="1231"/>
      <c r="CG53" s="1219"/>
      <c r="CH53" s="1219"/>
      <c r="CI53" s="1219"/>
      <c r="CJ53" s="1219"/>
      <c r="CK53" s="1219"/>
      <c r="CL53" s="1219"/>
      <c r="CM53" s="1219"/>
      <c r="CN53" s="1231"/>
      <c r="CO53" s="1219"/>
      <c r="CP53" s="1219"/>
      <c r="CQ53" s="1219"/>
      <c r="CR53" s="1219"/>
      <c r="CS53" s="1219"/>
      <c r="CT53" s="1219"/>
      <c r="CU53" s="1219"/>
      <c r="CV53" s="1231"/>
      <c r="CW53" s="1219"/>
      <c r="CX53" s="1219"/>
      <c r="CY53" s="1219"/>
      <c r="CZ53" s="1219"/>
      <c r="DA53" s="1219"/>
      <c r="DB53" s="1219"/>
      <c r="DC53" s="1219"/>
    </row>
    <row r="54" spans="1:109">
      <c r="A54" s="355"/>
      <c r="B54" s="249"/>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c r="A55" s="355"/>
      <c r="B55" s="249"/>
      <c r="G55" s="1225"/>
      <c r="H55" s="1225"/>
      <c r="I55" s="1225"/>
      <c r="J55" s="1225"/>
      <c r="K55" s="1226"/>
      <c r="L55" s="1226"/>
      <c r="M55" s="1226"/>
      <c r="N55" s="1226"/>
      <c r="AN55" s="1224" t="s">
        <v>605</v>
      </c>
      <c r="AO55" s="1224"/>
      <c r="AP55" s="1224"/>
      <c r="AQ55" s="1224"/>
      <c r="AR55" s="1224"/>
      <c r="AS55" s="1224"/>
      <c r="AT55" s="1224"/>
      <c r="AU55" s="1224"/>
      <c r="AV55" s="1224"/>
      <c r="AW55" s="1224"/>
      <c r="AX55" s="1224"/>
      <c r="AY55" s="1224"/>
      <c r="AZ55" s="1224"/>
      <c r="BA55" s="1224"/>
      <c r="BB55" s="1222" t="s">
        <v>603</v>
      </c>
      <c r="BC55" s="1222"/>
      <c r="BD55" s="1222"/>
      <c r="BE55" s="1222"/>
      <c r="BF55" s="1222"/>
      <c r="BG55" s="1222"/>
      <c r="BH55" s="1222"/>
      <c r="BI55" s="1222"/>
      <c r="BJ55" s="1222"/>
      <c r="BK55" s="1222"/>
      <c r="BL55" s="1222"/>
      <c r="BM55" s="1222"/>
      <c r="BN55" s="1222"/>
      <c r="BO55" s="1222"/>
      <c r="BP55" s="1231"/>
      <c r="BQ55" s="1219"/>
      <c r="BR55" s="1219"/>
      <c r="BS55" s="1219"/>
      <c r="BT55" s="1219"/>
      <c r="BU55" s="1219"/>
      <c r="BV55" s="1219"/>
      <c r="BW55" s="1219"/>
      <c r="BX55" s="1231"/>
      <c r="BY55" s="1219"/>
      <c r="BZ55" s="1219"/>
      <c r="CA55" s="1219"/>
      <c r="CB55" s="1219"/>
      <c r="CC55" s="1219"/>
      <c r="CD55" s="1219"/>
      <c r="CE55" s="1219"/>
      <c r="CF55" s="1231"/>
      <c r="CG55" s="1219"/>
      <c r="CH55" s="1219"/>
      <c r="CI55" s="1219"/>
      <c r="CJ55" s="1219"/>
      <c r="CK55" s="1219"/>
      <c r="CL55" s="1219"/>
      <c r="CM55" s="1219"/>
      <c r="CN55" s="1231"/>
      <c r="CO55" s="1219"/>
      <c r="CP55" s="1219"/>
      <c r="CQ55" s="1219"/>
      <c r="CR55" s="1219"/>
      <c r="CS55" s="1219"/>
      <c r="CT55" s="1219"/>
      <c r="CU55" s="1219"/>
      <c r="CV55" s="1231"/>
      <c r="CW55" s="1219"/>
      <c r="CX55" s="1219"/>
      <c r="CY55" s="1219"/>
      <c r="CZ55" s="1219"/>
      <c r="DA55" s="1219"/>
      <c r="DB55" s="1219"/>
      <c r="DC55" s="1219"/>
    </row>
    <row r="56" spans="1:109">
      <c r="A56" s="355"/>
      <c r="B56" s="249"/>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c r="B57" s="359"/>
      <c r="G57" s="1225"/>
      <c r="H57" s="1225"/>
      <c r="I57" s="1220"/>
      <c r="J57" s="1220"/>
      <c r="K57" s="1226"/>
      <c r="L57" s="1226"/>
      <c r="M57" s="1226"/>
      <c r="N57" s="1226"/>
      <c r="AM57" s="245"/>
      <c r="AN57" s="1224"/>
      <c r="AO57" s="1224"/>
      <c r="AP57" s="1224"/>
      <c r="AQ57" s="1224"/>
      <c r="AR57" s="1224"/>
      <c r="AS57" s="1224"/>
      <c r="AT57" s="1224"/>
      <c r="AU57" s="1224"/>
      <c r="AV57" s="1224"/>
      <c r="AW57" s="1224"/>
      <c r="AX57" s="1224"/>
      <c r="AY57" s="1224"/>
      <c r="AZ57" s="1224"/>
      <c r="BA57" s="1224"/>
      <c r="BB57" s="1222" t="s">
        <v>604</v>
      </c>
      <c r="BC57" s="1222"/>
      <c r="BD57" s="1222"/>
      <c r="BE57" s="1222"/>
      <c r="BF57" s="1222"/>
      <c r="BG57" s="1222"/>
      <c r="BH57" s="1222"/>
      <c r="BI57" s="1222"/>
      <c r="BJ57" s="1222"/>
      <c r="BK57" s="1222"/>
      <c r="BL57" s="1222"/>
      <c r="BM57" s="1222"/>
      <c r="BN57" s="1222"/>
      <c r="BO57" s="1222"/>
      <c r="BP57" s="1231"/>
      <c r="BQ57" s="1219"/>
      <c r="BR57" s="1219"/>
      <c r="BS57" s="1219"/>
      <c r="BT57" s="1219"/>
      <c r="BU57" s="1219"/>
      <c r="BV57" s="1219"/>
      <c r="BW57" s="1219"/>
      <c r="BX57" s="1231"/>
      <c r="BY57" s="1219"/>
      <c r="BZ57" s="1219"/>
      <c r="CA57" s="1219"/>
      <c r="CB57" s="1219"/>
      <c r="CC57" s="1219"/>
      <c r="CD57" s="1219"/>
      <c r="CE57" s="1219"/>
      <c r="CF57" s="1231"/>
      <c r="CG57" s="1219"/>
      <c r="CH57" s="1219"/>
      <c r="CI57" s="1219"/>
      <c r="CJ57" s="1219"/>
      <c r="CK57" s="1219"/>
      <c r="CL57" s="1219"/>
      <c r="CM57" s="1219"/>
      <c r="CN57" s="1231"/>
      <c r="CO57" s="1219"/>
      <c r="CP57" s="1219"/>
      <c r="CQ57" s="1219"/>
      <c r="CR57" s="1219"/>
      <c r="CS57" s="1219"/>
      <c r="CT57" s="1219"/>
      <c r="CU57" s="1219"/>
      <c r="CV57" s="1231"/>
      <c r="CW57" s="1219"/>
      <c r="CX57" s="1219"/>
      <c r="CY57" s="1219"/>
      <c r="CZ57" s="1219"/>
      <c r="DA57" s="1219"/>
      <c r="DB57" s="1219"/>
      <c r="DC57" s="1219"/>
      <c r="DD57" s="360"/>
      <c r="DE57" s="359"/>
    </row>
    <row r="58" spans="1:109" s="355" customFormat="1">
      <c r="A58" s="245"/>
      <c r="B58" s="359"/>
      <c r="G58" s="1225"/>
      <c r="H58" s="1225"/>
      <c r="I58" s="1220"/>
      <c r="J58" s="1220"/>
      <c r="K58" s="1226"/>
      <c r="L58" s="1226"/>
      <c r="M58" s="1226"/>
      <c r="N58" s="1226"/>
      <c r="AM58" s="245"/>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c r="A59" s="245"/>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c r="A60" s="245"/>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c r="A61" s="245"/>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5"/>
    </row>
    <row r="63" spans="1:109" ht="17.25">
      <c r="B63" s="302" t="s">
        <v>606</v>
      </c>
    </row>
    <row r="64" spans="1:109">
      <c r="B64" s="249"/>
      <c r="G64" s="354"/>
      <c r="I64" s="366"/>
      <c r="J64" s="366"/>
      <c r="K64" s="366"/>
      <c r="L64" s="366"/>
      <c r="M64" s="366"/>
      <c r="N64" s="367"/>
      <c r="AM64" s="354"/>
      <c r="AN64" s="354" t="s">
        <v>599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c r="B65" s="249"/>
      <c r="AN65" s="1232" t="s">
        <v>607</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c r="B66" s="249"/>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c r="B67" s="249"/>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c r="B68" s="249"/>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c r="B69" s="249"/>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c r="B70" s="249"/>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c r="B71" s="249"/>
      <c r="G71" s="371"/>
      <c r="I71" s="372"/>
      <c r="J71" s="369"/>
      <c r="K71" s="369"/>
      <c r="L71" s="370"/>
      <c r="M71" s="369"/>
      <c r="N71" s="370"/>
      <c r="AM71" s="371"/>
      <c r="AN71" s="245" t="s">
        <v>601</v>
      </c>
    </row>
    <row r="72" spans="2:107">
      <c r="B72" s="249"/>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523</v>
      </c>
      <c r="BQ72" s="1224"/>
      <c r="BR72" s="1224"/>
      <c r="BS72" s="1224"/>
      <c r="BT72" s="1224"/>
      <c r="BU72" s="1224"/>
      <c r="BV72" s="1224"/>
      <c r="BW72" s="1224"/>
      <c r="BX72" s="1224" t="s">
        <v>524</v>
      </c>
      <c r="BY72" s="1224"/>
      <c r="BZ72" s="1224"/>
      <c r="CA72" s="1224"/>
      <c r="CB72" s="1224"/>
      <c r="CC72" s="1224"/>
      <c r="CD72" s="1224"/>
      <c r="CE72" s="1224"/>
      <c r="CF72" s="1224" t="s">
        <v>525</v>
      </c>
      <c r="CG72" s="1224"/>
      <c r="CH72" s="1224"/>
      <c r="CI72" s="1224"/>
      <c r="CJ72" s="1224"/>
      <c r="CK72" s="1224"/>
      <c r="CL72" s="1224"/>
      <c r="CM72" s="1224"/>
      <c r="CN72" s="1224" t="s">
        <v>526</v>
      </c>
      <c r="CO72" s="1224"/>
      <c r="CP72" s="1224"/>
      <c r="CQ72" s="1224"/>
      <c r="CR72" s="1224"/>
      <c r="CS72" s="1224"/>
      <c r="CT72" s="1224"/>
      <c r="CU72" s="1224"/>
      <c r="CV72" s="1224" t="s">
        <v>527</v>
      </c>
      <c r="CW72" s="1224"/>
      <c r="CX72" s="1224"/>
      <c r="CY72" s="1224"/>
      <c r="CZ72" s="1224"/>
      <c r="DA72" s="1224"/>
      <c r="DB72" s="1224"/>
      <c r="DC72" s="1224"/>
    </row>
    <row r="73" spans="2:107">
      <c r="B73" s="249"/>
      <c r="G73" s="1227"/>
      <c r="H73" s="1227"/>
      <c r="I73" s="1227"/>
      <c r="J73" s="1227"/>
      <c r="K73" s="1223"/>
      <c r="L73" s="1223"/>
      <c r="M73" s="1223"/>
      <c r="N73" s="1223"/>
      <c r="AM73" s="356"/>
      <c r="AN73" s="1222" t="s">
        <v>602</v>
      </c>
      <c r="AO73" s="1222"/>
      <c r="AP73" s="1222"/>
      <c r="AQ73" s="1222"/>
      <c r="AR73" s="1222"/>
      <c r="AS73" s="1222"/>
      <c r="AT73" s="1222"/>
      <c r="AU73" s="1222"/>
      <c r="AV73" s="1222"/>
      <c r="AW73" s="1222"/>
      <c r="AX73" s="1222"/>
      <c r="AY73" s="1222"/>
      <c r="AZ73" s="1222"/>
      <c r="BA73" s="1222"/>
      <c r="BB73" s="1222" t="s">
        <v>603</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c r="B74" s="249"/>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c r="B75" s="249"/>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608</v>
      </c>
      <c r="BC75" s="1222"/>
      <c r="BD75" s="1222"/>
      <c r="BE75" s="1222"/>
      <c r="BF75" s="1222"/>
      <c r="BG75" s="1222"/>
      <c r="BH75" s="1222"/>
      <c r="BI75" s="1222"/>
      <c r="BJ75" s="1222"/>
      <c r="BK75" s="1222"/>
      <c r="BL75" s="1222"/>
      <c r="BM75" s="1222"/>
      <c r="BN75" s="1222"/>
      <c r="BO75" s="1222"/>
      <c r="BP75" s="1219">
        <v>6.1</v>
      </c>
      <c r="BQ75" s="1219"/>
      <c r="BR75" s="1219"/>
      <c r="BS75" s="1219"/>
      <c r="BT75" s="1219"/>
      <c r="BU75" s="1219"/>
      <c r="BV75" s="1219"/>
      <c r="BW75" s="1219"/>
      <c r="BX75" s="1219">
        <v>5.5</v>
      </c>
      <c r="BY75" s="1219"/>
      <c r="BZ75" s="1219"/>
      <c r="CA75" s="1219"/>
      <c r="CB75" s="1219"/>
      <c r="CC75" s="1219"/>
      <c r="CD75" s="1219"/>
      <c r="CE75" s="1219"/>
      <c r="CF75" s="1219">
        <v>5.9</v>
      </c>
      <c r="CG75" s="1219"/>
      <c r="CH75" s="1219"/>
      <c r="CI75" s="1219"/>
      <c r="CJ75" s="1219"/>
      <c r="CK75" s="1219"/>
      <c r="CL75" s="1219"/>
      <c r="CM75" s="1219"/>
      <c r="CN75" s="1219">
        <v>6.2</v>
      </c>
      <c r="CO75" s="1219"/>
      <c r="CP75" s="1219"/>
      <c r="CQ75" s="1219"/>
      <c r="CR75" s="1219"/>
      <c r="CS75" s="1219"/>
      <c r="CT75" s="1219"/>
      <c r="CU75" s="1219"/>
      <c r="CV75" s="1219">
        <v>6.6</v>
      </c>
      <c r="CW75" s="1219"/>
      <c r="CX75" s="1219"/>
      <c r="CY75" s="1219"/>
      <c r="CZ75" s="1219"/>
      <c r="DA75" s="1219"/>
      <c r="DB75" s="1219"/>
      <c r="DC75" s="1219"/>
    </row>
    <row r="76" spans="2:107">
      <c r="B76" s="249"/>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c r="B77" s="249"/>
      <c r="G77" s="1225"/>
      <c r="H77" s="1225"/>
      <c r="I77" s="1225"/>
      <c r="J77" s="1225"/>
      <c r="K77" s="1223"/>
      <c r="L77" s="1223"/>
      <c r="M77" s="1223"/>
      <c r="N77" s="1223"/>
      <c r="AN77" s="1224" t="s">
        <v>605</v>
      </c>
      <c r="AO77" s="1224"/>
      <c r="AP77" s="1224"/>
      <c r="AQ77" s="1224"/>
      <c r="AR77" s="1224"/>
      <c r="AS77" s="1224"/>
      <c r="AT77" s="1224"/>
      <c r="AU77" s="1224"/>
      <c r="AV77" s="1224"/>
      <c r="AW77" s="1224"/>
      <c r="AX77" s="1224"/>
      <c r="AY77" s="1224"/>
      <c r="AZ77" s="1224"/>
      <c r="BA77" s="1224"/>
      <c r="BB77" s="1222" t="s">
        <v>603</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c r="B78" s="249"/>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c r="B79" s="249"/>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608</v>
      </c>
      <c r="BC79" s="1222"/>
      <c r="BD79" s="1222"/>
      <c r="BE79" s="1222"/>
      <c r="BF79" s="1222"/>
      <c r="BG79" s="1222"/>
      <c r="BH79" s="1222"/>
      <c r="BI79" s="1222"/>
      <c r="BJ79" s="1222"/>
      <c r="BK79" s="1222"/>
      <c r="BL79" s="1222"/>
      <c r="BM79" s="1222"/>
      <c r="BN79" s="1222"/>
      <c r="BO79" s="1222"/>
      <c r="BP79" s="1219">
        <v>5.6</v>
      </c>
      <c r="BQ79" s="1219"/>
      <c r="BR79" s="1219"/>
      <c r="BS79" s="1219"/>
      <c r="BT79" s="1219"/>
      <c r="BU79" s="1219"/>
      <c r="BV79" s="1219"/>
      <c r="BW79" s="1219"/>
      <c r="BX79" s="1219">
        <v>5.3</v>
      </c>
      <c r="BY79" s="1219"/>
      <c r="BZ79" s="1219"/>
      <c r="CA79" s="1219"/>
      <c r="CB79" s="1219"/>
      <c r="CC79" s="1219"/>
      <c r="CD79" s="1219"/>
      <c r="CE79" s="1219"/>
      <c r="CF79" s="1219">
        <v>5.8</v>
      </c>
      <c r="CG79" s="1219"/>
      <c r="CH79" s="1219"/>
      <c r="CI79" s="1219"/>
      <c r="CJ79" s="1219"/>
      <c r="CK79" s="1219"/>
      <c r="CL79" s="1219"/>
      <c r="CM79" s="1219"/>
      <c r="CN79" s="1219">
        <v>5.8</v>
      </c>
      <c r="CO79" s="1219"/>
      <c r="CP79" s="1219"/>
      <c r="CQ79" s="1219"/>
      <c r="CR79" s="1219"/>
      <c r="CS79" s="1219"/>
      <c r="CT79" s="1219"/>
      <c r="CU79" s="1219"/>
      <c r="CV79" s="1219">
        <v>6.1</v>
      </c>
      <c r="CW79" s="1219"/>
      <c r="CX79" s="1219"/>
      <c r="CY79" s="1219"/>
      <c r="CZ79" s="1219"/>
      <c r="DA79" s="1219"/>
      <c r="DB79" s="1219"/>
      <c r="DC79" s="1219"/>
    </row>
    <row r="80" spans="2:107">
      <c r="B80" s="249"/>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c r="B81" s="249"/>
    </row>
    <row r="82" spans="2:109" ht="17.25">
      <c r="B82" s="249"/>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3621tZ+J+T0uE3rXphOAsYjUesWTRQX60UP9/cPWYInFoa7P6enp8cnOc4IIsyG3hk9huZAdOtVxVO20ICjk4w==" saltValue="EsBg/rEw0b37z+XgHKi/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470</v>
      </c>
    </row>
  </sheetData>
  <sheetProtection algorithmName="SHA-512" hashValue="7rtvsCHJXJykQyiKuNAaO4j9baYDA67P1U5dbkH+owCJMyo60yWeOb5Vf/pnl6D47yOKQPuyrCLMV7iAJt8w2A==" saltValue="kY0LC32po7wHtmTGeZ4d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470</v>
      </c>
    </row>
  </sheetData>
  <sheetProtection algorithmName="SHA-512" hashValue="/OyhvhniTzYWky4i7l4vGwOiLHm/GCn2IDdPAxh5vZ+8DlgfhWI3oxkOs09yyRF3obTAaNNjvD9upz/HAKtpuQ==" saltValue="EGpuDhVTyN6anQmcuTpA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520</v>
      </c>
      <c r="G2" s="146"/>
      <c r="H2" s="147"/>
    </row>
    <row r="3" spans="1:8">
      <c r="A3" s="143" t="s">
        <v>513</v>
      </c>
      <c r="B3" s="148"/>
      <c r="C3" s="149"/>
      <c r="D3" s="150">
        <v>173304</v>
      </c>
      <c r="E3" s="151"/>
      <c r="F3" s="152">
        <v>267911</v>
      </c>
      <c r="G3" s="153"/>
      <c r="H3" s="154"/>
    </row>
    <row r="4" spans="1:8">
      <c r="A4" s="155"/>
      <c r="B4" s="156"/>
      <c r="C4" s="157"/>
      <c r="D4" s="158">
        <v>67346</v>
      </c>
      <c r="E4" s="159"/>
      <c r="F4" s="160">
        <v>106425</v>
      </c>
      <c r="G4" s="161"/>
      <c r="H4" s="162"/>
    </row>
    <row r="5" spans="1:8">
      <c r="A5" s="143" t="s">
        <v>515</v>
      </c>
      <c r="B5" s="148"/>
      <c r="C5" s="149"/>
      <c r="D5" s="150">
        <v>206370</v>
      </c>
      <c r="E5" s="151"/>
      <c r="F5" s="152">
        <v>228215</v>
      </c>
      <c r="G5" s="153"/>
      <c r="H5" s="154"/>
    </row>
    <row r="6" spans="1:8">
      <c r="A6" s="155"/>
      <c r="B6" s="156"/>
      <c r="C6" s="157"/>
      <c r="D6" s="158">
        <v>71570</v>
      </c>
      <c r="E6" s="159"/>
      <c r="F6" s="160">
        <v>117571</v>
      </c>
      <c r="G6" s="161"/>
      <c r="H6" s="162"/>
    </row>
    <row r="7" spans="1:8">
      <c r="A7" s="143" t="s">
        <v>516</v>
      </c>
      <c r="B7" s="148"/>
      <c r="C7" s="149"/>
      <c r="D7" s="150">
        <v>317190</v>
      </c>
      <c r="E7" s="151"/>
      <c r="F7" s="152">
        <v>264232</v>
      </c>
      <c r="G7" s="153"/>
      <c r="H7" s="154"/>
    </row>
    <row r="8" spans="1:8">
      <c r="A8" s="155"/>
      <c r="B8" s="156"/>
      <c r="C8" s="157"/>
      <c r="D8" s="158">
        <v>97304</v>
      </c>
      <c r="E8" s="159"/>
      <c r="F8" s="160">
        <v>133959</v>
      </c>
      <c r="G8" s="161"/>
      <c r="H8" s="162"/>
    </row>
    <row r="9" spans="1:8">
      <c r="A9" s="143" t="s">
        <v>517</v>
      </c>
      <c r="B9" s="148"/>
      <c r="C9" s="149"/>
      <c r="D9" s="150">
        <v>401068</v>
      </c>
      <c r="E9" s="151"/>
      <c r="F9" s="152">
        <v>263613</v>
      </c>
      <c r="G9" s="153"/>
      <c r="H9" s="154"/>
    </row>
    <row r="10" spans="1:8">
      <c r="A10" s="155"/>
      <c r="B10" s="156"/>
      <c r="C10" s="157"/>
      <c r="D10" s="158">
        <v>362512</v>
      </c>
      <c r="E10" s="159"/>
      <c r="F10" s="160">
        <v>128823</v>
      </c>
      <c r="G10" s="161"/>
      <c r="H10" s="162"/>
    </row>
    <row r="11" spans="1:8">
      <c r="A11" s="143" t="s">
        <v>518</v>
      </c>
      <c r="B11" s="148"/>
      <c r="C11" s="149"/>
      <c r="D11" s="150">
        <v>223588</v>
      </c>
      <c r="E11" s="151"/>
      <c r="F11" s="152">
        <v>330026</v>
      </c>
      <c r="G11" s="153"/>
      <c r="H11" s="154"/>
    </row>
    <row r="12" spans="1:8">
      <c r="A12" s="155"/>
      <c r="B12" s="156"/>
      <c r="C12" s="163"/>
      <c r="D12" s="158">
        <v>153922</v>
      </c>
      <c r="E12" s="159"/>
      <c r="F12" s="160">
        <v>141075</v>
      </c>
      <c r="G12" s="161"/>
      <c r="H12" s="162"/>
    </row>
    <row r="13" spans="1:8">
      <c r="A13" s="143"/>
      <c r="B13" s="148"/>
      <c r="C13" s="149"/>
      <c r="D13" s="150">
        <v>264304</v>
      </c>
      <c r="E13" s="151"/>
      <c r="F13" s="152">
        <v>270799</v>
      </c>
      <c r="G13" s="164"/>
      <c r="H13" s="154"/>
    </row>
    <row r="14" spans="1:8">
      <c r="A14" s="155"/>
      <c r="B14" s="156"/>
      <c r="C14" s="157"/>
      <c r="D14" s="158">
        <v>150531</v>
      </c>
      <c r="E14" s="159"/>
      <c r="F14" s="160">
        <v>125571</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7.22</v>
      </c>
      <c r="C19" s="165">
        <f>ROUND(VALUE(SUBSTITUTE(実質収支比率等に係る経年分析!G$48,"▲","-")),2)</f>
        <v>7.31</v>
      </c>
      <c r="D19" s="165">
        <f>ROUND(VALUE(SUBSTITUTE(実質収支比率等に係る経年分析!H$48,"▲","-")),2)</f>
        <v>6.57</v>
      </c>
      <c r="E19" s="165">
        <f>ROUND(VALUE(SUBSTITUTE(実質収支比率等に係る経年分析!I$48,"▲","-")),2)</f>
        <v>4.58</v>
      </c>
      <c r="F19" s="165">
        <f>ROUND(VALUE(SUBSTITUTE(実質収支比率等に係る経年分析!J$48,"▲","-")),2)</f>
        <v>7.21</v>
      </c>
    </row>
    <row r="20" spans="1:11">
      <c r="A20" s="165" t="s">
        <v>55</v>
      </c>
      <c r="B20" s="165">
        <f>ROUND(VALUE(SUBSTITUTE(実質収支比率等に係る経年分析!F$47,"▲","-")),2)</f>
        <v>97.71</v>
      </c>
      <c r="C20" s="165">
        <f>ROUND(VALUE(SUBSTITUTE(実質収支比率等に係る経年分析!G$47,"▲","-")),2)</f>
        <v>85.98</v>
      </c>
      <c r="D20" s="165">
        <f>ROUND(VALUE(SUBSTITUTE(実質収支比率等に係る経年分析!H$47,"▲","-")),2)</f>
        <v>81.569999999999993</v>
      </c>
      <c r="E20" s="165">
        <f>ROUND(VALUE(SUBSTITUTE(実質収支比率等に係る経年分析!I$47,"▲","-")),2)</f>
        <v>70.099999999999994</v>
      </c>
      <c r="F20" s="165">
        <f>ROUND(VALUE(SUBSTITUTE(実質収支比率等に係る経年分析!J$47,"▲","-")),2)</f>
        <v>63.92</v>
      </c>
    </row>
    <row r="21" spans="1:11">
      <c r="A21" s="165" t="s">
        <v>56</v>
      </c>
      <c r="B21" s="165">
        <f>IF(ISNUMBER(VALUE(SUBSTITUTE(実質収支比率等に係る経年分析!F$49,"▲","-"))),ROUND(VALUE(SUBSTITUTE(実質収支比率等に係る経年分析!F$49,"▲","-")),2),NA())</f>
        <v>-23.58</v>
      </c>
      <c r="C21" s="165">
        <f>IF(ISNUMBER(VALUE(SUBSTITUTE(実質収支比率等に係る経年分析!G$49,"▲","-"))),ROUND(VALUE(SUBSTITUTE(実質収支比率等に係る経年分析!G$49,"▲","-")),2),NA())</f>
        <v>-10.51</v>
      </c>
      <c r="D21" s="165">
        <f>IF(ISNUMBER(VALUE(SUBSTITUTE(実質収支比率等に係る経年分析!H$49,"▲","-"))),ROUND(VALUE(SUBSTITUTE(実質収支比率等に係る経年分析!H$49,"▲","-")),2),NA())</f>
        <v>-4.08</v>
      </c>
      <c r="E21" s="165">
        <f>IF(ISNUMBER(VALUE(SUBSTITUTE(実質収支比率等に係る経年分析!I$49,"▲","-"))),ROUND(VALUE(SUBSTITUTE(実質収支比率等に係る経年分析!I$49,"▲","-")),2),NA())</f>
        <v>-8.1300000000000008</v>
      </c>
      <c r="F21" s="165">
        <f>IF(ISNUMBER(VALUE(SUBSTITUTE(実質収支比率等に係る経年分析!J$49,"▲","-"))),ROUND(VALUE(SUBSTITUTE(実質収支比率等に係る経年分析!J$49,"▲","-")),2),NA())</f>
        <v>3.15</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c r="A33" s="166" t="str">
        <f>IF(連結実質赤字比率に係る赤字・黒字の構成分析!C$37="",NA(),連結実質赤字比率に係る赤字・黒字の構成分析!C$37)</f>
        <v>後期高齢者医療</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c r="A34" s="166" t="str">
        <f>IF(連結実質赤字比率に係る赤字・黒字の構成分析!C$36="",NA(),連結実質赤字比率に係る赤字・黒字の構成分析!C$36)</f>
        <v>簡易水道事業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f>IF(ROUND(VALUE(SUBSTITUTE(連結実質赤字比率に係る赤字・黒字の構成分析!H$36,"▲", "-")), 2) &lt; 0, ABS(ROUND(VALUE(SUBSTITUTE(連結実質赤字比率に係る赤字・黒字の構成分析!H$36,"▲", "-")), 2)), NA())</f>
        <v>1.59</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0.28000000000000003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0.34</v>
      </c>
    </row>
    <row r="35" spans="1:16">
      <c r="A35" s="166" t="str">
        <f>IF(連結実質赤字比率に係る赤字・黒字の構成分析!C$35="",NA(),連結実質赤字比率に係る赤字・黒字の構成分析!C$35)</f>
        <v>国民健康保険事業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0.34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1.72</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6.56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4.58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7.21</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176</v>
      </c>
      <c r="E42" s="167"/>
      <c r="F42" s="167"/>
      <c r="G42" s="167">
        <f>'実質公債費比率（分子）の構造'!L$52</f>
        <v>178</v>
      </c>
      <c r="H42" s="167"/>
      <c r="I42" s="167"/>
      <c r="J42" s="167">
        <f>'実質公債費比率（分子）の構造'!M$52</f>
        <v>200</v>
      </c>
      <c r="K42" s="167"/>
      <c r="L42" s="167"/>
      <c r="M42" s="167">
        <f>'実質公債費比率（分子）の構造'!N$52</f>
        <v>212</v>
      </c>
      <c r="N42" s="167"/>
      <c r="O42" s="167"/>
      <c r="P42" s="167">
        <f>'実質公債費比率（分子）の構造'!O$52</f>
        <v>222</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4</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c r="A45" s="167" t="s">
        <v>66</v>
      </c>
      <c r="B45" s="167">
        <f>'実質公債費比率（分子）の構造'!K$49</f>
        <v>19</v>
      </c>
      <c r="C45" s="167"/>
      <c r="D45" s="167"/>
      <c r="E45" s="167">
        <f>'実質公債費比率（分子）の構造'!L$49</f>
        <v>13</v>
      </c>
      <c r="F45" s="167"/>
      <c r="G45" s="167"/>
      <c r="H45" s="167">
        <f>'実質公債費比率（分子）の構造'!M$49</f>
        <v>16</v>
      </c>
      <c r="I45" s="167"/>
      <c r="J45" s="167"/>
      <c r="K45" s="167">
        <f>'実質公債費比率（分子）の構造'!N$49</f>
        <v>10</v>
      </c>
      <c r="L45" s="167"/>
      <c r="M45" s="167"/>
      <c r="N45" s="167">
        <f>'実質公債費比率（分子）の構造'!O$49</f>
        <v>15</v>
      </c>
      <c r="O45" s="167"/>
      <c r="P45" s="167"/>
    </row>
    <row r="46" spans="1:16">
      <c r="A46" s="167" t="s">
        <v>67</v>
      </c>
      <c r="B46" s="167">
        <f>'実質公債費比率（分子）の構造'!K$48</f>
        <v>13</v>
      </c>
      <c r="C46" s="167"/>
      <c r="D46" s="167"/>
      <c r="E46" s="167">
        <f>'実質公債費比率（分子）の構造'!L$48</f>
        <v>10</v>
      </c>
      <c r="F46" s="167"/>
      <c r="G46" s="167"/>
      <c r="H46" s="167">
        <f>'実質公債費比率（分子）の構造'!M$48</f>
        <v>13</v>
      </c>
      <c r="I46" s="167"/>
      <c r="J46" s="167"/>
      <c r="K46" s="167">
        <f>'実質公債費比率（分子）の構造'!N$48</f>
        <v>17</v>
      </c>
      <c r="L46" s="167"/>
      <c r="M46" s="167"/>
      <c r="N46" s="167">
        <f>'実質公債費比率（分子）の構造'!O$48</f>
        <v>18</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207</v>
      </c>
      <c r="C49" s="167"/>
      <c r="D49" s="167"/>
      <c r="E49" s="167">
        <f>'実質公債費比率（分子）の構造'!L$45</f>
        <v>221</v>
      </c>
      <c r="F49" s="167"/>
      <c r="G49" s="167"/>
      <c r="H49" s="167">
        <f>'実質公債費比率（分子）の構造'!M$45</f>
        <v>256</v>
      </c>
      <c r="I49" s="167"/>
      <c r="J49" s="167"/>
      <c r="K49" s="167">
        <f>'実質公債費比率（分子）の構造'!N$45</f>
        <v>269</v>
      </c>
      <c r="L49" s="167"/>
      <c r="M49" s="167"/>
      <c r="N49" s="167">
        <f>'実質公債費比率（分子）の構造'!O$45</f>
        <v>281</v>
      </c>
      <c r="O49" s="167"/>
      <c r="P49" s="167"/>
    </row>
    <row r="50" spans="1:16">
      <c r="A50" s="167" t="s">
        <v>71</v>
      </c>
      <c r="B50" s="167" t="e">
        <f>NA()</f>
        <v>#N/A</v>
      </c>
      <c r="C50" s="167">
        <f>IF(ISNUMBER('実質公債費比率（分子）の構造'!K$53),'実質公債費比率（分子）の構造'!K$53,NA())</f>
        <v>67</v>
      </c>
      <c r="D50" s="167" t="e">
        <f>NA()</f>
        <v>#N/A</v>
      </c>
      <c r="E50" s="167" t="e">
        <f>NA()</f>
        <v>#N/A</v>
      </c>
      <c r="F50" s="167">
        <f>IF(ISNUMBER('実質公債費比率（分子）の構造'!L$53),'実質公債費比率（分子）の構造'!L$53,NA())</f>
        <v>66</v>
      </c>
      <c r="G50" s="167" t="e">
        <f>NA()</f>
        <v>#N/A</v>
      </c>
      <c r="H50" s="167" t="e">
        <f>NA()</f>
        <v>#N/A</v>
      </c>
      <c r="I50" s="167">
        <f>IF(ISNUMBER('実質公債費比率（分子）の構造'!M$53),'実質公債費比率（分子）の構造'!M$53,NA())</f>
        <v>85</v>
      </c>
      <c r="J50" s="167" t="e">
        <f>NA()</f>
        <v>#N/A</v>
      </c>
      <c r="K50" s="167" t="e">
        <f>NA()</f>
        <v>#N/A</v>
      </c>
      <c r="L50" s="167">
        <f>IF(ISNUMBER('実質公債費比率（分子）の構造'!N$53),'実質公債費比率（分子）の構造'!N$53,NA())</f>
        <v>84</v>
      </c>
      <c r="M50" s="167" t="e">
        <f>NA()</f>
        <v>#N/A</v>
      </c>
      <c r="N50" s="167" t="e">
        <f>NA()</f>
        <v>#N/A</v>
      </c>
      <c r="O50" s="167">
        <f>IF(ISNUMBER('実質公債費比率（分子）の構造'!O$53),'実質公債費比率（分子）の構造'!O$53,NA())</f>
        <v>92</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2034</v>
      </c>
      <c r="E56" s="166"/>
      <c r="F56" s="166"/>
      <c r="G56" s="166">
        <f>'将来負担比率（分子）の構造'!J$52</f>
        <v>2247</v>
      </c>
      <c r="H56" s="166"/>
      <c r="I56" s="166"/>
      <c r="J56" s="166">
        <f>'将来負担比率（分子）の構造'!K$52</f>
        <v>2612</v>
      </c>
      <c r="K56" s="166"/>
      <c r="L56" s="166"/>
      <c r="M56" s="166">
        <f>'将来負担比率（分子）の構造'!L$52</f>
        <v>2927</v>
      </c>
      <c r="N56" s="166"/>
      <c r="O56" s="166"/>
      <c r="P56" s="166">
        <f>'将来負担比率（分子）の構造'!M$52</f>
        <v>3255</v>
      </c>
    </row>
    <row r="57" spans="1:16">
      <c r="A57" s="166" t="s">
        <v>42</v>
      </c>
      <c r="B57" s="166"/>
      <c r="C57" s="166"/>
      <c r="D57" s="166">
        <f>'将来負担比率（分子）の構造'!I$51</f>
        <v>66</v>
      </c>
      <c r="E57" s="166"/>
      <c r="F57" s="166"/>
      <c r="G57" s="166">
        <f>'将来負担比率（分子）の構造'!J$51</f>
        <v>59</v>
      </c>
      <c r="H57" s="166"/>
      <c r="I57" s="166"/>
      <c r="J57" s="166">
        <f>'将来負担比率（分子）の構造'!K$51</f>
        <v>53</v>
      </c>
      <c r="K57" s="166"/>
      <c r="L57" s="166"/>
      <c r="M57" s="166">
        <f>'将来負担比率（分子）の構造'!L$51</f>
        <v>47</v>
      </c>
      <c r="N57" s="166"/>
      <c r="O57" s="166"/>
      <c r="P57" s="166">
        <f>'将来負担比率（分子）の構造'!M$51</f>
        <v>40</v>
      </c>
    </row>
    <row r="58" spans="1:16">
      <c r="A58" s="166" t="s">
        <v>41</v>
      </c>
      <c r="B58" s="166"/>
      <c r="C58" s="166"/>
      <c r="D58" s="166">
        <f>'将来負担比率（分子）の構造'!I$50</f>
        <v>2579</v>
      </c>
      <c r="E58" s="166"/>
      <c r="F58" s="166"/>
      <c r="G58" s="166">
        <f>'将来負担比率（分子）の構造'!J$50</f>
        <v>2487</v>
      </c>
      <c r="H58" s="166"/>
      <c r="I58" s="166"/>
      <c r="J58" s="166">
        <f>'将来負担比率（分子）の構造'!K$50</f>
        <v>2525</v>
      </c>
      <c r="K58" s="166"/>
      <c r="L58" s="166"/>
      <c r="M58" s="166">
        <f>'将来負担比率（分子）の構造'!L$50</f>
        <v>2231</v>
      </c>
      <c r="N58" s="166"/>
      <c r="O58" s="166"/>
      <c r="P58" s="166">
        <f>'将来負担比率（分子）の構造'!M$50</f>
        <v>2582</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298</v>
      </c>
      <c r="C62" s="166"/>
      <c r="D62" s="166"/>
      <c r="E62" s="166">
        <f>'将来負担比率（分子）の構造'!J$45</f>
        <v>229</v>
      </c>
      <c r="F62" s="166"/>
      <c r="G62" s="166"/>
      <c r="H62" s="166">
        <f>'将来負担比率（分子）の構造'!K$45</f>
        <v>216</v>
      </c>
      <c r="I62" s="166"/>
      <c r="J62" s="166"/>
      <c r="K62" s="166">
        <f>'将来負担比率（分子）の構造'!L$45</f>
        <v>241</v>
      </c>
      <c r="L62" s="166"/>
      <c r="M62" s="166"/>
      <c r="N62" s="166">
        <f>'将来負担比率（分子）の構造'!M$45</f>
        <v>416</v>
      </c>
      <c r="O62" s="166"/>
      <c r="P62" s="166"/>
    </row>
    <row r="63" spans="1:16">
      <c r="A63" s="166" t="s">
        <v>34</v>
      </c>
      <c r="B63" s="166">
        <f>'将来負担比率（分子）の構造'!I$44</f>
        <v>52</v>
      </c>
      <c r="C63" s="166"/>
      <c r="D63" s="166"/>
      <c r="E63" s="166">
        <f>'将来負担比率（分子）の構造'!J$44</f>
        <v>71</v>
      </c>
      <c r="F63" s="166"/>
      <c r="G63" s="166"/>
      <c r="H63" s="166">
        <f>'将来負担比率（分子）の構造'!K$44</f>
        <v>91</v>
      </c>
      <c r="I63" s="166"/>
      <c r="J63" s="166"/>
      <c r="K63" s="166">
        <f>'将来負担比率（分子）の構造'!L$44</f>
        <v>104</v>
      </c>
      <c r="L63" s="166"/>
      <c r="M63" s="166"/>
      <c r="N63" s="166">
        <f>'将来負担比率（分子）の構造'!M$44</f>
        <v>94</v>
      </c>
      <c r="O63" s="166"/>
      <c r="P63" s="166"/>
    </row>
    <row r="64" spans="1:16">
      <c r="A64" s="166" t="s">
        <v>33</v>
      </c>
      <c r="B64" s="166">
        <f>'将来負担比率（分子）の構造'!I$43</f>
        <v>149</v>
      </c>
      <c r="C64" s="166"/>
      <c r="D64" s="166"/>
      <c r="E64" s="166">
        <f>'将来負担比率（分子）の構造'!J$43</f>
        <v>155</v>
      </c>
      <c r="F64" s="166"/>
      <c r="G64" s="166"/>
      <c r="H64" s="166">
        <f>'将来負担比率（分子）の構造'!K$43</f>
        <v>140</v>
      </c>
      <c r="I64" s="166"/>
      <c r="J64" s="166"/>
      <c r="K64" s="166">
        <f>'将来負担比率（分子）の構造'!L$43</f>
        <v>137</v>
      </c>
      <c r="L64" s="166"/>
      <c r="M64" s="166"/>
      <c r="N64" s="166">
        <f>'将来負担比率（分子）の構造'!M$43</f>
        <v>132</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2562</v>
      </c>
      <c r="C66" s="166"/>
      <c r="D66" s="166"/>
      <c r="E66" s="166">
        <f>'将来負担比率（分子）の構造'!J$41</f>
        <v>2912</v>
      </c>
      <c r="F66" s="166"/>
      <c r="G66" s="166"/>
      <c r="H66" s="166">
        <f>'将来負担比率（分子）の構造'!K$41</f>
        <v>3515</v>
      </c>
      <c r="I66" s="166"/>
      <c r="J66" s="166"/>
      <c r="K66" s="166">
        <f>'将来負担比率（分子）の構造'!L$41</f>
        <v>4003</v>
      </c>
      <c r="L66" s="166"/>
      <c r="M66" s="166"/>
      <c r="N66" s="166">
        <f>'将来負担比率（分子）の構造'!M$41</f>
        <v>4322</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1141</v>
      </c>
      <c r="C72" s="170">
        <f>基金残高に係る経年分析!G55</f>
        <v>1044</v>
      </c>
      <c r="D72" s="170">
        <f>基金残高に係る経年分析!H55</f>
        <v>1045</v>
      </c>
    </row>
    <row r="73" spans="1:16">
      <c r="A73" s="169" t="s">
        <v>78</v>
      </c>
      <c r="B73" s="170">
        <f>基金残高に係る経年分析!F56</f>
        <v>128</v>
      </c>
      <c r="C73" s="170">
        <f>基金残高に係る経年分析!G56</f>
        <v>128</v>
      </c>
      <c r="D73" s="170">
        <f>基金残高に係る経年分析!H56</f>
        <v>141</v>
      </c>
    </row>
    <row r="74" spans="1:16">
      <c r="A74" s="169" t="s">
        <v>79</v>
      </c>
      <c r="B74" s="170">
        <f>基金残高に係る経年分析!F57</f>
        <v>2235</v>
      </c>
      <c r="C74" s="170">
        <f>基金残高に係る経年分析!G57</f>
        <v>2025</v>
      </c>
      <c r="D74" s="170">
        <f>基金残高に係る経年分析!H57</f>
        <v>2331</v>
      </c>
    </row>
  </sheetData>
  <sheetProtection algorithmName="SHA-512" hashValue="WZRTlT1qsyZ/aapeUe8c9S/9O8gqDsPdgV5VNwOsl+SOhGaQ72MDfsqY1Zvin859GquyFQzaLE2QlvxdWal3Mw==" saltValue="sT4F+8pCKMx4v4WThnC/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210</v>
      </c>
      <c r="DI1" s="613"/>
      <c r="DJ1" s="613"/>
      <c r="DK1" s="613"/>
      <c r="DL1" s="613"/>
      <c r="DM1" s="613"/>
      <c r="DN1" s="614"/>
      <c r="DO1" s="342"/>
      <c r="DP1" s="612" t="s">
        <v>569</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c r="B2" s="205" t="s">
        <v>211</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5" t="s">
        <v>212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214</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c r="B4" s="615" t="s">
        <v>1</v>
      </c>
      <c r="C4" s="616"/>
      <c r="D4" s="616"/>
      <c r="E4" s="616"/>
      <c r="F4" s="616"/>
      <c r="G4" s="616"/>
      <c r="H4" s="616"/>
      <c r="I4" s="616"/>
      <c r="J4" s="616"/>
      <c r="K4" s="616"/>
      <c r="L4" s="616"/>
      <c r="M4" s="616"/>
      <c r="N4" s="616"/>
      <c r="O4" s="616"/>
      <c r="P4" s="616"/>
      <c r="Q4" s="617"/>
      <c r="R4" s="615" t="s">
        <v>215</v>
      </c>
      <c r="S4" s="616"/>
      <c r="T4" s="616"/>
      <c r="U4" s="616"/>
      <c r="V4" s="616"/>
      <c r="W4" s="616"/>
      <c r="X4" s="616"/>
      <c r="Y4" s="617"/>
      <c r="Z4" s="615" t="s">
        <v>216</v>
      </c>
      <c r="AA4" s="616"/>
      <c r="AB4" s="616"/>
      <c r="AC4" s="617"/>
      <c r="AD4" s="615" t="s">
        <v>217</v>
      </c>
      <c r="AE4" s="616"/>
      <c r="AF4" s="616"/>
      <c r="AG4" s="616"/>
      <c r="AH4" s="616"/>
      <c r="AI4" s="616"/>
      <c r="AJ4" s="616"/>
      <c r="AK4" s="617"/>
      <c r="AL4" s="615" t="s">
        <v>216</v>
      </c>
      <c r="AM4" s="616"/>
      <c r="AN4" s="616"/>
      <c r="AO4" s="617"/>
      <c r="AP4" s="618" t="s">
        <v>218</v>
      </c>
      <c r="AQ4" s="618"/>
      <c r="AR4" s="618"/>
      <c r="AS4" s="618"/>
      <c r="AT4" s="618"/>
      <c r="AU4" s="618"/>
      <c r="AV4" s="618"/>
      <c r="AW4" s="618"/>
      <c r="AX4" s="618"/>
      <c r="AY4" s="618"/>
      <c r="AZ4" s="618"/>
      <c r="BA4" s="618"/>
      <c r="BB4" s="618"/>
      <c r="BC4" s="618"/>
      <c r="BD4" s="618"/>
      <c r="BE4" s="618"/>
      <c r="BF4" s="618"/>
      <c r="BG4" s="618" t="s">
        <v>219</v>
      </c>
      <c r="BH4" s="618"/>
      <c r="BI4" s="618"/>
      <c r="BJ4" s="618"/>
      <c r="BK4" s="618"/>
      <c r="BL4" s="618"/>
      <c r="BM4" s="618"/>
      <c r="BN4" s="618"/>
      <c r="BO4" s="618" t="s">
        <v>216</v>
      </c>
      <c r="BP4" s="618"/>
      <c r="BQ4" s="618"/>
      <c r="BR4" s="618"/>
      <c r="BS4" s="618" t="s">
        <v>220</v>
      </c>
      <c r="BT4" s="618"/>
      <c r="BU4" s="618"/>
      <c r="BV4" s="618"/>
      <c r="BW4" s="618"/>
      <c r="BX4" s="618"/>
      <c r="BY4" s="618"/>
      <c r="BZ4" s="618"/>
      <c r="CA4" s="618"/>
      <c r="CB4" s="618"/>
      <c r="CD4" s="615" t="s">
        <v>570</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c r="B5" s="619" t="s">
        <v>221</v>
      </c>
      <c r="C5" s="620"/>
      <c r="D5" s="620"/>
      <c r="E5" s="620"/>
      <c r="F5" s="620"/>
      <c r="G5" s="620"/>
      <c r="H5" s="620"/>
      <c r="I5" s="620"/>
      <c r="J5" s="620"/>
      <c r="K5" s="620"/>
      <c r="L5" s="620"/>
      <c r="M5" s="620"/>
      <c r="N5" s="620"/>
      <c r="O5" s="620"/>
      <c r="P5" s="620"/>
      <c r="Q5" s="621"/>
      <c r="R5" s="622">
        <v>160995</v>
      </c>
      <c r="S5" s="623"/>
      <c r="T5" s="623"/>
      <c r="U5" s="623"/>
      <c r="V5" s="623"/>
      <c r="W5" s="623"/>
      <c r="X5" s="623"/>
      <c r="Y5" s="624"/>
      <c r="Z5" s="625">
        <v>3.5</v>
      </c>
      <c r="AA5" s="625"/>
      <c r="AB5" s="625"/>
      <c r="AC5" s="625"/>
      <c r="AD5" s="626">
        <v>160995</v>
      </c>
      <c r="AE5" s="626"/>
      <c r="AF5" s="626"/>
      <c r="AG5" s="626"/>
      <c r="AH5" s="626"/>
      <c r="AI5" s="626"/>
      <c r="AJ5" s="626"/>
      <c r="AK5" s="626"/>
      <c r="AL5" s="627">
        <v>10</v>
      </c>
      <c r="AM5" s="628"/>
      <c r="AN5" s="628"/>
      <c r="AO5" s="629"/>
      <c r="AP5" s="619" t="s">
        <v>222</v>
      </c>
      <c r="AQ5" s="620"/>
      <c r="AR5" s="620"/>
      <c r="AS5" s="620"/>
      <c r="AT5" s="620"/>
      <c r="AU5" s="620"/>
      <c r="AV5" s="620"/>
      <c r="AW5" s="620"/>
      <c r="AX5" s="620"/>
      <c r="AY5" s="620"/>
      <c r="AZ5" s="620"/>
      <c r="BA5" s="620"/>
      <c r="BB5" s="620"/>
      <c r="BC5" s="620"/>
      <c r="BD5" s="620"/>
      <c r="BE5" s="620"/>
      <c r="BF5" s="621"/>
      <c r="BG5" s="633">
        <v>160995</v>
      </c>
      <c r="BH5" s="634"/>
      <c r="BI5" s="634"/>
      <c r="BJ5" s="634"/>
      <c r="BK5" s="634"/>
      <c r="BL5" s="634"/>
      <c r="BM5" s="634"/>
      <c r="BN5" s="635"/>
      <c r="BO5" s="636">
        <v>100</v>
      </c>
      <c r="BP5" s="636"/>
      <c r="BQ5" s="636"/>
      <c r="BR5" s="636"/>
      <c r="BS5" s="637" t="s">
        <v>128</v>
      </c>
      <c r="BT5" s="637"/>
      <c r="BU5" s="637"/>
      <c r="BV5" s="637"/>
      <c r="BW5" s="637"/>
      <c r="BX5" s="637"/>
      <c r="BY5" s="637"/>
      <c r="BZ5" s="637"/>
      <c r="CA5" s="637"/>
      <c r="CB5" s="641"/>
      <c r="CD5" s="615" t="s">
        <v>218</v>
      </c>
      <c r="CE5" s="616"/>
      <c r="CF5" s="616"/>
      <c r="CG5" s="616"/>
      <c r="CH5" s="616"/>
      <c r="CI5" s="616"/>
      <c r="CJ5" s="616"/>
      <c r="CK5" s="616"/>
      <c r="CL5" s="616"/>
      <c r="CM5" s="616"/>
      <c r="CN5" s="616"/>
      <c r="CO5" s="616"/>
      <c r="CP5" s="616"/>
      <c r="CQ5" s="617"/>
      <c r="CR5" s="615" t="s">
        <v>223</v>
      </c>
      <c r="CS5" s="616"/>
      <c r="CT5" s="616"/>
      <c r="CU5" s="616"/>
      <c r="CV5" s="616"/>
      <c r="CW5" s="616"/>
      <c r="CX5" s="616"/>
      <c r="CY5" s="617"/>
      <c r="CZ5" s="615" t="s">
        <v>216</v>
      </c>
      <c r="DA5" s="616"/>
      <c r="DB5" s="616"/>
      <c r="DC5" s="617"/>
      <c r="DD5" s="615" t="s">
        <v>224</v>
      </c>
      <c r="DE5" s="616"/>
      <c r="DF5" s="616"/>
      <c r="DG5" s="616"/>
      <c r="DH5" s="616"/>
      <c r="DI5" s="616"/>
      <c r="DJ5" s="616"/>
      <c r="DK5" s="616"/>
      <c r="DL5" s="616"/>
      <c r="DM5" s="616"/>
      <c r="DN5" s="616"/>
      <c r="DO5" s="616"/>
      <c r="DP5" s="617"/>
      <c r="DQ5" s="615" t="s">
        <v>225</v>
      </c>
      <c r="DR5" s="616"/>
      <c r="DS5" s="616"/>
      <c r="DT5" s="616"/>
      <c r="DU5" s="616"/>
      <c r="DV5" s="616"/>
      <c r="DW5" s="616"/>
      <c r="DX5" s="616"/>
      <c r="DY5" s="616"/>
      <c r="DZ5" s="616"/>
      <c r="EA5" s="616"/>
      <c r="EB5" s="616"/>
      <c r="EC5" s="617"/>
    </row>
    <row r="6" spans="2:143" ht="11.25" customHeight="1">
      <c r="B6" s="630" t="s">
        <v>226</v>
      </c>
      <c r="C6" s="631"/>
      <c r="D6" s="631"/>
      <c r="E6" s="631"/>
      <c r="F6" s="631"/>
      <c r="G6" s="631"/>
      <c r="H6" s="631"/>
      <c r="I6" s="631"/>
      <c r="J6" s="631"/>
      <c r="K6" s="631"/>
      <c r="L6" s="631"/>
      <c r="M6" s="631"/>
      <c r="N6" s="631"/>
      <c r="O6" s="631"/>
      <c r="P6" s="631"/>
      <c r="Q6" s="632"/>
      <c r="R6" s="633">
        <v>22465</v>
      </c>
      <c r="S6" s="634"/>
      <c r="T6" s="634"/>
      <c r="U6" s="634"/>
      <c r="V6" s="634"/>
      <c r="W6" s="634"/>
      <c r="X6" s="634"/>
      <c r="Y6" s="635"/>
      <c r="Z6" s="636">
        <v>0.5</v>
      </c>
      <c r="AA6" s="636"/>
      <c r="AB6" s="636"/>
      <c r="AC6" s="636"/>
      <c r="AD6" s="637">
        <v>22465</v>
      </c>
      <c r="AE6" s="637"/>
      <c r="AF6" s="637"/>
      <c r="AG6" s="637"/>
      <c r="AH6" s="637"/>
      <c r="AI6" s="637"/>
      <c r="AJ6" s="637"/>
      <c r="AK6" s="637"/>
      <c r="AL6" s="638">
        <v>1.4</v>
      </c>
      <c r="AM6" s="639"/>
      <c r="AN6" s="639"/>
      <c r="AO6" s="640"/>
      <c r="AP6" s="630" t="s">
        <v>227</v>
      </c>
      <c r="AQ6" s="631"/>
      <c r="AR6" s="631"/>
      <c r="AS6" s="631"/>
      <c r="AT6" s="631"/>
      <c r="AU6" s="631"/>
      <c r="AV6" s="631"/>
      <c r="AW6" s="631"/>
      <c r="AX6" s="631"/>
      <c r="AY6" s="631"/>
      <c r="AZ6" s="631"/>
      <c r="BA6" s="631"/>
      <c r="BB6" s="631"/>
      <c r="BC6" s="631"/>
      <c r="BD6" s="631"/>
      <c r="BE6" s="631"/>
      <c r="BF6" s="632"/>
      <c r="BG6" s="633">
        <v>160995</v>
      </c>
      <c r="BH6" s="634"/>
      <c r="BI6" s="634"/>
      <c r="BJ6" s="634"/>
      <c r="BK6" s="634"/>
      <c r="BL6" s="634"/>
      <c r="BM6" s="634"/>
      <c r="BN6" s="635"/>
      <c r="BO6" s="636">
        <v>100</v>
      </c>
      <c r="BP6" s="636"/>
      <c r="BQ6" s="636"/>
      <c r="BR6" s="636"/>
      <c r="BS6" s="637" t="s">
        <v>571</v>
      </c>
      <c r="BT6" s="637"/>
      <c r="BU6" s="637"/>
      <c r="BV6" s="637"/>
      <c r="BW6" s="637"/>
      <c r="BX6" s="637"/>
      <c r="BY6" s="637"/>
      <c r="BZ6" s="637"/>
      <c r="CA6" s="637"/>
      <c r="CB6" s="641"/>
      <c r="CD6" s="619" t="s">
        <v>228</v>
      </c>
      <c r="CE6" s="620"/>
      <c r="CF6" s="620"/>
      <c r="CG6" s="620"/>
      <c r="CH6" s="620"/>
      <c r="CI6" s="620"/>
      <c r="CJ6" s="620"/>
      <c r="CK6" s="620"/>
      <c r="CL6" s="620"/>
      <c r="CM6" s="620"/>
      <c r="CN6" s="620"/>
      <c r="CO6" s="620"/>
      <c r="CP6" s="620"/>
      <c r="CQ6" s="621"/>
      <c r="CR6" s="633">
        <v>55221</v>
      </c>
      <c r="CS6" s="634"/>
      <c r="CT6" s="634"/>
      <c r="CU6" s="634"/>
      <c r="CV6" s="634"/>
      <c r="CW6" s="634"/>
      <c r="CX6" s="634"/>
      <c r="CY6" s="635"/>
      <c r="CZ6" s="627">
        <v>1.3</v>
      </c>
      <c r="DA6" s="628"/>
      <c r="DB6" s="628"/>
      <c r="DC6" s="644"/>
      <c r="DD6" s="642">
        <v>3575</v>
      </c>
      <c r="DE6" s="634"/>
      <c r="DF6" s="634"/>
      <c r="DG6" s="634"/>
      <c r="DH6" s="634"/>
      <c r="DI6" s="634"/>
      <c r="DJ6" s="634"/>
      <c r="DK6" s="634"/>
      <c r="DL6" s="634"/>
      <c r="DM6" s="634"/>
      <c r="DN6" s="634"/>
      <c r="DO6" s="634"/>
      <c r="DP6" s="635"/>
      <c r="DQ6" s="642">
        <v>55221</v>
      </c>
      <c r="DR6" s="634"/>
      <c r="DS6" s="634"/>
      <c r="DT6" s="634"/>
      <c r="DU6" s="634"/>
      <c r="DV6" s="634"/>
      <c r="DW6" s="634"/>
      <c r="DX6" s="634"/>
      <c r="DY6" s="634"/>
      <c r="DZ6" s="634"/>
      <c r="EA6" s="634"/>
      <c r="EB6" s="634"/>
      <c r="EC6" s="643"/>
    </row>
    <row r="7" spans="2:143" ht="11.25" customHeight="1">
      <c r="B7" s="630" t="s">
        <v>229</v>
      </c>
      <c r="C7" s="631"/>
      <c r="D7" s="631"/>
      <c r="E7" s="631"/>
      <c r="F7" s="631"/>
      <c r="G7" s="631"/>
      <c r="H7" s="631"/>
      <c r="I7" s="631"/>
      <c r="J7" s="631"/>
      <c r="K7" s="631"/>
      <c r="L7" s="631"/>
      <c r="M7" s="631"/>
      <c r="N7" s="631"/>
      <c r="O7" s="631"/>
      <c r="P7" s="631"/>
      <c r="Q7" s="632"/>
      <c r="R7" s="633">
        <v>70</v>
      </c>
      <c r="S7" s="634"/>
      <c r="T7" s="634"/>
      <c r="U7" s="634"/>
      <c r="V7" s="634"/>
      <c r="W7" s="634"/>
      <c r="X7" s="634"/>
      <c r="Y7" s="635"/>
      <c r="Z7" s="636">
        <v>0</v>
      </c>
      <c r="AA7" s="636"/>
      <c r="AB7" s="636"/>
      <c r="AC7" s="636"/>
      <c r="AD7" s="637">
        <v>70</v>
      </c>
      <c r="AE7" s="637"/>
      <c r="AF7" s="637"/>
      <c r="AG7" s="637"/>
      <c r="AH7" s="637"/>
      <c r="AI7" s="637"/>
      <c r="AJ7" s="637"/>
      <c r="AK7" s="637"/>
      <c r="AL7" s="638">
        <v>0</v>
      </c>
      <c r="AM7" s="639"/>
      <c r="AN7" s="639"/>
      <c r="AO7" s="640"/>
      <c r="AP7" s="630" t="s">
        <v>230</v>
      </c>
      <c r="AQ7" s="631"/>
      <c r="AR7" s="631"/>
      <c r="AS7" s="631"/>
      <c r="AT7" s="631"/>
      <c r="AU7" s="631"/>
      <c r="AV7" s="631"/>
      <c r="AW7" s="631"/>
      <c r="AX7" s="631"/>
      <c r="AY7" s="631"/>
      <c r="AZ7" s="631"/>
      <c r="BA7" s="631"/>
      <c r="BB7" s="631"/>
      <c r="BC7" s="631"/>
      <c r="BD7" s="631"/>
      <c r="BE7" s="631"/>
      <c r="BF7" s="632"/>
      <c r="BG7" s="633">
        <v>66330</v>
      </c>
      <c r="BH7" s="634"/>
      <c r="BI7" s="634"/>
      <c r="BJ7" s="634"/>
      <c r="BK7" s="634"/>
      <c r="BL7" s="634"/>
      <c r="BM7" s="634"/>
      <c r="BN7" s="635"/>
      <c r="BO7" s="636">
        <v>41.2</v>
      </c>
      <c r="BP7" s="636"/>
      <c r="BQ7" s="636"/>
      <c r="BR7" s="636"/>
      <c r="BS7" s="637" t="s">
        <v>128</v>
      </c>
      <c r="BT7" s="637"/>
      <c r="BU7" s="637"/>
      <c r="BV7" s="637"/>
      <c r="BW7" s="637"/>
      <c r="BX7" s="637"/>
      <c r="BY7" s="637"/>
      <c r="BZ7" s="637"/>
      <c r="CA7" s="637"/>
      <c r="CB7" s="641"/>
      <c r="CD7" s="630" t="s">
        <v>231</v>
      </c>
      <c r="CE7" s="631"/>
      <c r="CF7" s="631"/>
      <c r="CG7" s="631"/>
      <c r="CH7" s="631"/>
      <c r="CI7" s="631"/>
      <c r="CJ7" s="631"/>
      <c r="CK7" s="631"/>
      <c r="CL7" s="631"/>
      <c r="CM7" s="631"/>
      <c r="CN7" s="631"/>
      <c r="CO7" s="631"/>
      <c r="CP7" s="631"/>
      <c r="CQ7" s="632"/>
      <c r="CR7" s="633">
        <v>1191608</v>
      </c>
      <c r="CS7" s="634"/>
      <c r="CT7" s="634"/>
      <c r="CU7" s="634"/>
      <c r="CV7" s="634"/>
      <c r="CW7" s="634"/>
      <c r="CX7" s="634"/>
      <c r="CY7" s="635"/>
      <c r="CZ7" s="636">
        <v>27.4</v>
      </c>
      <c r="DA7" s="636"/>
      <c r="DB7" s="636"/>
      <c r="DC7" s="636"/>
      <c r="DD7" s="642">
        <v>73417</v>
      </c>
      <c r="DE7" s="634"/>
      <c r="DF7" s="634"/>
      <c r="DG7" s="634"/>
      <c r="DH7" s="634"/>
      <c r="DI7" s="634"/>
      <c r="DJ7" s="634"/>
      <c r="DK7" s="634"/>
      <c r="DL7" s="634"/>
      <c r="DM7" s="634"/>
      <c r="DN7" s="634"/>
      <c r="DO7" s="634"/>
      <c r="DP7" s="635"/>
      <c r="DQ7" s="642">
        <v>701303</v>
      </c>
      <c r="DR7" s="634"/>
      <c r="DS7" s="634"/>
      <c r="DT7" s="634"/>
      <c r="DU7" s="634"/>
      <c r="DV7" s="634"/>
      <c r="DW7" s="634"/>
      <c r="DX7" s="634"/>
      <c r="DY7" s="634"/>
      <c r="DZ7" s="634"/>
      <c r="EA7" s="634"/>
      <c r="EB7" s="634"/>
      <c r="EC7" s="643"/>
    </row>
    <row r="8" spans="2:143" ht="11.25" customHeight="1">
      <c r="B8" s="630" t="s">
        <v>232</v>
      </c>
      <c r="C8" s="631"/>
      <c r="D8" s="631"/>
      <c r="E8" s="631"/>
      <c r="F8" s="631"/>
      <c r="G8" s="631"/>
      <c r="H8" s="631"/>
      <c r="I8" s="631"/>
      <c r="J8" s="631"/>
      <c r="K8" s="631"/>
      <c r="L8" s="631"/>
      <c r="M8" s="631"/>
      <c r="N8" s="631"/>
      <c r="O8" s="631"/>
      <c r="P8" s="631"/>
      <c r="Q8" s="632"/>
      <c r="R8" s="633">
        <v>720</v>
      </c>
      <c r="S8" s="634"/>
      <c r="T8" s="634"/>
      <c r="U8" s="634"/>
      <c r="V8" s="634"/>
      <c r="W8" s="634"/>
      <c r="X8" s="634"/>
      <c r="Y8" s="635"/>
      <c r="Z8" s="636">
        <v>0</v>
      </c>
      <c r="AA8" s="636"/>
      <c r="AB8" s="636"/>
      <c r="AC8" s="636"/>
      <c r="AD8" s="637">
        <v>720</v>
      </c>
      <c r="AE8" s="637"/>
      <c r="AF8" s="637"/>
      <c r="AG8" s="637"/>
      <c r="AH8" s="637"/>
      <c r="AI8" s="637"/>
      <c r="AJ8" s="637"/>
      <c r="AK8" s="637"/>
      <c r="AL8" s="638">
        <v>0</v>
      </c>
      <c r="AM8" s="639"/>
      <c r="AN8" s="639"/>
      <c r="AO8" s="640"/>
      <c r="AP8" s="630" t="s">
        <v>233</v>
      </c>
      <c r="AQ8" s="631"/>
      <c r="AR8" s="631"/>
      <c r="AS8" s="631"/>
      <c r="AT8" s="631"/>
      <c r="AU8" s="631"/>
      <c r="AV8" s="631"/>
      <c r="AW8" s="631"/>
      <c r="AX8" s="631"/>
      <c r="AY8" s="631"/>
      <c r="AZ8" s="631"/>
      <c r="BA8" s="631"/>
      <c r="BB8" s="631"/>
      <c r="BC8" s="631"/>
      <c r="BD8" s="631"/>
      <c r="BE8" s="631"/>
      <c r="BF8" s="632"/>
      <c r="BG8" s="633">
        <v>2895</v>
      </c>
      <c r="BH8" s="634"/>
      <c r="BI8" s="634"/>
      <c r="BJ8" s="634"/>
      <c r="BK8" s="634"/>
      <c r="BL8" s="634"/>
      <c r="BM8" s="634"/>
      <c r="BN8" s="635"/>
      <c r="BO8" s="636">
        <v>1.8</v>
      </c>
      <c r="BP8" s="636"/>
      <c r="BQ8" s="636"/>
      <c r="BR8" s="636"/>
      <c r="BS8" s="637" t="s">
        <v>128</v>
      </c>
      <c r="BT8" s="637"/>
      <c r="BU8" s="637"/>
      <c r="BV8" s="637"/>
      <c r="BW8" s="637"/>
      <c r="BX8" s="637"/>
      <c r="BY8" s="637"/>
      <c r="BZ8" s="637"/>
      <c r="CA8" s="637"/>
      <c r="CB8" s="641"/>
      <c r="CD8" s="630" t="s">
        <v>234</v>
      </c>
      <c r="CE8" s="631"/>
      <c r="CF8" s="631"/>
      <c r="CG8" s="631"/>
      <c r="CH8" s="631"/>
      <c r="CI8" s="631"/>
      <c r="CJ8" s="631"/>
      <c r="CK8" s="631"/>
      <c r="CL8" s="631"/>
      <c r="CM8" s="631"/>
      <c r="CN8" s="631"/>
      <c r="CO8" s="631"/>
      <c r="CP8" s="631"/>
      <c r="CQ8" s="632"/>
      <c r="CR8" s="633">
        <v>803503</v>
      </c>
      <c r="CS8" s="634"/>
      <c r="CT8" s="634"/>
      <c r="CU8" s="634"/>
      <c r="CV8" s="634"/>
      <c r="CW8" s="634"/>
      <c r="CX8" s="634"/>
      <c r="CY8" s="635"/>
      <c r="CZ8" s="636">
        <v>18.5</v>
      </c>
      <c r="DA8" s="636"/>
      <c r="DB8" s="636"/>
      <c r="DC8" s="636"/>
      <c r="DD8" s="642">
        <v>31449</v>
      </c>
      <c r="DE8" s="634"/>
      <c r="DF8" s="634"/>
      <c r="DG8" s="634"/>
      <c r="DH8" s="634"/>
      <c r="DI8" s="634"/>
      <c r="DJ8" s="634"/>
      <c r="DK8" s="634"/>
      <c r="DL8" s="634"/>
      <c r="DM8" s="634"/>
      <c r="DN8" s="634"/>
      <c r="DO8" s="634"/>
      <c r="DP8" s="635"/>
      <c r="DQ8" s="642">
        <v>393958</v>
      </c>
      <c r="DR8" s="634"/>
      <c r="DS8" s="634"/>
      <c r="DT8" s="634"/>
      <c r="DU8" s="634"/>
      <c r="DV8" s="634"/>
      <c r="DW8" s="634"/>
      <c r="DX8" s="634"/>
      <c r="DY8" s="634"/>
      <c r="DZ8" s="634"/>
      <c r="EA8" s="634"/>
      <c r="EB8" s="634"/>
      <c r="EC8" s="643"/>
    </row>
    <row r="9" spans="2:143" ht="11.25" customHeight="1">
      <c r="B9" s="630" t="s">
        <v>235</v>
      </c>
      <c r="C9" s="631"/>
      <c r="D9" s="631"/>
      <c r="E9" s="631"/>
      <c r="F9" s="631"/>
      <c r="G9" s="631"/>
      <c r="H9" s="631"/>
      <c r="I9" s="631"/>
      <c r="J9" s="631"/>
      <c r="K9" s="631"/>
      <c r="L9" s="631"/>
      <c r="M9" s="631"/>
      <c r="N9" s="631"/>
      <c r="O9" s="631"/>
      <c r="P9" s="631"/>
      <c r="Q9" s="632"/>
      <c r="R9" s="633">
        <v>840</v>
      </c>
      <c r="S9" s="634"/>
      <c r="T9" s="634"/>
      <c r="U9" s="634"/>
      <c r="V9" s="634"/>
      <c r="W9" s="634"/>
      <c r="X9" s="634"/>
      <c r="Y9" s="635"/>
      <c r="Z9" s="636">
        <v>0</v>
      </c>
      <c r="AA9" s="636"/>
      <c r="AB9" s="636"/>
      <c r="AC9" s="636"/>
      <c r="AD9" s="637">
        <v>840</v>
      </c>
      <c r="AE9" s="637"/>
      <c r="AF9" s="637"/>
      <c r="AG9" s="637"/>
      <c r="AH9" s="637"/>
      <c r="AI9" s="637"/>
      <c r="AJ9" s="637"/>
      <c r="AK9" s="637"/>
      <c r="AL9" s="638">
        <v>0.1</v>
      </c>
      <c r="AM9" s="639"/>
      <c r="AN9" s="639"/>
      <c r="AO9" s="640"/>
      <c r="AP9" s="630" t="s">
        <v>572</v>
      </c>
      <c r="AQ9" s="631"/>
      <c r="AR9" s="631"/>
      <c r="AS9" s="631"/>
      <c r="AT9" s="631"/>
      <c r="AU9" s="631"/>
      <c r="AV9" s="631"/>
      <c r="AW9" s="631"/>
      <c r="AX9" s="631"/>
      <c r="AY9" s="631"/>
      <c r="AZ9" s="631"/>
      <c r="BA9" s="631"/>
      <c r="BB9" s="631"/>
      <c r="BC9" s="631"/>
      <c r="BD9" s="631"/>
      <c r="BE9" s="631"/>
      <c r="BF9" s="632"/>
      <c r="BG9" s="633">
        <v>51608</v>
      </c>
      <c r="BH9" s="634"/>
      <c r="BI9" s="634"/>
      <c r="BJ9" s="634"/>
      <c r="BK9" s="634"/>
      <c r="BL9" s="634"/>
      <c r="BM9" s="634"/>
      <c r="BN9" s="635"/>
      <c r="BO9" s="636">
        <v>32.1</v>
      </c>
      <c r="BP9" s="636"/>
      <c r="BQ9" s="636"/>
      <c r="BR9" s="636"/>
      <c r="BS9" s="637" t="s">
        <v>571</v>
      </c>
      <c r="BT9" s="637"/>
      <c r="BU9" s="637"/>
      <c r="BV9" s="637"/>
      <c r="BW9" s="637"/>
      <c r="BX9" s="637"/>
      <c r="BY9" s="637"/>
      <c r="BZ9" s="637"/>
      <c r="CA9" s="637"/>
      <c r="CB9" s="641"/>
      <c r="CD9" s="630" t="s">
        <v>236</v>
      </c>
      <c r="CE9" s="631"/>
      <c r="CF9" s="631"/>
      <c r="CG9" s="631"/>
      <c r="CH9" s="631"/>
      <c r="CI9" s="631"/>
      <c r="CJ9" s="631"/>
      <c r="CK9" s="631"/>
      <c r="CL9" s="631"/>
      <c r="CM9" s="631"/>
      <c r="CN9" s="631"/>
      <c r="CO9" s="631"/>
      <c r="CP9" s="631"/>
      <c r="CQ9" s="632"/>
      <c r="CR9" s="633">
        <v>257561</v>
      </c>
      <c r="CS9" s="634"/>
      <c r="CT9" s="634"/>
      <c r="CU9" s="634"/>
      <c r="CV9" s="634"/>
      <c r="CW9" s="634"/>
      <c r="CX9" s="634"/>
      <c r="CY9" s="635"/>
      <c r="CZ9" s="636">
        <v>5.9</v>
      </c>
      <c r="DA9" s="636"/>
      <c r="DB9" s="636"/>
      <c r="DC9" s="636"/>
      <c r="DD9" s="642">
        <v>25412</v>
      </c>
      <c r="DE9" s="634"/>
      <c r="DF9" s="634"/>
      <c r="DG9" s="634"/>
      <c r="DH9" s="634"/>
      <c r="DI9" s="634"/>
      <c r="DJ9" s="634"/>
      <c r="DK9" s="634"/>
      <c r="DL9" s="634"/>
      <c r="DM9" s="634"/>
      <c r="DN9" s="634"/>
      <c r="DO9" s="634"/>
      <c r="DP9" s="635"/>
      <c r="DQ9" s="642">
        <v>157063</v>
      </c>
      <c r="DR9" s="634"/>
      <c r="DS9" s="634"/>
      <c r="DT9" s="634"/>
      <c r="DU9" s="634"/>
      <c r="DV9" s="634"/>
      <c r="DW9" s="634"/>
      <c r="DX9" s="634"/>
      <c r="DY9" s="634"/>
      <c r="DZ9" s="634"/>
      <c r="EA9" s="634"/>
      <c r="EB9" s="634"/>
      <c r="EC9" s="643"/>
    </row>
    <row r="10" spans="2:143" ht="11.25" customHeight="1">
      <c r="B10" s="630" t="s">
        <v>237</v>
      </c>
      <c r="C10" s="631"/>
      <c r="D10" s="631"/>
      <c r="E10" s="631"/>
      <c r="F10" s="631"/>
      <c r="G10" s="631"/>
      <c r="H10" s="631"/>
      <c r="I10" s="631"/>
      <c r="J10" s="631"/>
      <c r="K10" s="631"/>
      <c r="L10" s="631"/>
      <c r="M10" s="631"/>
      <c r="N10" s="631"/>
      <c r="O10" s="631"/>
      <c r="P10" s="631"/>
      <c r="Q10" s="632"/>
      <c r="R10" s="633" t="s">
        <v>571</v>
      </c>
      <c r="S10" s="634"/>
      <c r="T10" s="634"/>
      <c r="U10" s="634"/>
      <c r="V10" s="634"/>
      <c r="W10" s="634"/>
      <c r="X10" s="634"/>
      <c r="Y10" s="635"/>
      <c r="Z10" s="636" t="s">
        <v>571</v>
      </c>
      <c r="AA10" s="636"/>
      <c r="AB10" s="636"/>
      <c r="AC10" s="636"/>
      <c r="AD10" s="637" t="s">
        <v>128</v>
      </c>
      <c r="AE10" s="637"/>
      <c r="AF10" s="637"/>
      <c r="AG10" s="637"/>
      <c r="AH10" s="637"/>
      <c r="AI10" s="637"/>
      <c r="AJ10" s="637"/>
      <c r="AK10" s="637"/>
      <c r="AL10" s="638" t="s">
        <v>128</v>
      </c>
      <c r="AM10" s="639"/>
      <c r="AN10" s="639"/>
      <c r="AO10" s="640"/>
      <c r="AP10" s="630" t="s">
        <v>238</v>
      </c>
      <c r="AQ10" s="631"/>
      <c r="AR10" s="631"/>
      <c r="AS10" s="631"/>
      <c r="AT10" s="631"/>
      <c r="AU10" s="631"/>
      <c r="AV10" s="631"/>
      <c r="AW10" s="631"/>
      <c r="AX10" s="631"/>
      <c r="AY10" s="631"/>
      <c r="AZ10" s="631"/>
      <c r="BA10" s="631"/>
      <c r="BB10" s="631"/>
      <c r="BC10" s="631"/>
      <c r="BD10" s="631"/>
      <c r="BE10" s="631"/>
      <c r="BF10" s="632"/>
      <c r="BG10" s="633">
        <v>4977</v>
      </c>
      <c r="BH10" s="634"/>
      <c r="BI10" s="634"/>
      <c r="BJ10" s="634"/>
      <c r="BK10" s="634"/>
      <c r="BL10" s="634"/>
      <c r="BM10" s="634"/>
      <c r="BN10" s="635"/>
      <c r="BO10" s="636">
        <v>3.1</v>
      </c>
      <c r="BP10" s="636"/>
      <c r="BQ10" s="636"/>
      <c r="BR10" s="636"/>
      <c r="BS10" s="637" t="s">
        <v>128</v>
      </c>
      <c r="BT10" s="637"/>
      <c r="BU10" s="637"/>
      <c r="BV10" s="637"/>
      <c r="BW10" s="637"/>
      <c r="BX10" s="637"/>
      <c r="BY10" s="637"/>
      <c r="BZ10" s="637"/>
      <c r="CA10" s="637"/>
      <c r="CB10" s="641"/>
      <c r="CD10" s="630" t="s">
        <v>239</v>
      </c>
      <c r="CE10" s="631"/>
      <c r="CF10" s="631"/>
      <c r="CG10" s="631"/>
      <c r="CH10" s="631"/>
      <c r="CI10" s="631"/>
      <c r="CJ10" s="631"/>
      <c r="CK10" s="631"/>
      <c r="CL10" s="631"/>
      <c r="CM10" s="631"/>
      <c r="CN10" s="631"/>
      <c r="CO10" s="631"/>
      <c r="CP10" s="631"/>
      <c r="CQ10" s="632"/>
      <c r="CR10" s="633" t="s">
        <v>128</v>
      </c>
      <c r="CS10" s="634"/>
      <c r="CT10" s="634"/>
      <c r="CU10" s="634"/>
      <c r="CV10" s="634"/>
      <c r="CW10" s="634"/>
      <c r="CX10" s="634"/>
      <c r="CY10" s="635"/>
      <c r="CZ10" s="636" t="s">
        <v>571</v>
      </c>
      <c r="DA10" s="636"/>
      <c r="DB10" s="636"/>
      <c r="DC10" s="636"/>
      <c r="DD10" s="642" t="s">
        <v>128</v>
      </c>
      <c r="DE10" s="634"/>
      <c r="DF10" s="634"/>
      <c r="DG10" s="634"/>
      <c r="DH10" s="634"/>
      <c r="DI10" s="634"/>
      <c r="DJ10" s="634"/>
      <c r="DK10" s="634"/>
      <c r="DL10" s="634"/>
      <c r="DM10" s="634"/>
      <c r="DN10" s="634"/>
      <c r="DO10" s="634"/>
      <c r="DP10" s="635"/>
      <c r="DQ10" s="642" t="s">
        <v>128</v>
      </c>
      <c r="DR10" s="634"/>
      <c r="DS10" s="634"/>
      <c r="DT10" s="634"/>
      <c r="DU10" s="634"/>
      <c r="DV10" s="634"/>
      <c r="DW10" s="634"/>
      <c r="DX10" s="634"/>
      <c r="DY10" s="634"/>
      <c r="DZ10" s="634"/>
      <c r="EA10" s="634"/>
      <c r="EB10" s="634"/>
      <c r="EC10" s="643"/>
    </row>
    <row r="11" spans="2:143" ht="11.25" customHeight="1">
      <c r="B11" s="630" t="s">
        <v>240</v>
      </c>
      <c r="C11" s="631"/>
      <c r="D11" s="631"/>
      <c r="E11" s="631"/>
      <c r="F11" s="631"/>
      <c r="G11" s="631"/>
      <c r="H11" s="631"/>
      <c r="I11" s="631"/>
      <c r="J11" s="631"/>
      <c r="K11" s="631"/>
      <c r="L11" s="631"/>
      <c r="M11" s="631"/>
      <c r="N11" s="631"/>
      <c r="O11" s="631"/>
      <c r="P11" s="631"/>
      <c r="Q11" s="632"/>
      <c r="R11" s="633">
        <v>48626</v>
      </c>
      <c r="S11" s="634"/>
      <c r="T11" s="634"/>
      <c r="U11" s="634"/>
      <c r="V11" s="634"/>
      <c r="W11" s="634"/>
      <c r="X11" s="634"/>
      <c r="Y11" s="635"/>
      <c r="Z11" s="638">
        <v>1.1000000000000001</v>
      </c>
      <c r="AA11" s="639"/>
      <c r="AB11" s="639"/>
      <c r="AC11" s="645"/>
      <c r="AD11" s="642">
        <v>48626</v>
      </c>
      <c r="AE11" s="634"/>
      <c r="AF11" s="634"/>
      <c r="AG11" s="634"/>
      <c r="AH11" s="634"/>
      <c r="AI11" s="634"/>
      <c r="AJ11" s="634"/>
      <c r="AK11" s="635"/>
      <c r="AL11" s="638">
        <v>3</v>
      </c>
      <c r="AM11" s="639"/>
      <c r="AN11" s="639"/>
      <c r="AO11" s="640"/>
      <c r="AP11" s="630" t="s">
        <v>573</v>
      </c>
      <c r="AQ11" s="631"/>
      <c r="AR11" s="631"/>
      <c r="AS11" s="631"/>
      <c r="AT11" s="631"/>
      <c r="AU11" s="631"/>
      <c r="AV11" s="631"/>
      <c r="AW11" s="631"/>
      <c r="AX11" s="631"/>
      <c r="AY11" s="631"/>
      <c r="AZ11" s="631"/>
      <c r="BA11" s="631"/>
      <c r="BB11" s="631"/>
      <c r="BC11" s="631"/>
      <c r="BD11" s="631"/>
      <c r="BE11" s="631"/>
      <c r="BF11" s="632"/>
      <c r="BG11" s="633">
        <v>6850</v>
      </c>
      <c r="BH11" s="634"/>
      <c r="BI11" s="634"/>
      <c r="BJ11" s="634"/>
      <c r="BK11" s="634"/>
      <c r="BL11" s="634"/>
      <c r="BM11" s="634"/>
      <c r="BN11" s="635"/>
      <c r="BO11" s="636">
        <v>4.3</v>
      </c>
      <c r="BP11" s="636"/>
      <c r="BQ11" s="636"/>
      <c r="BR11" s="636"/>
      <c r="BS11" s="637" t="s">
        <v>571</v>
      </c>
      <c r="BT11" s="637"/>
      <c r="BU11" s="637"/>
      <c r="BV11" s="637"/>
      <c r="BW11" s="637"/>
      <c r="BX11" s="637"/>
      <c r="BY11" s="637"/>
      <c r="BZ11" s="637"/>
      <c r="CA11" s="637"/>
      <c r="CB11" s="641"/>
      <c r="CD11" s="630" t="s">
        <v>241</v>
      </c>
      <c r="CE11" s="631"/>
      <c r="CF11" s="631"/>
      <c r="CG11" s="631"/>
      <c r="CH11" s="631"/>
      <c r="CI11" s="631"/>
      <c r="CJ11" s="631"/>
      <c r="CK11" s="631"/>
      <c r="CL11" s="631"/>
      <c r="CM11" s="631"/>
      <c r="CN11" s="631"/>
      <c r="CO11" s="631"/>
      <c r="CP11" s="631"/>
      <c r="CQ11" s="632"/>
      <c r="CR11" s="633">
        <v>189531</v>
      </c>
      <c r="CS11" s="634"/>
      <c r="CT11" s="634"/>
      <c r="CU11" s="634"/>
      <c r="CV11" s="634"/>
      <c r="CW11" s="634"/>
      <c r="CX11" s="634"/>
      <c r="CY11" s="635"/>
      <c r="CZ11" s="636">
        <v>4.4000000000000004</v>
      </c>
      <c r="DA11" s="636"/>
      <c r="DB11" s="636"/>
      <c r="DC11" s="636"/>
      <c r="DD11" s="642">
        <v>34720</v>
      </c>
      <c r="DE11" s="634"/>
      <c r="DF11" s="634"/>
      <c r="DG11" s="634"/>
      <c r="DH11" s="634"/>
      <c r="DI11" s="634"/>
      <c r="DJ11" s="634"/>
      <c r="DK11" s="634"/>
      <c r="DL11" s="634"/>
      <c r="DM11" s="634"/>
      <c r="DN11" s="634"/>
      <c r="DO11" s="634"/>
      <c r="DP11" s="635"/>
      <c r="DQ11" s="642">
        <v>93205</v>
      </c>
      <c r="DR11" s="634"/>
      <c r="DS11" s="634"/>
      <c r="DT11" s="634"/>
      <c r="DU11" s="634"/>
      <c r="DV11" s="634"/>
      <c r="DW11" s="634"/>
      <c r="DX11" s="634"/>
      <c r="DY11" s="634"/>
      <c r="DZ11" s="634"/>
      <c r="EA11" s="634"/>
      <c r="EB11" s="634"/>
      <c r="EC11" s="643"/>
    </row>
    <row r="12" spans="2:143" ht="11.25" customHeight="1">
      <c r="B12" s="630" t="s">
        <v>242</v>
      </c>
      <c r="C12" s="631"/>
      <c r="D12" s="631"/>
      <c r="E12" s="631"/>
      <c r="F12" s="631"/>
      <c r="G12" s="631"/>
      <c r="H12" s="631"/>
      <c r="I12" s="631"/>
      <c r="J12" s="631"/>
      <c r="K12" s="631"/>
      <c r="L12" s="631"/>
      <c r="M12" s="631"/>
      <c r="N12" s="631"/>
      <c r="O12" s="631"/>
      <c r="P12" s="631"/>
      <c r="Q12" s="632"/>
      <c r="R12" s="633" t="s">
        <v>571</v>
      </c>
      <c r="S12" s="634"/>
      <c r="T12" s="634"/>
      <c r="U12" s="634"/>
      <c r="V12" s="634"/>
      <c r="W12" s="634"/>
      <c r="X12" s="634"/>
      <c r="Y12" s="635"/>
      <c r="Z12" s="636" t="s">
        <v>128</v>
      </c>
      <c r="AA12" s="636"/>
      <c r="AB12" s="636"/>
      <c r="AC12" s="636"/>
      <c r="AD12" s="637" t="s">
        <v>128</v>
      </c>
      <c r="AE12" s="637"/>
      <c r="AF12" s="637"/>
      <c r="AG12" s="637"/>
      <c r="AH12" s="637"/>
      <c r="AI12" s="637"/>
      <c r="AJ12" s="637"/>
      <c r="AK12" s="637"/>
      <c r="AL12" s="638" t="s">
        <v>128</v>
      </c>
      <c r="AM12" s="639"/>
      <c r="AN12" s="639"/>
      <c r="AO12" s="640"/>
      <c r="AP12" s="630" t="s">
        <v>243</v>
      </c>
      <c r="AQ12" s="631"/>
      <c r="AR12" s="631"/>
      <c r="AS12" s="631"/>
      <c r="AT12" s="631"/>
      <c r="AU12" s="631"/>
      <c r="AV12" s="631"/>
      <c r="AW12" s="631"/>
      <c r="AX12" s="631"/>
      <c r="AY12" s="631"/>
      <c r="AZ12" s="631"/>
      <c r="BA12" s="631"/>
      <c r="BB12" s="631"/>
      <c r="BC12" s="631"/>
      <c r="BD12" s="631"/>
      <c r="BE12" s="631"/>
      <c r="BF12" s="632"/>
      <c r="BG12" s="633">
        <v>84257</v>
      </c>
      <c r="BH12" s="634"/>
      <c r="BI12" s="634"/>
      <c r="BJ12" s="634"/>
      <c r="BK12" s="634"/>
      <c r="BL12" s="634"/>
      <c r="BM12" s="634"/>
      <c r="BN12" s="635"/>
      <c r="BO12" s="636">
        <v>52.3</v>
      </c>
      <c r="BP12" s="636"/>
      <c r="BQ12" s="636"/>
      <c r="BR12" s="636"/>
      <c r="BS12" s="637" t="s">
        <v>571</v>
      </c>
      <c r="BT12" s="637"/>
      <c r="BU12" s="637"/>
      <c r="BV12" s="637"/>
      <c r="BW12" s="637"/>
      <c r="BX12" s="637"/>
      <c r="BY12" s="637"/>
      <c r="BZ12" s="637"/>
      <c r="CA12" s="637"/>
      <c r="CB12" s="641"/>
      <c r="CD12" s="630" t="s">
        <v>244</v>
      </c>
      <c r="CE12" s="631"/>
      <c r="CF12" s="631"/>
      <c r="CG12" s="631"/>
      <c r="CH12" s="631"/>
      <c r="CI12" s="631"/>
      <c r="CJ12" s="631"/>
      <c r="CK12" s="631"/>
      <c r="CL12" s="631"/>
      <c r="CM12" s="631"/>
      <c r="CN12" s="631"/>
      <c r="CO12" s="631"/>
      <c r="CP12" s="631"/>
      <c r="CQ12" s="632"/>
      <c r="CR12" s="633">
        <v>189902</v>
      </c>
      <c r="CS12" s="634"/>
      <c r="CT12" s="634"/>
      <c r="CU12" s="634"/>
      <c r="CV12" s="634"/>
      <c r="CW12" s="634"/>
      <c r="CX12" s="634"/>
      <c r="CY12" s="635"/>
      <c r="CZ12" s="636">
        <v>4.4000000000000004</v>
      </c>
      <c r="DA12" s="636"/>
      <c r="DB12" s="636"/>
      <c r="DC12" s="636"/>
      <c r="DD12" s="642">
        <v>52351</v>
      </c>
      <c r="DE12" s="634"/>
      <c r="DF12" s="634"/>
      <c r="DG12" s="634"/>
      <c r="DH12" s="634"/>
      <c r="DI12" s="634"/>
      <c r="DJ12" s="634"/>
      <c r="DK12" s="634"/>
      <c r="DL12" s="634"/>
      <c r="DM12" s="634"/>
      <c r="DN12" s="634"/>
      <c r="DO12" s="634"/>
      <c r="DP12" s="635"/>
      <c r="DQ12" s="642">
        <v>99367</v>
      </c>
      <c r="DR12" s="634"/>
      <c r="DS12" s="634"/>
      <c r="DT12" s="634"/>
      <c r="DU12" s="634"/>
      <c r="DV12" s="634"/>
      <c r="DW12" s="634"/>
      <c r="DX12" s="634"/>
      <c r="DY12" s="634"/>
      <c r="DZ12" s="634"/>
      <c r="EA12" s="634"/>
      <c r="EB12" s="634"/>
      <c r="EC12" s="643"/>
    </row>
    <row r="13" spans="2:143" ht="11.25" customHeight="1">
      <c r="B13" s="630" t="s">
        <v>245</v>
      </c>
      <c r="C13" s="631"/>
      <c r="D13" s="631"/>
      <c r="E13" s="631"/>
      <c r="F13" s="631"/>
      <c r="G13" s="631"/>
      <c r="H13" s="631"/>
      <c r="I13" s="631"/>
      <c r="J13" s="631"/>
      <c r="K13" s="631"/>
      <c r="L13" s="631"/>
      <c r="M13" s="631"/>
      <c r="N13" s="631"/>
      <c r="O13" s="631"/>
      <c r="P13" s="631"/>
      <c r="Q13" s="632"/>
      <c r="R13" s="633" t="s">
        <v>571</v>
      </c>
      <c r="S13" s="634"/>
      <c r="T13" s="634"/>
      <c r="U13" s="634"/>
      <c r="V13" s="634"/>
      <c r="W13" s="634"/>
      <c r="X13" s="634"/>
      <c r="Y13" s="635"/>
      <c r="Z13" s="636" t="s">
        <v>571</v>
      </c>
      <c r="AA13" s="636"/>
      <c r="AB13" s="636"/>
      <c r="AC13" s="636"/>
      <c r="AD13" s="637" t="s">
        <v>128</v>
      </c>
      <c r="AE13" s="637"/>
      <c r="AF13" s="637"/>
      <c r="AG13" s="637"/>
      <c r="AH13" s="637"/>
      <c r="AI13" s="637"/>
      <c r="AJ13" s="637"/>
      <c r="AK13" s="637"/>
      <c r="AL13" s="638" t="s">
        <v>571</v>
      </c>
      <c r="AM13" s="639"/>
      <c r="AN13" s="639"/>
      <c r="AO13" s="640"/>
      <c r="AP13" s="630" t="s">
        <v>574</v>
      </c>
      <c r="AQ13" s="631"/>
      <c r="AR13" s="631"/>
      <c r="AS13" s="631"/>
      <c r="AT13" s="631"/>
      <c r="AU13" s="631"/>
      <c r="AV13" s="631"/>
      <c r="AW13" s="631"/>
      <c r="AX13" s="631"/>
      <c r="AY13" s="631"/>
      <c r="AZ13" s="631"/>
      <c r="BA13" s="631"/>
      <c r="BB13" s="631"/>
      <c r="BC13" s="631"/>
      <c r="BD13" s="631"/>
      <c r="BE13" s="631"/>
      <c r="BF13" s="632"/>
      <c r="BG13" s="633">
        <v>81335</v>
      </c>
      <c r="BH13" s="634"/>
      <c r="BI13" s="634"/>
      <c r="BJ13" s="634"/>
      <c r="BK13" s="634"/>
      <c r="BL13" s="634"/>
      <c r="BM13" s="634"/>
      <c r="BN13" s="635"/>
      <c r="BO13" s="636">
        <v>50.5</v>
      </c>
      <c r="BP13" s="636"/>
      <c r="BQ13" s="636"/>
      <c r="BR13" s="636"/>
      <c r="BS13" s="637" t="s">
        <v>571</v>
      </c>
      <c r="BT13" s="637"/>
      <c r="BU13" s="637"/>
      <c r="BV13" s="637"/>
      <c r="BW13" s="637"/>
      <c r="BX13" s="637"/>
      <c r="BY13" s="637"/>
      <c r="BZ13" s="637"/>
      <c r="CA13" s="637"/>
      <c r="CB13" s="641"/>
      <c r="CD13" s="630" t="s">
        <v>246</v>
      </c>
      <c r="CE13" s="631"/>
      <c r="CF13" s="631"/>
      <c r="CG13" s="631"/>
      <c r="CH13" s="631"/>
      <c r="CI13" s="631"/>
      <c r="CJ13" s="631"/>
      <c r="CK13" s="631"/>
      <c r="CL13" s="631"/>
      <c r="CM13" s="631"/>
      <c r="CN13" s="631"/>
      <c r="CO13" s="631"/>
      <c r="CP13" s="631"/>
      <c r="CQ13" s="632"/>
      <c r="CR13" s="633">
        <v>324836</v>
      </c>
      <c r="CS13" s="634"/>
      <c r="CT13" s="634"/>
      <c r="CU13" s="634"/>
      <c r="CV13" s="634"/>
      <c r="CW13" s="634"/>
      <c r="CX13" s="634"/>
      <c r="CY13" s="635"/>
      <c r="CZ13" s="636">
        <v>7.5</v>
      </c>
      <c r="DA13" s="636"/>
      <c r="DB13" s="636"/>
      <c r="DC13" s="636"/>
      <c r="DD13" s="642">
        <v>177138</v>
      </c>
      <c r="DE13" s="634"/>
      <c r="DF13" s="634"/>
      <c r="DG13" s="634"/>
      <c r="DH13" s="634"/>
      <c r="DI13" s="634"/>
      <c r="DJ13" s="634"/>
      <c r="DK13" s="634"/>
      <c r="DL13" s="634"/>
      <c r="DM13" s="634"/>
      <c r="DN13" s="634"/>
      <c r="DO13" s="634"/>
      <c r="DP13" s="635"/>
      <c r="DQ13" s="642">
        <v>160137</v>
      </c>
      <c r="DR13" s="634"/>
      <c r="DS13" s="634"/>
      <c r="DT13" s="634"/>
      <c r="DU13" s="634"/>
      <c r="DV13" s="634"/>
      <c r="DW13" s="634"/>
      <c r="DX13" s="634"/>
      <c r="DY13" s="634"/>
      <c r="DZ13" s="634"/>
      <c r="EA13" s="634"/>
      <c r="EB13" s="634"/>
      <c r="EC13" s="643"/>
    </row>
    <row r="14" spans="2:143" ht="11.25" customHeight="1">
      <c r="B14" s="630" t="s">
        <v>247</v>
      </c>
      <c r="C14" s="631"/>
      <c r="D14" s="631"/>
      <c r="E14" s="631"/>
      <c r="F14" s="631"/>
      <c r="G14" s="631"/>
      <c r="H14" s="631"/>
      <c r="I14" s="631"/>
      <c r="J14" s="631"/>
      <c r="K14" s="631"/>
      <c r="L14" s="631"/>
      <c r="M14" s="631"/>
      <c r="N14" s="631"/>
      <c r="O14" s="631"/>
      <c r="P14" s="631"/>
      <c r="Q14" s="632"/>
      <c r="R14" s="633" t="s">
        <v>571</v>
      </c>
      <c r="S14" s="634"/>
      <c r="T14" s="634"/>
      <c r="U14" s="634"/>
      <c r="V14" s="634"/>
      <c r="W14" s="634"/>
      <c r="X14" s="634"/>
      <c r="Y14" s="635"/>
      <c r="Z14" s="636" t="s">
        <v>571</v>
      </c>
      <c r="AA14" s="636"/>
      <c r="AB14" s="636"/>
      <c r="AC14" s="636"/>
      <c r="AD14" s="637" t="s">
        <v>571</v>
      </c>
      <c r="AE14" s="637"/>
      <c r="AF14" s="637"/>
      <c r="AG14" s="637"/>
      <c r="AH14" s="637"/>
      <c r="AI14" s="637"/>
      <c r="AJ14" s="637"/>
      <c r="AK14" s="637"/>
      <c r="AL14" s="638" t="s">
        <v>128</v>
      </c>
      <c r="AM14" s="639"/>
      <c r="AN14" s="639"/>
      <c r="AO14" s="640"/>
      <c r="AP14" s="630" t="s">
        <v>575</v>
      </c>
      <c r="AQ14" s="631"/>
      <c r="AR14" s="631"/>
      <c r="AS14" s="631"/>
      <c r="AT14" s="631"/>
      <c r="AU14" s="631"/>
      <c r="AV14" s="631"/>
      <c r="AW14" s="631"/>
      <c r="AX14" s="631"/>
      <c r="AY14" s="631"/>
      <c r="AZ14" s="631"/>
      <c r="BA14" s="631"/>
      <c r="BB14" s="631"/>
      <c r="BC14" s="631"/>
      <c r="BD14" s="631"/>
      <c r="BE14" s="631"/>
      <c r="BF14" s="632"/>
      <c r="BG14" s="633">
        <v>8925</v>
      </c>
      <c r="BH14" s="634"/>
      <c r="BI14" s="634"/>
      <c r="BJ14" s="634"/>
      <c r="BK14" s="634"/>
      <c r="BL14" s="634"/>
      <c r="BM14" s="634"/>
      <c r="BN14" s="635"/>
      <c r="BO14" s="636">
        <v>5.5</v>
      </c>
      <c r="BP14" s="636"/>
      <c r="BQ14" s="636"/>
      <c r="BR14" s="636"/>
      <c r="BS14" s="637" t="s">
        <v>128</v>
      </c>
      <c r="BT14" s="637"/>
      <c r="BU14" s="637"/>
      <c r="BV14" s="637"/>
      <c r="BW14" s="637"/>
      <c r="BX14" s="637"/>
      <c r="BY14" s="637"/>
      <c r="BZ14" s="637"/>
      <c r="CA14" s="637"/>
      <c r="CB14" s="641"/>
      <c r="CD14" s="630" t="s">
        <v>248</v>
      </c>
      <c r="CE14" s="631"/>
      <c r="CF14" s="631"/>
      <c r="CG14" s="631"/>
      <c r="CH14" s="631"/>
      <c r="CI14" s="631"/>
      <c r="CJ14" s="631"/>
      <c r="CK14" s="631"/>
      <c r="CL14" s="631"/>
      <c r="CM14" s="631"/>
      <c r="CN14" s="631"/>
      <c r="CO14" s="631"/>
      <c r="CP14" s="631"/>
      <c r="CQ14" s="632"/>
      <c r="CR14" s="633">
        <v>126762</v>
      </c>
      <c r="CS14" s="634"/>
      <c r="CT14" s="634"/>
      <c r="CU14" s="634"/>
      <c r="CV14" s="634"/>
      <c r="CW14" s="634"/>
      <c r="CX14" s="634"/>
      <c r="CY14" s="635"/>
      <c r="CZ14" s="636">
        <v>2.9</v>
      </c>
      <c r="DA14" s="636"/>
      <c r="DB14" s="636"/>
      <c r="DC14" s="636"/>
      <c r="DD14" s="642">
        <v>42077</v>
      </c>
      <c r="DE14" s="634"/>
      <c r="DF14" s="634"/>
      <c r="DG14" s="634"/>
      <c r="DH14" s="634"/>
      <c r="DI14" s="634"/>
      <c r="DJ14" s="634"/>
      <c r="DK14" s="634"/>
      <c r="DL14" s="634"/>
      <c r="DM14" s="634"/>
      <c r="DN14" s="634"/>
      <c r="DO14" s="634"/>
      <c r="DP14" s="635"/>
      <c r="DQ14" s="642">
        <v>90544</v>
      </c>
      <c r="DR14" s="634"/>
      <c r="DS14" s="634"/>
      <c r="DT14" s="634"/>
      <c r="DU14" s="634"/>
      <c r="DV14" s="634"/>
      <c r="DW14" s="634"/>
      <c r="DX14" s="634"/>
      <c r="DY14" s="634"/>
      <c r="DZ14" s="634"/>
      <c r="EA14" s="634"/>
      <c r="EB14" s="634"/>
      <c r="EC14" s="643"/>
    </row>
    <row r="15" spans="2:143" ht="11.25" customHeight="1">
      <c r="B15" s="630" t="s">
        <v>249</v>
      </c>
      <c r="C15" s="631"/>
      <c r="D15" s="631"/>
      <c r="E15" s="631"/>
      <c r="F15" s="631"/>
      <c r="G15" s="631"/>
      <c r="H15" s="631"/>
      <c r="I15" s="631"/>
      <c r="J15" s="631"/>
      <c r="K15" s="631"/>
      <c r="L15" s="631"/>
      <c r="M15" s="631"/>
      <c r="N15" s="631"/>
      <c r="O15" s="631"/>
      <c r="P15" s="631"/>
      <c r="Q15" s="632"/>
      <c r="R15" s="633" t="s">
        <v>128</v>
      </c>
      <c r="S15" s="634"/>
      <c r="T15" s="634"/>
      <c r="U15" s="634"/>
      <c r="V15" s="634"/>
      <c r="W15" s="634"/>
      <c r="X15" s="634"/>
      <c r="Y15" s="635"/>
      <c r="Z15" s="636" t="s">
        <v>571</v>
      </c>
      <c r="AA15" s="636"/>
      <c r="AB15" s="636"/>
      <c r="AC15" s="636"/>
      <c r="AD15" s="637" t="s">
        <v>571</v>
      </c>
      <c r="AE15" s="637"/>
      <c r="AF15" s="637"/>
      <c r="AG15" s="637"/>
      <c r="AH15" s="637"/>
      <c r="AI15" s="637"/>
      <c r="AJ15" s="637"/>
      <c r="AK15" s="637"/>
      <c r="AL15" s="638" t="s">
        <v>571</v>
      </c>
      <c r="AM15" s="639"/>
      <c r="AN15" s="639"/>
      <c r="AO15" s="640"/>
      <c r="AP15" s="630" t="s">
        <v>250</v>
      </c>
      <c r="AQ15" s="631"/>
      <c r="AR15" s="631"/>
      <c r="AS15" s="631"/>
      <c r="AT15" s="631"/>
      <c r="AU15" s="631"/>
      <c r="AV15" s="631"/>
      <c r="AW15" s="631"/>
      <c r="AX15" s="631"/>
      <c r="AY15" s="631"/>
      <c r="AZ15" s="631"/>
      <c r="BA15" s="631"/>
      <c r="BB15" s="631"/>
      <c r="BC15" s="631"/>
      <c r="BD15" s="631"/>
      <c r="BE15" s="631"/>
      <c r="BF15" s="632"/>
      <c r="BG15" s="633">
        <v>1483</v>
      </c>
      <c r="BH15" s="634"/>
      <c r="BI15" s="634"/>
      <c r="BJ15" s="634"/>
      <c r="BK15" s="634"/>
      <c r="BL15" s="634"/>
      <c r="BM15" s="634"/>
      <c r="BN15" s="635"/>
      <c r="BO15" s="636">
        <v>0.9</v>
      </c>
      <c r="BP15" s="636"/>
      <c r="BQ15" s="636"/>
      <c r="BR15" s="636"/>
      <c r="BS15" s="637" t="s">
        <v>571</v>
      </c>
      <c r="BT15" s="637"/>
      <c r="BU15" s="637"/>
      <c r="BV15" s="637"/>
      <c r="BW15" s="637"/>
      <c r="BX15" s="637"/>
      <c r="BY15" s="637"/>
      <c r="BZ15" s="637"/>
      <c r="CA15" s="637"/>
      <c r="CB15" s="641"/>
      <c r="CD15" s="630" t="s">
        <v>251</v>
      </c>
      <c r="CE15" s="631"/>
      <c r="CF15" s="631"/>
      <c r="CG15" s="631"/>
      <c r="CH15" s="631"/>
      <c r="CI15" s="631"/>
      <c r="CJ15" s="631"/>
      <c r="CK15" s="631"/>
      <c r="CL15" s="631"/>
      <c r="CM15" s="631"/>
      <c r="CN15" s="631"/>
      <c r="CO15" s="631"/>
      <c r="CP15" s="631"/>
      <c r="CQ15" s="632"/>
      <c r="CR15" s="633">
        <v>159661</v>
      </c>
      <c r="CS15" s="634"/>
      <c r="CT15" s="634"/>
      <c r="CU15" s="634"/>
      <c r="CV15" s="634"/>
      <c r="CW15" s="634"/>
      <c r="CX15" s="634"/>
      <c r="CY15" s="635"/>
      <c r="CZ15" s="636">
        <v>3.7</v>
      </c>
      <c r="DA15" s="636"/>
      <c r="DB15" s="636"/>
      <c r="DC15" s="636"/>
      <c r="DD15" s="642">
        <v>2118</v>
      </c>
      <c r="DE15" s="634"/>
      <c r="DF15" s="634"/>
      <c r="DG15" s="634"/>
      <c r="DH15" s="634"/>
      <c r="DI15" s="634"/>
      <c r="DJ15" s="634"/>
      <c r="DK15" s="634"/>
      <c r="DL15" s="634"/>
      <c r="DM15" s="634"/>
      <c r="DN15" s="634"/>
      <c r="DO15" s="634"/>
      <c r="DP15" s="635"/>
      <c r="DQ15" s="642">
        <v>152711</v>
      </c>
      <c r="DR15" s="634"/>
      <c r="DS15" s="634"/>
      <c r="DT15" s="634"/>
      <c r="DU15" s="634"/>
      <c r="DV15" s="634"/>
      <c r="DW15" s="634"/>
      <c r="DX15" s="634"/>
      <c r="DY15" s="634"/>
      <c r="DZ15" s="634"/>
      <c r="EA15" s="634"/>
      <c r="EB15" s="634"/>
      <c r="EC15" s="643"/>
    </row>
    <row r="16" spans="2:143" ht="11.25" customHeight="1">
      <c r="B16" s="630" t="s">
        <v>252</v>
      </c>
      <c r="C16" s="631"/>
      <c r="D16" s="631"/>
      <c r="E16" s="631"/>
      <c r="F16" s="631"/>
      <c r="G16" s="631"/>
      <c r="H16" s="631"/>
      <c r="I16" s="631"/>
      <c r="J16" s="631"/>
      <c r="K16" s="631"/>
      <c r="L16" s="631"/>
      <c r="M16" s="631"/>
      <c r="N16" s="631"/>
      <c r="O16" s="631"/>
      <c r="P16" s="631"/>
      <c r="Q16" s="632"/>
      <c r="R16" s="633">
        <v>1742</v>
      </c>
      <c r="S16" s="634"/>
      <c r="T16" s="634"/>
      <c r="U16" s="634"/>
      <c r="V16" s="634"/>
      <c r="W16" s="634"/>
      <c r="X16" s="634"/>
      <c r="Y16" s="635"/>
      <c r="Z16" s="636">
        <v>0</v>
      </c>
      <c r="AA16" s="636"/>
      <c r="AB16" s="636"/>
      <c r="AC16" s="636"/>
      <c r="AD16" s="637">
        <v>1742</v>
      </c>
      <c r="AE16" s="637"/>
      <c r="AF16" s="637"/>
      <c r="AG16" s="637"/>
      <c r="AH16" s="637"/>
      <c r="AI16" s="637"/>
      <c r="AJ16" s="637"/>
      <c r="AK16" s="637"/>
      <c r="AL16" s="638">
        <v>0.1</v>
      </c>
      <c r="AM16" s="639"/>
      <c r="AN16" s="639"/>
      <c r="AO16" s="640"/>
      <c r="AP16" s="630" t="s">
        <v>567</v>
      </c>
      <c r="AQ16" s="631"/>
      <c r="AR16" s="631"/>
      <c r="AS16" s="631"/>
      <c r="AT16" s="631"/>
      <c r="AU16" s="631"/>
      <c r="AV16" s="631"/>
      <c r="AW16" s="631"/>
      <c r="AX16" s="631"/>
      <c r="AY16" s="631"/>
      <c r="AZ16" s="631"/>
      <c r="BA16" s="631"/>
      <c r="BB16" s="631"/>
      <c r="BC16" s="631"/>
      <c r="BD16" s="631"/>
      <c r="BE16" s="631"/>
      <c r="BF16" s="632"/>
      <c r="BG16" s="633" t="s">
        <v>128</v>
      </c>
      <c r="BH16" s="634"/>
      <c r="BI16" s="634"/>
      <c r="BJ16" s="634"/>
      <c r="BK16" s="634"/>
      <c r="BL16" s="634"/>
      <c r="BM16" s="634"/>
      <c r="BN16" s="635"/>
      <c r="BO16" s="636" t="s">
        <v>571</v>
      </c>
      <c r="BP16" s="636"/>
      <c r="BQ16" s="636"/>
      <c r="BR16" s="636"/>
      <c r="BS16" s="637" t="s">
        <v>571</v>
      </c>
      <c r="BT16" s="637"/>
      <c r="BU16" s="637"/>
      <c r="BV16" s="637"/>
      <c r="BW16" s="637"/>
      <c r="BX16" s="637"/>
      <c r="BY16" s="637"/>
      <c r="BZ16" s="637"/>
      <c r="CA16" s="637"/>
      <c r="CB16" s="641"/>
      <c r="CD16" s="630" t="s">
        <v>253</v>
      </c>
      <c r="CE16" s="631"/>
      <c r="CF16" s="631"/>
      <c r="CG16" s="631"/>
      <c r="CH16" s="631"/>
      <c r="CI16" s="631"/>
      <c r="CJ16" s="631"/>
      <c r="CK16" s="631"/>
      <c r="CL16" s="631"/>
      <c r="CM16" s="631"/>
      <c r="CN16" s="631"/>
      <c r="CO16" s="631"/>
      <c r="CP16" s="631"/>
      <c r="CQ16" s="632"/>
      <c r="CR16" s="633">
        <v>769265</v>
      </c>
      <c r="CS16" s="634"/>
      <c r="CT16" s="634"/>
      <c r="CU16" s="634"/>
      <c r="CV16" s="634"/>
      <c r="CW16" s="634"/>
      <c r="CX16" s="634"/>
      <c r="CY16" s="635"/>
      <c r="CZ16" s="636">
        <v>17.7</v>
      </c>
      <c r="DA16" s="636"/>
      <c r="DB16" s="636"/>
      <c r="DC16" s="636"/>
      <c r="DD16" s="642" t="s">
        <v>571</v>
      </c>
      <c r="DE16" s="634"/>
      <c r="DF16" s="634"/>
      <c r="DG16" s="634"/>
      <c r="DH16" s="634"/>
      <c r="DI16" s="634"/>
      <c r="DJ16" s="634"/>
      <c r="DK16" s="634"/>
      <c r="DL16" s="634"/>
      <c r="DM16" s="634"/>
      <c r="DN16" s="634"/>
      <c r="DO16" s="634"/>
      <c r="DP16" s="635"/>
      <c r="DQ16" s="642">
        <v>78730</v>
      </c>
      <c r="DR16" s="634"/>
      <c r="DS16" s="634"/>
      <c r="DT16" s="634"/>
      <c r="DU16" s="634"/>
      <c r="DV16" s="634"/>
      <c r="DW16" s="634"/>
      <c r="DX16" s="634"/>
      <c r="DY16" s="634"/>
      <c r="DZ16" s="634"/>
      <c r="EA16" s="634"/>
      <c r="EB16" s="634"/>
      <c r="EC16" s="643"/>
    </row>
    <row r="17" spans="2:133" ht="11.25" customHeight="1">
      <c r="B17" s="630" t="s">
        <v>254</v>
      </c>
      <c r="C17" s="631"/>
      <c r="D17" s="631"/>
      <c r="E17" s="631"/>
      <c r="F17" s="631"/>
      <c r="G17" s="631"/>
      <c r="H17" s="631"/>
      <c r="I17" s="631"/>
      <c r="J17" s="631"/>
      <c r="K17" s="631"/>
      <c r="L17" s="631"/>
      <c r="M17" s="631"/>
      <c r="N17" s="631"/>
      <c r="O17" s="631"/>
      <c r="P17" s="631"/>
      <c r="Q17" s="632"/>
      <c r="R17" s="633">
        <v>2666</v>
      </c>
      <c r="S17" s="634"/>
      <c r="T17" s="634"/>
      <c r="U17" s="634"/>
      <c r="V17" s="634"/>
      <c r="W17" s="634"/>
      <c r="X17" s="634"/>
      <c r="Y17" s="635"/>
      <c r="Z17" s="636">
        <v>0.1</v>
      </c>
      <c r="AA17" s="636"/>
      <c r="AB17" s="636"/>
      <c r="AC17" s="636"/>
      <c r="AD17" s="637">
        <v>2666</v>
      </c>
      <c r="AE17" s="637"/>
      <c r="AF17" s="637"/>
      <c r="AG17" s="637"/>
      <c r="AH17" s="637"/>
      <c r="AI17" s="637"/>
      <c r="AJ17" s="637"/>
      <c r="AK17" s="637"/>
      <c r="AL17" s="638">
        <v>0.2</v>
      </c>
      <c r="AM17" s="639"/>
      <c r="AN17" s="639"/>
      <c r="AO17" s="640"/>
      <c r="AP17" s="630" t="s">
        <v>255</v>
      </c>
      <c r="AQ17" s="631"/>
      <c r="AR17" s="631"/>
      <c r="AS17" s="631"/>
      <c r="AT17" s="631"/>
      <c r="AU17" s="631"/>
      <c r="AV17" s="631"/>
      <c r="AW17" s="631"/>
      <c r="AX17" s="631"/>
      <c r="AY17" s="631"/>
      <c r="AZ17" s="631"/>
      <c r="BA17" s="631"/>
      <c r="BB17" s="631"/>
      <c r="BC17" s="631"/>
      <c r="BD17" s="631"/>
      <c r="BE17" s="631"/>
      <c r="BF17" s="632"/>
      <c r="BG17" s="633" t="s">
        <v>571</v>
      </c>
      <c r="BH17" s="634"/>
      <c r="BI17" s="634"/>
      <c r="BJ17" s="634"/>
      <c r="BK17" s="634"/>
      <c r="BL17" s="634"/>
      <c r="BM17" s="634"/>
      <c r="BN17" s="635"/>
      <c r="BO17" s="636" t="s">
        <v>128</v>
      </c>
      <c r="BP17" s="636"/>
      <c r="BQ17" s="636"/>
      <c r="BR17" s="636"/>
      <c r="BS17" s="637" t="s">
        <v>128</v>
      </c>
      <c r="BT17" s="637"/>
      <c r="BU17" s="637"/>
      <c r="BV17" s="637"/>
      <c r="BW17" s="637"/>
      <c r="BX17" s="637"/>
      <c r="BY17" s="637"/>
      <c r="BZ17" s="637"/>
      <c r="CA17" s="637"/>
      <c r="CB17" s="641"/>
      <c r="CD17" s="630" t="s">
        <v>256</v>
      </c>
      <c r="CE17" s="631"/>
      <c r="CF17" s="631"/>
      <c r="CG17" s="631"/>
      <c r="CH17" s="631"/>
      <c r="CI17" s="631"/>
      <c r="CJ17" s="631"/>
      <c r="CK17" s="631"/>
      <c r="CL17" s="631"/>
      <c r="CM17" s="631"/>
      <c r="CN17" s="631"/>
      <c r="CO17" s="631"/>
      <c r="CP17" s="631"/>
      <c r="CQ17" s="632"/>
      <c r="CR17" s="633">
        <v>280525</v>
      </c>
      <c r="CS17" s="634"/>
      <c r="CT17" s="634"/>
      <c r="CU17" s="634"/>
      <c r="CV17" s="634"/>
      <c r="CW17" s="634"/>
      <c r="CX17" s="634"/>
      <c r="CY17" s="635"/>
      <c r="CZ17" s="636">
        <v>6.5</v>
      </c>
      <c r="DA17" s="636"/>
      <c r="DB17" s="636"/>
      <c r="DC17" s="636"/>
      <c r="DD17" s="642" t="s">
        <v>128</v>
      </c>
      <c r="DE17" s="634"/>
      <c r="DF17" s="634"/>
      <c r="DG17" s="634"/>
      <c r="DH17" s="634"/>
      <c r="DI17" s="634"/>
      <c r="DJ17" s="634"/>
      <c r="DK17" s="634"/>
      <c r="DL17" s="634"/>
      <c r="DM17" s="634"/>
      <c r="DN17" s="634"/>
      <c r="DO17" s="634"/>
      <c r="DP17" s="635"/>
      <c r="DQ17" s="642">
        <v>272719</v>
      </c>
      <c r="DR17" s="634"/>
      <c r="DS17" s="634"/>
      <c r="DT17" s="634"/>
      <c r="DU17" s="634"/>
      <c r="DV17" s="634"/>
      <c r="DW17" s="634"/>
      <c r="DX17" s="634"/>
      <c r="DY17" s="634"/>
      <c r="DZ17" s="634"/>
      <c r="EA17" s="634"/>
      <c r="EB17" s="634"/>
      <c r="EC17" s="643"/>
    </row>
    <row r="18" spans="2:133" ht="11.25" customHeight="1">
      <c r="B18" s="630" t="s">
        <v>257</v>
      </c>
      <c r="C18" s="631"/>
      <c r="D18" s="631"/>
      <c r="E18" s="631"/>
      <c r="F18" s="631"/>
      <c r="G18" s="631"/>
      <c r="H18" s="631"/>
      <c r="I18" s="631"/>
      <c r="J18" s="631"/>
      <c r="K18" s="631"/>
      <c r="L18" s="631"/>
      <c r="M18" s="631"/>
      <c r="N18" s="631"/>
      <c r="O18" s="631"/>
      <c r="P18" s="631"/>
      <c r="Q18" s="632"/>
      <c r="R18" s="633">
        <v>3125</v>
      </c>
      <c r="S18" s="634"/>
      <c r="T18" s="634"/>
      <c r="U18" s="634"/>
      <c r="V18" s="634"/>
      <c r="W18" s="634"/>
      <c r="X18" s="634"/>
      <c r="Y18" s="635"/>
      <c r="Z18" s="636">
        <v>0.1</v>
      </c>
      <c r="AA18" s="636"/>
      <c r="AB18" s="636"/>
      <c r="AC18" s="636"/>
      <c r="AD18" s="637">
        <v>3125</v>
      </c>
      <c r="AE18" s="637"/>
      <c r="AF18" s="637"/>
      <c r="AG18" s="637"/>
      <c r="AH18" s="637"/>
      <c r="AI18" s="637"/>
      <c r="AJ18" s="637"/>
      <c r="AK18" s="637"/>
      <c r="AL18" s="638">
        <v>0.20000000298023224</v>
      </c>
      <c r="AM18" s="639"/>
      <c r="AN18" s="639"/>
      <c r="AO18" s="640"/>
      <c r="AP18" s="630" t="s">
        <v>576</v>
      </c>
      <c r="AQ18" s="631"/>
      <c r="AR18" s="631"/>
      <c r="AS18" s="631"/>
      <c r="AT18" s="631"/>
      <c r="AU18" s="631"/>
      <c r="AV18" s="631"/>
      <c r="AW18" s="631"/>
      <c r="AX18" s="631"/>
      <c r="AY18" s="631"/>
      <c r="AZ18" s="631"/>
      <c r="BA18" s="631"/>
      <c r="BB18" s="631"/>
      <c r="BC18" s="631"/>
      <c r="BD18" s="631"/>
      <c r="BE18" s="631"/>
      <c r="BF18" s="632"/>
      <c r="BG18" s="633" t="s">
        <v>571</v>
      </c>
      <c r="BH18" s="634"/>
      <c r="BI18" s="634"/>
      <c r="BJ18" s="634"/>
      <c r="BK18" s="634"/>
      <c r="BL18" s="634"/>
      <c r="BM18" s="634"/>
      <c r="BN18" s="635"/>
      <c r="BO18" s="636" t="s">
        <v>571</v>
      </c>
      <c r="BP18" s="636"/>
      <c r="BQ18" s="636"/>
      <c r="BR18" s="636"/>
      <c r="BS18" s="637" t="s">
        <v>571</v>
      </c>
      <c r="BT18" s="637"/>
      <c r="BU18" s="637"/>
      <c r="BV18" s="637"/>
      <c r="BW18" s="637"/>
      <c r="BX18" s="637"/>
      <c r="BY18" s="637"/>
      <c r="BZ18" s="637"/>
      <c r="CA18" s="637"/>
      <c r="CB18" s="641"/>
      <c r="CD18" s="630" t="s">
        <v>258</v>
      </c>
      <c r="CE18" s="631"/>
      <c r="CF18" s="631"/>
      <c r="CG18" s="631"/>
      <c r="CH18" s="631"/>
      <c r="CI18" s="631"/>
      <c r="CJ18" s="631"/>
      <c r="CK18" s="631"/>
      <c r="CL18" s="631"/>
      <c r="CM18" s="631"/>
      <c r="CN18" s="631"/>
      <c r="CO18" s="631"/>
      <c r="CP18" s="631"/>
      <c r="CQ18" s="632"/>
      <c r="CR18" s="633" t="s">
        <v>566</v>
      </c>
      <c r="CS18" s="634"/>
      <c r="CT18" s="634"/>
      <c r="CU18" s="634"/>
      <c r="CV18" s="634"/>
      <c r="CW18" s="634"/>
      <c r="CX18" s="634"/>
      <c r="CY18" s="635"/>
      <c r="CZ18" s="636" t="s">
        <v>571</v>
      </c>
      <c r="DA18" s="636"/>
      <c r="DB18" s="636"/>
      <c r="DC18" s="636"/>
      <c r="DD18" s="642" t="s">
        <v>128</v>
      </c>
      <c r="DE18" s="634"/>
      <c r="DF18" s="634"/>
      <c r="DG18" s="634"/>
      <c r="DH18" s="634"/>
      <c r="DI18" s="634"/>
      <c r="DJ18" s="634"/>
      <c r="DK18" s="634"/>
      <c r="DL18" s="634"/>
      <c r="DM18" s="634"/>
      <c r="DN18" s="634"/>
      <c r="DO18" s="634"/>
      <c r="DP18" s="635"/>
      <c r="DQ18" s="642" t="s">
        <v>571</v>
      </c>
      <c r="DR18" s="634"/>
      <c r="DS18" s="634"/>
      <c r="DT18" s="634"/>
      <c r="DU18" s="634"/>
      <c r="DV18" s="634"/>
      <c r="DW18" s="634"/>
      <c r="DX18" s="634"/>
      <c r="DY18" s="634"/>
      <c r="DZ18" s="634"/>
      <c r="EA18" s="634"/>
      <c r="EB18" s="634"/>
      <c r="EC18" s="643"/>
    </row>
    <row r="19" spans="2:133" ht="11.25" customHeight="1">
      <c r="B19" s="630" t="s">
        <v>577</v>
      </c>
      <c r="C19" s="631"/>
      <c r="D19" s="631"/>
      <c r="E19" s="631"/>
      <c r="F19" s="631"/>
      <c r="G19" s="631"/>
      <c r="H19" s="631"/>
      <c r="I19" s="631"/>
      <c r="J19" s="631"/>
      <c r="K19" s="631"/>
      <c r="L19" s="631"/>
      <c r="M19" s="631"/>
      <c r="N19" s="631"/>
      <c r="O19" s="631"/>
      <c r="P19" s="631"/>
      <c r="Q19" s="632"/>
      <c r="R19" s="633">
        <v>223</v>
      </c>
      <c r="S19" s="634"/>
      <c r="T19" s="634"/>
      <c r="U19" s="634"/>
      <c r="V19" s="634"/>
      <c r="W19" s="634"/>
      <c r="X19" s="634"/>
      <c r="Y19" s="635"/>
      <c r="Z19" s="636">
        <v>0</v>
      </c>
      <c r="AA19" s="636"/>
      <c r="AB19" s="636"/>
      <c r="AC19" s="636"/>
      <c r="AD19" s="637">
        <v>223</v>
      </c>
      <c r="AE19" s="637"/>
      <c r="AF19" s="637"/>
      <c r="AG19" s="637"/>
      <c r="AH19" s="637"/>
      <c r="AI19" s="637"/>
      <c r="AJ19" s="637"/>
      <c r="AK19" s="637"/>
      <c r="AL19" s="638">
        <v>0</v>
      </c>
      <c r="AM19" s="639"/>
      <c r="AN19" s="639"/>
      <c r="AO19" s="640"/>
      <c r="AP19" s="630" t="s">
        <v>259</v>
      </c>
      <c r="AQ19" s="631"/>
      <c r="AR19" s="631"/>
      <c r="AS19" s="631"/>
      <c r="AT19" s="631"/>
      <c r="AU19" s="631"/>
      <c r="AV19" s="631"/>
      <c r="AW19" s="631"/>
      <c r="AX19" s="631"/>
      <c r="AY19" s="631"/>
      <c r="AZ19" s="631"/>
      <c r="BA19" s="631"/>
      <c r="BB19" s="631"/>
      <c r="BC19" s="631"/>
      <c r="BD19" s="631"/>
      <c r="BE19" s="631"/>
      <c r="BF19" s="632"/>
      <c r="BG19" s="633" t="s">
        <v>128</v>
      </c>
      <c r="BH19" s="634"/>
      <c r="BI19" s="634"/>
      <c r="BJ19" s="634"/>
      <c r="BK19" s="634"/>
      <c r="BL19" s="634"/>
      <c r="BM19" s="634"/>
      <c r="BN19" s="635"/>
      <c r="BO19" s="636" t="s">
        <v>571</v>
      </c>
      <c r="BP19" s="636"/>
      <c r="BQ19" s="636"/>
      <c r="BR19" s="636"/>
      <c r="BS19" s="637" t="s">
        <v>128</v>
      </c>
      <c r="BT19" s="637"/>
      <c r="BU19" s="637"/>
      <c r="BV19" s="637"/>
      <c r="BW19" s="637"/>
      <c r="BX19" s="637"/>
      <c r="BY19" s="637"/>
      <c r="BZ19" s="637"/>
      <c r="CA19" s="637"/>
      <c r="CB19" s="641"/>
      <c r="CD19" s="630" t="s">
        <v>578</v>
      </c>
      <c r="CE19" s="631"/>
      <c r="CF19" s="631"/>
      <c r="CG19" s="631"/>
      <c r="CH19" s="631"/>
      <c r="CI19" s="631"/>
      <c r="CJ19" s="631"/>
      <c r="CK19" s="631"/>
      <c r="CL19" s="631"/>
      <c r="CM19" s="631"/>
      <c r="CN19" s="631"/>
      <c r="CO19" s="631"/>
      <c r="CP19" s="631"/>
      <c r="CQ19" s="632"/>
      <c r="CR19" s="633" t="s">
        <v>128</v>
      </c>
      <c r="CS19" s="634"/>
      <c r="CT19" s="634"/>
      <c r="CU19" s="634"/>
      <c r="CV19" s="634"/>
      <c r="CW19" s="634"/>
      <c r="CX19" s="634"/>
      <c r="CY19" s="635"/>
      <c r="CZ19" s="636" t="s">
        <v>571</v>
      </c>
      <c r="DA19" s="636"/>
      <c r="DB19" s="636"/>
      <c r="DC19" s="636"/>
      <c r="DD19" s="642" t="s">
        <v>571</v>
      </c>
      <c r="DE19" s="634"/>
      <c r="DF19" s="634"/>
      <c r="DG19" s="634"/>
      <c r="DH19" s="634"/>
      <c r="DI19" s="634"/>
      <c r="DJ19" s="634"/>
      <c r="DK19" s="634"/>
      <c r="DL19" s="634"/>
      <c r="DM19" s="634"/>
      <c r="DN19" s="634"/>
      <c r="DO19" s="634"/>
      <c r="DP19" s="635"/>
      <c r="DQ19" s="642" t="s">
        <v>571</v>
      </c>
      <c r="DR19" s="634"/>
      <c r="DS19" s="634"/>
      <c r="DT19" s="634"/>
      <c r="DU19" s="634"/>
      <c r="DV19" s="634"/>
      <c r="DW19" s="634"/>
      <c r="DX19" s="634"/>
      <c r="DY19" s="634"/>
      <c r="DZ19" s="634"/>
      <c r="EA19" s="634"/>
      <c r="EB19" s="634"/>
      <c r="EC19" s="643"/>
    </row>
    <row r="20" spans="2:133" ht="11.25" customHeight="1">
      <c r="B20" s="630" t="s">
        <v>260</v>
      </c>
      <c r="C20" s="631"/>
      <c r="D20" s="631"/>
      <c r="E20" s="631"/>
      <c r="F20" s="631"/>
      <c r="G20" s="631"/>
      <c r="H20" s="631"/>
      <c r="I20" s="631"/>
      <c r="J20" s="631"/>
      <c r="K20" s="631"/>
      <c r="L20" s="631"/>
      <c r="M20" s="631"/>
      <c r="N20" s="631"/>
      <c r="O20" s="631"/>
      <c r="P20" s="631"/>
      <c r="Q20" s="632"/>
      <c r="R20" s="633">
        <v>566</v>
      </c>
      <c r="S20" s="634"/>
      <c r="T20" s="634"/>
      <c r="U20" s="634"/>
      <c r="V20" s="634"/>
      <c r="W20" s="634"/>
      <c r="X20" s="634"/>
      <c r="Y20" s="635"/>
      <c r="Z20" s="636">
        <v>0</v>
      </c>
      <c r="AA20" s="636"/>
      <c r="AB20" s="636"/>
      <c r="AC20" s="636"/>
      <c r="AD20" s="637">
        <v>566</v>
      </c>
      <c r="AE20" s="637"/>
      <c r="AF20" s="637"/>
      <c r="AG20" s="637"/>
      <c r="AH20" s="637"/>
      <c r="AI20" s="637"/>
      <c r="AJ20" s="637"/>
      <c r="AK20" s="637"/>
      <c r="AL20" s="638">
        <v>0</v>
      </c>
      <c r="AM20" s="639"/>
      <c r="AN20" s="639"/>
      <c r="AO20" s="640"/>
      <c r="AP20" s="630" t="s">
        <v>261</v>
      </c>
      <c r="AQ20" s="631"/>
      <c r="AR20" s="631"/>
      <c r="AS20" s="631"/>
      <c r="AT20" s="631"/>
      <c r="AU20" s="631"/>
      <c r="AV20" s="631"/>
      <c r="AW20" s="631"/>
      <c r="AX20" s="631"/>
      <c r="AY20" s="631"/>
      <c r="AZ20" s="631"/>
      <c r="BA20" s="631"/>
      <c r="BB20" s="631"/>
      <c r="BC20" s="631"/>
      <c r="BD20" s="631"/>
      <c r="BE20" s="631"/>
      <c r="BF20" s="632"/>
      <c r="BG20" s="633" t="s">
        <v>571</v>
      </c>
      <c r="BH20" s="634"/>
      <c r="BI20" s="634"/>
      <c r="BJ20" s="634"/>
      <c r="BK20" s="634"/>
      <c r="BL20" s="634"/>
      <c r="BM20" s="634"/>
      <c r="BN20" s="635"/>
      <c r="BO20" s="636" t="s">
        <v>571</v>
      </c>
      <c r="BP20" s="636"/>
      <c r="BQ20" s="636"/>
      <c r="BR20" s="636"/>
      <c r="BS20" s="637" t="s">
        <v>571</v>
      </c>
      <c r="BT20" s="637"/>
      <c r="BU20" s="637"/>
      <c r="BV20" s="637"/>
      <c r="BW20" s="637"/>
      <c r="BX20" s="637"/>
      <c r="BY20" s="637"/>
      <c r="BZ20" s="637"/>
      <c r="CA20" s="637"/>
      <c r="CB20" s="641"/>
      <c r="CD20" s="630" t="s">
        <v>262</v>
      </c>
      <c r="CE20" s="631"/>
      <c r="CF20" s="631"/>
      <c r="CG20" s="631"/>
      <c r="CH20" s="631"/>
      <c r="CI20" s="631"/>
      <c r="CJ20" s="631"/>
      <c r="CK20" s="631"/>
      <c r="CL20" s="631"/>
      <c r="CM20" s="631"/>
      <c r="CN20" s="631"/>
      <c r="CO20" s="631"/>
      <c r="CP20" s="631"/>
      <c r="CQ20" s="632"/>
      <c r="CR20" s="633">
        <v>4348375</v>
      </c>
      <c r="CS20" s="634"/>
      <c r="CT20" s="634"/>
      <c r="CU20" s="634"/>
      <c r="CV20" s="634"/>
      <c r="CW20" s="634"/>
      <c r="CX20" s="634"/>
      <c r="CY20" s="635"/>
      <c r="CZ20" s="636">
        <v>100</v>
      </c>
      <c r="DA20" s="636"/>
      <c r="DB20" s="636"/>
      <c r="DC20" s="636"/>
      <c r="DD20" s="642">
        <v>442257</v>
      </c>
      <c r="DE20" s="634"/>
      <c r="DF20" s="634"/>
      <c r="DG20" s="634"/>
      <c r="DH20" s="634"/>
      <c r="DI20" s="634"/>
      <c r="DJ20" s="634"/>
      <c r="DK20" s="634"/>
      <c r="DL20" s="634"/>
      <c r="DM20" s="634"/>
      <c r="DN20" s="634"/>
      <c r="DO20" s="634"/>
      <c r="DP20" s="635"/>
      <c r="DQ20" s="642">
        <v>2254958</v>
      </c>
      <c r="DR20" s="634"/>
      <c r="DS20" s="634"/>
      <c r="DT20" s="634"/>
      <c r="DU20" s="634"/>
      <c r="DV20" s="634"/>
      <c r="DW20" s="634"/>
      <c r="DX20" s="634"/>
      <c r="DY20" s="634"/>
      <c r="DZ20" s="634"/>
      <c r="EA20" s="634"/>
      <c r="EB20" s="634"/>
      <c r="EC20" s="643"/>
    </row>
    <row r="21" spans="2:133" ht="11.25" customHeight="1">
      <c r="B21" s="630" t="s">
        <v>263</v>
      </c>
      <c r="C21" s="631"/>
      <c r="D21" s="631"/>
      <c r="E21" s="631"/>
      <c r="F21" s="631"/>
      <c r="G21" s="631"/>
      <c r="H21" s="631"/>
      <c r="I21" s="631"/>
      <c r="J21" s="631"/>
      <c r="K21" s="631"/>
      <c r="L21" s="631"/>
      <c r="M21" s="631"/>
      <c r="N21" s="631"/>
      <c r="O21" s="631"/>
      <c r="P21" s="631"/>
      <c r="Q21" s="632"/>
      <c r="R21" s="633">
        <v>99</v>
      </c>
      <c r="S21" s="634"/>
      <c r="T21" s="634"/>
      <c r="U21" s="634"/>
      <c r="V21" s="634"/>
      <c r="W21" s="634"/>
      <c r="X21" s="634"/>
      <c r="Y21" s="635"/>
      <c r="Z21" s="636">
        <v>0</v>
      </c>
      <c r="AA21" s="636"/>
      <c r="AB21" s="636"/>
      <c r="AC21" s="636"/>
      <c r="AD21" s="637">
        <v>99</v>
      </c>
      <c r="AE21" s="637"/>
      <c r="AF21" s="637"/>
      <c r="AG21" s="637"/>
      <c r="AH21" s="637"/>
      <c r="AI21" s="637"/>
      <c r="AJ21" s="637"/>
      <c r="AK21" s="637"/>
      <c r="AL21" s="638">
        <v>0</v>
      </c>
      <c r="AM21" s="639"/>
      <c r="AN21" s="639"/>
      <c r="AO21" s="640"/>
      <c r="AP21" s="630" t="s">
        <v>579</v>
      </c>
      <c r="AQ21" s="646"/>
      <c r="AR21" s="646"/>
      <c r="AS21" s="646"/>
      <c r="AT21" s="646"/>
      <c r="AU21" s="646"/>
      <c r="AV21" s="646"/>
      <c r="AW21" s="646"/>
      <c r="AX21" s="646"/>
      <c r="AY21" s="646"/>
      <c r="AZ21" s="646"/>
      <c r="BA21" s="646"/>
      <c r="BB21" s="646"/>
      <c r="BC21" s="646"/>
      <c r="BD21" s="646"/>
      <c r="BE21" s="646"/>
      <c r="BF21" s="647"/>
      <c r="BG21" s="633" t="s">
        <v>571</v>
      </c>
      <c r="BH21" s="634"/>
      <c r="BI21" s="634"/>
      <c r="BJ21" s="634"/>
      <c r="BK21" s="634"/>
      <c r="BL21" s="634"/>
      <c r="BM21" s="634"/>
      <c r="BN21" s="635"/>
      <c r="BO21" s="636" t="s">
        <v>571</v>
      </c>
      <c r="BP21" s="636"/>
      <c r="BQ21" s="636"/>
      <c r="BR21" s="636"/>
      <c r="BS21" s="637" t="s">
        <v>128</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c r="B22" s="664" t="s">
        <v>264</v>
      </c>
      <c r="C22" s="665"/>
      <c r="D22" s="665"/>
      <c r="E22" s="665"/>
      <c r="F22" s="665"/>
      <c r="G22" s="665"/>
      <c r="H22" s="665"/>
      <c r="I22" s="665"/>
      <c r="J22" s="665"/>
      <c r="K22" s="665"/>
      <c r="L22" s="665"/>
      <c r="M22" s="665"/>
      <c r="N22" s="665"/>
      <c r="O22" s="665"/>
      <c r="P22" s="665"/>
      <c r="Q22" s="666"/>
      <c r="R22" s="633">
        <v>2237</v>
      </c>
      <c r="S22" s="634"/>
      <c r="T22" s="634"/>
      <c r="U22" s="634"/>
      <c r="V22" s="634"/>
      <c r="W22" s="634"/>
      <c r="X22" s="634"/>
      <c r="Y22" s="635"/>
      <c r="Z22" s="636">
        <v>0</v>
      </c>
      <c r="AA22" s="636"/>
      <c r="AB22" s="636"/>
      <c r="AC22" s="636"/>
      <c r="AD22" s="637">
        <v>2237</v>
      </c>
      <c r="AE22" s="637"/>
      <c r="AF22" s="637"/>
      <c r="AG22" s="637"/>
      <c r="AH22" s="637"/>
      <c r="AI22" s="637"/>
      <c r="AJ22" s="637"/>
      <c r="AK22" s="637"/>
      <c r="AL22" s="638">
        <v>0.10000000149011612</v>
      </c>
      <c r="AM22" s="639"/>
      <c r="AN22" s="639"/>
      <c r="AO22" s="640"/>
      <c r="AP22" s="630" t="s">
        <v>265</v>
      </c>
      <c r="AQ22" s="646"/>
      <c r="AR22" s="646"/>
      <c r="AS22" s="646"/>
      <c r="AT22" s="646"/>
      <c r="AU22" s="646"/>
      <c r="AV22" s="646"/>
      <c r="AW22" s="646"/>
      <c r="AX22" s="646"/>
      <c r="AY22" s="646"/>
      <c r="AZ22" s="646"/>
      <c r="BA22" s="646"/>
      <c r="BB22" s="646"/>
      <c r="BC22" s="646"/>
      <c r="BD22" s="646"/>
      <c r="BE22" s="646"/>
      <c r="BF22" s="647"/>
      <c r="BG22" s="633" t="s">
        <v>128</v>
      </c>
      <c r="BH22" s="634"/>
      <c r="BI22" s="634"/>
      <c r="BJ22" s="634"/>
      <c r="BK22" s="634"/>
      <c r="BL22" s="634"/>
      <c r="BM22" s="634"/>
      <c r="BN22" s="635"/>
      <c r="BO22" s="636" t="s">
        <v>128</v>
      </c>
      <c r="BP22" s="636"/>
      <c r="BQ22" s="636"/>
      <c r="BR22" s="636"/>
      <c r="BS22" s="637" t="s">
        <v>128</v>
      </c>
      <c r="BT22" s="637"/>
      <c r="BU22" s="637"/>
      <c r="BV22" s="637"/>
      <c r="BW22" s="637"/>
      <c r="BX22" s="637"/>
      <c r="BY22" s="637"/>
      <c r="BZ22" s="637"/>
      <c r="CA22" s="637"/>
      <c r="CB22" s="641"/>
      <c r="CD22" s="615" t="s">
        <v>266</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c r="B23" s="630" t="s">
        <v>267</v>
      </c>
      <c r="C23" s="631"/>
      <c r="D23" s="631"/>
      <c r="E23" s="631"/>
      <c r="F23" s="631"/>
      <c r="G23" s="631"/>
      <c r="H23" s="631"/>
      <c r="I23" s="631"/>
      <c r="J23" s="631"/>
      <c r="K23" s="631"/>
      <c r="L23" s="631"/>
      <c r="M23" s="631"/>
      <c r="N23" s="631"/>
      <c r="O23" s="631"/>
      <c r="P23" s="631"/>
      <c r="Q23" s="632"/>
      <c r="R23" s="633">
        <v>1864766</v>
      </c>
      <c r="S23" s="634"/>
      <c r="T23" s="634"/>
      <c r="U23" s="634"/>
      <c r="V23" s="634"/>
      <c r="W23" s="634"/>
      <c r="X23" s="634"/>
      <c r="Y23" s="635"/>
      <c r="Z23" s="636">
        <v>40.700000000000003</v>
      </c>
      <c r="AA23" s="636"/>
      <c r="AB23" s="636"/>
      <c r="AC23" s="636"/>
      <c r="AD23" s="637">
        <v>1358401</v>
      </c>
      <c r="AE23" s="637"/>
      <c r="AF23" s="637"/>
      <c r="AG23" s="637"/>
      <c r="AH23" s="637"/>
      <c r="AI23" s="637"/>
      <c r="AJ23" s="637"/>
      <c r="AK23" s="637"/>
      <c r="AL23" s="638">
        <v>84.4</v>
      </c>
      <c r="AM23" s="639"/>
      <c r="AN23" s="639"/>
      <c r="AO23" s="640"/>
      <c r="AP23" s="630" t="s">
        <v>580</v>
      </c>
      <c r="AQ23" s="646"/>
      <c r="AR23" s="646"/>
      <c r="AS23" s="646"/>
      <c r="AT23" s="646"/>
      <c r="AU23" s="646"/>
      <c r="AV23" s="646"/>
      <c r="AW23" s="646"/>
      <c r="AX23" s="646"/>
      <c r="AY23" s="646"/>
      <c r="AZ23" s="646"/>
      <c r="BA23" s="646"/>
      <c r="BB23" s="646"/>
      <c r="BC23" s="646"/>
      <c r="BD23" s="646"/>
      <c r="BE23" s="646"/>
      <c r="BF23" s="647"/>
      <c r="BG23" s="633" t="s">
        <v>128</v>
      </c>
      <c r="BH23" s="634"/>
      <c r="BI23" s="634"/>
      <c r="BJ23" s="634"/>
      <c r="BK23" s="634"/>
      <c r="BL23" s="634"/>
      <c r="BM23" s="634"/>
      <c r="BN23" s="635"/>
      <c r="BO23" s="636" t="s">
        <v>128</v>
      </c>
      <c r="BP23" s="636"/>
      <c r="BQ23" s="636"/>
      <c r="BR23" s="636"/>
      <c r="BS23" s="637" t="s">
        <v>128</v>
      </c>
      <c r="BT23" s="637"/>
      <c r="BU23" s="637"/>
      <c r="BV23" s="637"/>
      <c r="BW23" s="637"/>
      <c r="BX23" s="637"/>
      <c r="BY23" s="637"/>
      <c r="BZ23" s="637"/>
      <c r="CA23" s="637"/>
      <c r="CB23" s="641"/>
      <c r="CD23" s="615" t="s">
        <v>218</v>
      </c>
      <c r="CE23" s="616"/>
      <c r="CF23" s="616"/>
      <c r="CG23" s="616"/>
      <c r="CH23" s="616"/>
      <c r="CI23" s="616"/>
      <c r="CJ23" s="616"/>
      <c r="CK23" s="616"/>
      <c r="CL23" s="616"/>
      <c r="CM23" s="616"/>
      <c r="CN23" s="616"/>
      <c r="CO23" s="616"/>
      <c r="CP23" s="616"/>
      <c r="CQ23" s="617"/>
      <c r="CR23" s="615" t="s">
        <v>268</v>
      </c>
      <c r="CS23" s="616"/>
      <c r="CT23" s="616"/>
      <c r="CU23" s="616"/>
      <c r="CV23" s="616"/>
      <c r="CW23" s="616"/>
      <c r="CX23" s="616"/>
      <c r="CY23" s="617"/>
      <c r="CZ23" s="615" t="s">
        <v>581</v>
      </c>
      <c r="DA23" s="616"/>
      <c r="DB23" s="616"/>
      <c r="DC23" s="617"/>
      <c r="DD23" s="615" t="s">
        <v>582</v>
      </c>
      <c r="DE23" s="616"/>
      <c r="DF23" s="616"/>
      <c r="DG23" s="616"/>
      <c r="DH23" s="616"/>
      <c r="DI23" s="616"/>
      <c r="DJ23" s="616"/>
      <c r="DK23" s="617"/>
      <c r="DL23" s="657" t="s">
        <v>269</v>
      </c>
      <c r="DM23" s="658"/>
      <c r="DN23" s="658"/>
      <c r="DO23" s="658"/>
      <c r="DP23" s="658"/>
      <c r="DQ23" s="658"/>
      <c r="DR23" s="658"/>
      <c r="DS23" s="658"/>
      <c r="DT23" s="658"/>
      <c r="DU23" s="658"/>
      <c r="DV23" s="659"/>
      <c r="DW23" s="615" t="s">
        <v>270</v>
      </c>
      <c r="DX23" s="616"/>
      <c r="DY23" s="616"/>
      <c r="DZ23" s="616"/>
      <c r="EA23" s="616"/>
      <c r="EB23" s="616"/>
      <c r="EC23" s="617"/>
    </row>
    <row r="24" spans="2:133" ht="11.25" customHeight="1">
      <c r="B24" s="630" t="s">
        <v>271</v>
      </c>
      <c r="C24" s="631"/>
      <c r="D24" s="631"/>
      <c r="E24" s="631"/>
      <c r="F24" s="631"/>
      <c r="G24" s="631"/>
      <c r="H24" s="631"/>
      <c r="I24" s="631"/>
      <c r="J24" s="631"/>
      <c r="K24" s="631"/>
      <c r="L24" s="631"/>
      <c r="M24" s="631"/>
      <c r="N24" s="631"/>
      <c r="O24" s="631"/>
      <c r="P24" s="631"/>
      <c r="Q24" s="632"/>
      <c r="R24" s="633">
        <v>1358401</v>
      </c>
      <c r="S24" s="634"/>
      <c r="T24" s="634"/>
      <c r="U24" s="634"/>
      <c r="V24" s="634"/>
      <c r="W24" s="634"/>
      <c r="X24" s="634"/>
      <c r="Y24" s="635"/>
      <c r="Z24" s="636">
        <v>29.7</v>
      </c>
      <c r="AA24" s="636"/>
      <c r="AB24" s="636"/>
      <c r="AC24" s="636"/>
      <c r="AD24" s="637">
        <v>1358401</v>
      </c>
      <c r="AE24" s="637"/>
      <c r="AF24" s="637"/>
      <c r="AG24" s="637"/>
      <c r="AH24" s="637"/>
      <c r="AI24" s="637"/>
      <c r="AJ24" s="637"/>
      <c r="AK24" s="637"/>
      <c r="AL24" s="638">
        <v>84.4</v>
      </c>
      <c r="AM24" s="639"/>
      <c r="AN24" s="639"/>
      <c r="AO24" s="640"/>
      <c r="AP24" s="630" t="s">
        <v>272</v>
      </c>
      <c r="AQ24" s="646"/>
      <c r="AR24" s="646"/>
      <c r="AS24" s="646"/>
      <c r="AT24" s="646"/>
      <c r="AU24" s="646"/>
      <c r="AV24" s="646"/>
      <c r="AW24" s="646"/>
      <c r="AX24" s="646"/>
      <c r="AY24" s="646"/>
      <c r="AZ24" s="646"/>
      <c r="BA24" s="646"/>
      <c r="BB24" s="646"/>
      <c r="BC24" s="646"/>
      <c r="BD24" s="646"/>
      <c r="BE24" s="646"/>
      <c r="BF24" s="647"/>
      <c r="BG24" s="633" t="s">
        <v>566</v>
      </c>
      <c r="BH24" s="634"/>
      <c r="BI24" s="634"/>
      <c r="BJ24" s="634"/>
      <c r="BK24" s="634"/>
      <c r="BL24" s="634"/>
      <c r="BM24" s="634"/>
      <c r="BN24" s="635"/>
      <c r="BO24" s="636" t="s">
        <v>128</v>
      </c>
      <c r="BP24" s="636"/>
      <c r="BQ24" s="636"/>
      <c r="BR24" s="636"/>
      <c r="BS24" s="637" t="s">
        <v>128</v>
      </c>
      <c r="BT24" s="637"/>
      <c r="BU24" s="637"/>
      <c r="BV24" s="637"/>
      <c r="BW24" s="637"/>
      <c r="BX24" s="637"/>
      <c r="BY24" s="637"/>
      <c r="BZ24" s="637"/>
      <c r="CA24" s="637"/>
      <c r="CB24" s="641"/>
      <c r="CD24" s="619" t="s">
        <v>273</v>
      </c>
      <c r="CE24" s="620"/>
      <c r="CF24" s="620"/>
      <c r="CG24" s="620"/>
      <c r="CH24" s="620"/>
      <c r="CI24" s="620"/>
      <c r="CJ24" s="620"/>
      <c r="CK24" s="620"/>
      <c r="CL24" s="620"/>
      <c r="CM24" s="620"/>
      <c r="CN24" s="620"/>
      <c r="CO24" s="620"/>
      <c r="CP24" s="620"/>
      <c r="CQ24" s="621"/>
      <c r="CR24" s="622">
        <v>1187118</v>
      </c>
      <c r="CS24" s="623"/>
      <c r="CT24" s="623"/>
      <c r="CU24" s="623"/>
      <c r="CV24" s="623"/>
      <c r="CW24" s="623"/>
      <c r="CX24" s="623"/>
      <c r="CY24" s="624"/>
      <c r="CZ24" s="627">
        <v>27.3</v>
      </c>
      <c r="DA24" s="628"/>
      <c r="DB24" s="628"/>
      <c r="DC24" s="644"/>
      <c r="DD24" s="667">
        <v>924924</v>
      </c>
      <c r="DE24" s="623"/>
      <c r="DF24" s="623"/>
      <c r="DG24" s="623"/>
      <c r="DH24" s="623"/>
      <c r="DI24" s="623"/>
      <c r="DJ24" s="623"/>
      <c r="DK24" s="624"/>
      <c r="DL24" s="667">
        <v>783039</v>
      </c>
      <c r="DM24" s="623"/>
      <c r="DN24" s="623"/>
      <c r="DO24" s="623"/>
      <c r="DP24" s="623"/>
      <c r="DQ24" s="623"/>
      <c r="DR24" s="623"/>
      <c r="DS24" s="623"/>
      <c r="DT24" s="623"/>
      <c r="DU24" s="623"/>
      <c r="DV24" s="624"/>
      <c r="DW24" s="627">
        <v>47.2</v>
      </c>
      <c r="DX24" s="628"/>
      <c r="DY24" s="628"/>
      <c r="DZ24" s="628"/>
      <c r="EA24" s="628"/>
      <c r="EB24" s="628"/>
      <c r="EC24" s="629"/>
    </row>
    <row r="25" spans="2:133" ht="11.25" customHeight="1">
      <c r="B25" s="630" t="s">
        <v>583</v>
      </c>
      <c r="C25" s="631"/>
      <c r="D25" s="631"/>
      <c r="E25" s="631"/>
      <c r="F25" s="631"/>
      <c r="G25" s="631"/>
      <c r="H25" s="631"/>
      <c r="I25" s="631"/>
      <c r="J25" s="631"/>
      <c r="K25" s="631"/>
      <c r="L25" s="631"/>
      <c r="M25" s="631"/>
      <c r="N25" s="631"/>
      <c r="O25" s="631"/>
      <c r="P25" s="631"/>
      <c r="Q25" s="632"/>
      <c r="R25" s="633">
        <v>506365</v>
      </c>
      <c r="S25" s="634"/>
      <c r="T25" s="634"/>
      <c r="U25" s="634"/>
      <c r="V25" s="634"/>
      <c r="W25" s="634"/>
      <c r="X25" s="634"/>
      <c r="Y25" s="635"/>
      <c r="Z25" s="636">
        <v>11.1</v>
      </c>
      <c r="AA25" s="636"/>
      <c r="AB25" s="636"/>
      <c r="AC25" s="636"/>
      <c r="AD25" s="637" t="s">
        <v>566</v>
      </c>
      <c r="AE25" s="637"/>
      <c r="AF25" s="637"/>
      <c r="AG25" s="637"/>
      <c r="AH25" s="637"/>
      <c r="AI25" s="637"/>
      <c r="AJ25" s="637"/>
      <c r="AK25" s="637"/>
      <c r="AL25" s="638" t="s">
        <v>128</v>
      </c>
      <c r="AM25" s="639"/>
      <c r="AN25" s="639"/>
      <c r="AO25" s="640"/>
      <c r="AP25" s="630" t="s">
        <v>584</v>
      </c>
      <c r="AQ25" s="646"/>
      <c r="AR25" s="646"/>
      <c r="AS25" s="646"/>
      <c r="AT25" s="646"/>
      <c r="AU25" s="646"/>
      <c r="AV25" s="646"/>
      <c r="AW25" s="646"/>
      <c r="AX25" s="646"/>
      <c r="AY25" s="646"/>
      <c r="AZ25" s="646"/>
      <c r="BA25" s="646"/>
      <c r="BB25" s="646"/>
      <c r="BC25" s="646"/>
      <c r="BD25" s="646"/>
      <c r="BE25" s="646"/>
      <c r="BF25" s="647"/>
      <c r="BG25" s="633" t="s">
        <v>128</v>
      </c>
      <c r="BH25" s="634"/>
      <c r="BI25" s="634"/>
      <c r="BJ25" s="634"/>
      <c r="BK25" s="634"/>
      <c r="BL25" s="634"/>
      <c r="BM25" s="634"/>
      <c r="BN25" s="635"/>
      <c r="BO25" s="636" t="s">
        <v>571</v>
      </c>
      <c r="BP25" s="636"/>
      <c r="BQ25" s="636"/>
      <c r="BR25" s="636"/>
      <c r="BS25" s="637" t="s">
        <v>128</v>
      </c>
      <c r="BT25" s="637"/>
      <c r="BU25" s="637"/>
      <c r="BV25" s="637"/>
      <c r="BW25" s="637"/>
      <c r="BX25" s="637"/>
      <c r="BY25" s="637"/>
      <c r="BZ25" s="637"/>
      <c r="CA25" s="637"/>
      <c r="CB25" s="641"/>
      <c r="CD25" s="630" t="s">
        <v>274</v>
      </c>
      <c r="CE25" s="631"/>
      <c r="CF25" s="631"/>
      <c r="CG25" s="631"/>
      <c r="CH25" s="631"/>
      <c r="CI25" s="631"/>
      <c r="CJ25" s="631"/>
      <c r="CK25" s="631"/>
      <c r="CL25" s="631"/>
      <c r="CM25" s="631"/>
      <c r="CN25" s="631"/>
      <c r="CO25" s="631"/>
      <c r="CP25" s="631"/>
      <c r="CQ25" s="632"/>
      <c r="CR25" s="633">
        <v>659320</v>
      </c>
      <c r="CS25" s="660"/>
      <c r="CT25" s="660"/>
      <c r="CU25" s="660"/>
      <c r="CV25" s="660"/>
      <c r="CW25" s="660"/>
      <c r="CX25" s="660"/>
      <c r="CY25" s="661"/>
      <c r="CZ25" s="638">
        <v>15.2</v>
      </c>
      <c r="DA25" s="662"/>
      <c r="DB25" s="662"/>
      <c r="DC25" s="668"/>
      <c r="DD25" s="642">
        <v>570468</v>
      </c>
      <c r="DE25" s="660"/>
      <c r="DF25" s="660"/>
      <c r="DG25" s="660"/>
      <c r="DH25" s="660"/>
      <c r="DI25" s="660"/>
      <c r="DJ25" s="660"/>
      <c r="DK25" s="661"/>
      <c r="DL25" s="642">
        <v>468591</v>
      </c>
      <c r="DM25" s="660"/>
      <c r="DN25" s="660"/>
      <c r="DO25" s="660"/>
      <c r="DP25" s="660"/>
      <c r="DQ25" s="660"/>
      <c r="DR25" s="660"/>
      <c r="DS25" s="660"/>
      <c r="DT25" s="660"/>
      <c r="DU25" s="660"/>
      <c r="DV25" s="661"/>
      <c r="DW25" s="638">
        <v>28.3</v>
      </c>
      <c r="DX25" s="662"/>
      <c r="DY25" s="662"/>
      <c r="DZ25" s="662"/>
      <c r="EA25" s="662"/>
      <c r="EB25" s="662"/>
      <c r="EC25" s="663"/>
    </row>
    <row r="26" spans="2:133" ht="11.25" customHeight="1">
      <c r="B26" s="630" t="s">
        <v>275</v>
      </c>
      <c r="C26" s="631"/>
      <c r="D26" s="631"/>
      <c r="E26" s="631"/>
      <c r="F26" s="631"/>
      <c r="G26" s="631"/>
      <c r="H26" s="631"/>
      <c r="I26" s="631"/>
      <c r="J26" s="631"/>
      <c r="K26" s="631"/>
      <c r="L26" s="631"/>
      <c r="M26" s="631"/>
      <c r="N26" s="631"/>
      <c r="O26" s="631"/>
      <c r="P26" s="631"/>
      <c r="Q26" s="632"/>
      <c r="R26" s="633" t="s">
        <v>128</v>
      </c>
      <c r="S26" s="634"/>
      <c r="T26" s="634"/>
      <c r="U26" s="634"/>
      <c r="V26" s="634"/>
      <c r="W26" s="634"/>
      <c r="X26" s="634"/>
      <c r="Y26" s="635"/>
      <c r="Z26" s="636" t="s">
        <v>571</v>
      </c>
      <c r="AA26" s="636"/>
      <c r="AB26" s="636"/>
      <c r="AC26" s="636"/>
      <c r="AD26" s="637" t="s">
        <v>571</v>
      </c>
      <c r="AE26" s="637"/>
      <c r="AF26" s="637"/>
      <c r="AG26" s="637"/>
      <c r="AH26" s="637"/>
      <c r="AI26" s="637"/>
      <c r="AJ26" s="637"/>
      <c r="AK26" s="637"/>
      <c r="AL26" s="638" t="s">
        <v>571</v>
      </c>
      <c r="AM26" s="639"/>
      <c r="AN26" s="639"/>
      <c r="AO26" s="640"/>
      <c r="AP26" s="630" t="s">
        <v>276</v>
      </c>
      <c r="AQ26" s="646"/>
      <c r="AR26" s="646"/>
      <c r="AS26" s="646"/>
      <c r="AT26" s="646"/>
      <c r="AU26" s="646"/>
      <c r="AV26" s="646"/>
      <c r="AW26" s="646"/>
      <c r="AX26" s="646"/>
      <c r="AY26" s="646"/>
      <c r="AZ26" s="646"/>
      <c r="BA26" s="646"/>
      <c r="BB26" s="646"/>
      <c r="BC26" s="646"/>
      <c r="BD26" s="646"/>
      <c r="BE26" s="646"/>
      <c r="BF26" s="647"/>
      <c r="BG26" s="633" t="s">
        <v>128</v>
      </c>
      <c r="BH26" s="634"/>
      <c r="BI26" s="634"/>
      <c r="BJ26" s="634"/>
      <c r="BK26" s="634"/>
      <c r="BL26" s="634"/>
      <c r="BM26" s="634"/>
      <c r="BN26" s="635"/>
      <c r="BO26" s="636" t="s">
        <v>128</v>
      </c>
      <c r="BP26" s="636"/>
      <c r="BQ26" s="636"/>
      <c r="BR26" s="636"/>
      <c r="BS26" s="637" t="s">
        <v>128</v>
      </c>
      <c r="BT26" s="637"/>
      <c r="BU26" s="637"/>
      <c r="BV26" s="637"/>
      <c r="BW26" s="637"/>
      <c r="BX26" s="637"/>
      <c r="BY26" s="637"/>
      <c r="BZ26" s="637"/>
      <c r="CA26" s="637"/>
      <c r="CB26" s="641"/>
      <c r="CD26" s="630" t="s">
        <v>277</v>
      </c>
      <c r="CE26" s="631"/>
      <c r="CF26" s="631"/>
      <c r="CG26" s="631"/>
      <c r="CH26" s="631"/>
      <c r="CI26" s="631"/>
      <c r="CJ26" s="631"/>
      <c r="CK26" s="631"/>
      <c r="CL26" s="631"/>
      <c r="CM26" s="631"/>
      <c r="CN26" s="631"/>
      <c r="CO26" s="631"/>
      <c r="CP26" s="631"/>
      <c r="CQ26" s="632"/>
      <c r="CR26" s="633">
        <v>321333</v>
      </c>
      <c r="CS26" s="634"/>
      <c r="CT26" s="634"/>
      <c r="CU26" s="634"/>
      <c r="CV26" s="634"/>
      <c r="CW26" s="634"/>
      <c r="CX26" s="634"/>
      <c r="CY26" s="635"/>
      <c r="CZ26" s="638">
        <v>7.4</v>
      </c>
      <c r="DA26" s="662"/>
      <c r="DB26" s="662"/>
      <c r="DC26" s="668"/>
      <c r="DD26" s="642">
        <v>321223</v>
      </c>
      <c r="DE26" s="634"/>
      <c r="DF26" s="634"/>
      <c r="DG26" s="634"/>
      <c r="DH26" s="634"/>
      <c r="DI26" s="634"/>
      <c r="DJ26" s="634"/>
      <c r="DK26" s="635"/>
      <c r="DL26" s="642" t="s">
        <v>566</v>
      </c>
      <c r="DM26" s="634"/>
      <c r="DN26" s="634"/>
      <c r="DO26" s="634"/>
      <c r="DP26" s="634"/>
      <c r="DQ26" s="634"/>
      <c r="DR26" s="634"/>
      <c r="DS26" s="634"/>
      <c r="DT26" s="634"/>
      <c r="DU26" s="634"/>
      <c r="DV26" s="635"/>
      <c r="DW26" s="638" t="s">
        <v>571</v>
      </c>
      <c r="DX26" s="662"/>
      <c r="DY26" s="662"/>
      <c r="DZ26" s="662"/>
      <c r="EA26" s="662"/>
      <c r="EB26" s="662"/>
      <c r="EC26" s="663"/>
    </row>
    <row r="27" spans="2:133" ht="11.25" customHeight="1">
      <c r="B27" s="630" t="s">
        <v>278</v>
      </c>
      <c r="C27" s="631"/>
      <c r="D27" s="631"/>
      <c r="E27" s="631"/>
      <c r="F27" s="631"/>
      <c r="G27" s="631"/>
      <c r="H27" s="631"/>
      <c r="I27" s="631"/>
      <c r="J27" s="631"/>
      <c r="K27" s="631"/>
      <c r="L27" s="631"/>
      <c r="M27" s="631"/>
      <c r="N27" s="631"/>
      <c r="O27" s="631"/>
      <c r="P27" s="631"/>
      <c r="Q27" s="632"/>
      <c r="R27" s="633">
        <v>2106015</v>
      </c>
      <c r="S27" s="634"/>
      <c r="T27" s="634"/>
      <c r="U27" s="634"/>
      <c r="V27" s="634"/>
      <c r="W27" s="634"/>
      <c r="X27" s="634"/>
      <c r="Y27" s="635"/>
      <c r="Z27" s="636">
        <v>46</v>
      </c>
      <c r="AA27" s="636"/>
      <c r="AB27" s="636"/>
      <c r="AC27" s="636"/>
      <c r="AD27" s="637">
        <v>1599650</v>
      </c>
      <c r="AE27" s="637"/>
      <c r="AF27" s="637"/>
      <c r="AG27" s="637"/>
      <c r="AH27" s="637"/>
      <c r="AI27" s="637"/>
      <c r="AJ27" s="637"/>
      <c r="AK27" s="637"/>
      <c r="AL27" s="638">
        <v>99.400001525878906</v>
      </c>
      <c r="AM27" s="639"/>
      <c r="AN27" s="639"/>
      <c r="AO27" s="640"/>
      <c r="AP27" s="630" t="s">
        <v>279</v>
      </c>
      <c r="AQ27" s="631"/>
      <c r="AR27" s="631"/>
      <c r="AS27" s="631"/>
      <c r="AT27" s="631"/>
      <c r="AU27" s="631"/>
      <c r="AV27" s="631"/>
      <c r="AW27" s="631"/>
      <c r="AX27" s="631"/>
      <c r="AY27" s="631"/>
      <c r="AZ27" s="631"/>
      <c r="BA27" s="631"/>
      <c r="BB27" s="631"/>
      <c r="BC27" s="631"/>
      <c r="BD27" s="631"/>
      <c r="BE27" s="631"/>
      <c r="BF27" s="632"/>
      <c r="BG27" s="633">
        <v>160995</v>
      </c>
      <c r="BH27" s="634"/>
      <c r="BI27" s="634"/>
      <c r="BJ27" s="634"/>
      <c r="BK27" s="634"/>
      <c r="BL27" s="634"/>
      <c r="BM27" s="634"/>
      <c r="BN27" s="635"/>
      <c r="BO27" s="636">
        <v>100</v>
      </c>
      <c r="BP27" s="636"/>
      <c r="BQ27" s="636"/>
      <c r="BR27" s="636"/>
      <c r="BS27" s="637" t="s">
        <v>566</v>
      </c>
      <c r="BT27" s="637"/>
      <c r="BU27" s="637"/>
      <c r="BV27" s="637"/>
      <c r="BW27" s="637"/>
      <c r="BX27" s="637"/>
      <c r="BY27" s="637"/>
      <c r="BZ27" s="637"/>
      <c r="CA27" s="637"/>
      <c r="CB27" s="641"/>
      <c r="CD27" s="630" t="s">
        <v>280</v>
      </c>
      <c r="CE27" s="631"/>
      <c r="CF27" s="631"/>
      <c r="CG27" s="631"/>
      <c r="CH27" s="631"/>
      <c r="CI27" s="631"/>
      <c r="CJ27" s="631"/>
      <c r="CK27" s="631"/>
      <c r="CL27" s="631"/>
      <c r="CM27" s="631"/>
      <c r="CN27" s="631"/>
      <c r="CO27" s="631"/>
      <c r="CP27" s="631"/>
      <c r="CQ27" s="632"/>
      <c r="CR27" s="633">
        <v>247273</v>
      </c>
      <c r="CS27" s="660"/>
      <c r="CT27" s="660"/>
      <c r="CU27" s="660"/>
      <c r="CV27" s="660"/>
      <c r="CW27" s="660"/>
      <c r="CX27" s="660"/>
      <c r="CY27" s="661"/>
      <c r="CZ27" s="638">
        <v>5.7</v>
      </c>
      <c r="DA27" s="662"/>
      <c r="DB27" s="662"/>
      <c r="DC27" s="668"/>
      <c r="DD27" s="642">
        <v>81737</v>
      </c>
      <c r="DE27" s="660"/>
      <c r="DF27" s="660"/>
      <c r="DG27" s="660"/>
      <c r="DH27" s="660"/>
      <c r="DI27" s="660"/>
      <c r="DJ27" s="660"/>
      <c r="DK27" s="661"/>
      <c r="DL27" s="642">
        <v>41729</v>
      </c>
      <c r="DM27" s="660"/>
      <c r="DN27" s="660"/>
      <c r="DO27" s="660"/>
      <c r="DP27" s="660"/>
      <c r="DQ27" s="660"/>
      <c r="DR27" s="660"/>
      <c r="DS27" s="660"/>
      <c r="DT27" s="660"/>
      <c r="DU27" s="660"/>
      <c r="DV27" s="661"/>
      <c r="DW27" s="638">
        <v>2.5</v>
      </c>
      <c r="DX27" s="662"/>
      <c r="DY27" s="662"/>
      <c r="DZ27" s="662"/>
      <c r="EA27" s="662"/>
      <c r="EB27" s="662"/>
      <c r="EC27" s="663"/>
    </row>
    <row r="28" spans="2:133" ht="11.25" customHeight="1">
      <c r="B28" s="630" t="s">
        <v>585</v>
      </c>
      <c r="C28" s="631"/>
      <c r="D28" s="631"/>
      <c r="E28" s="631"/>
      <c r="F28" s="631"/>
      <c r="G28" s="631"/>
      <c r="H28" s="631"/>
      <c r="I28" s="631"/>
      <c r="J28" s="631"/>
      <c r="K28" s="631"/>
      <c r="L28" s="631"/>
      <c r="M28" s="631"/>
      <c r="N28" s="631"/>
      <c r="O28" s="631"/>
      <c r="P28" s="631"/>
      <c r="Q28" s="632"/>
      <c r="R28" s="633" t="s">
        <v>128</v>
      </c>
      <c r="S28" s="634"/>
      <c r="T28" s="634"/>
      <c r="U28" s="634"/>
      <c r="V28" s="634"/>
      <c r="W28" s="634"/>
      <c r="X28" s="634"/>
      <c r="Y28" s="635"/>
      <c r="Z28" s="636" t="s">
        <v>571</v>
      </c>
      <c r="AA28" s="636"/>
      <c r="AB28" s="636"/>
      <c r="AC28" s="636"/>
      <c r="AD28" s="637" t="s">
        <v>128</v>
      </c>
      <c r="AE28" s="637"/>
      <c r="AF28" s="637"/>
      <c r="AG28" s="637"/>
      <c r="AH28" s="637"/>
      <c r="AI28" s="637"/>
      <c r="AJ28" s="637"/>
      <c r="AK28" s="637"/>
      <c r="AL28" s="638" t="s">
        <v>128</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281</v>
      </c>
      <c r="CE28" s="631"/>
      <c r="CF28" s="631"/>
      <c r="CG28" s="631"/>
      <c r="CH28" s="631"/>
      <c r="CI28" s="631"/>
      <c r="CJ28" s="631"/>
      <c r="CK28" s="631"/>
      <c r="CL28" s="631"/>
      <c r="CM28" s="631"/>
      <c r="CN28" s="631"/>
      <c r="CO28" s="631"/>
      <c r="CP28" s="631"/>
      <c r="CQ28" s="632"/>
      <c r="CR28" s="633">
        <v>280525</v>
      </c>
      <c r="CS28" s="634"/>
      <c r="CT28" s="634"/>
      <c r="CU28" s="634"/>
      <c r="CV28" s="634"/>
      <c r="CW28" s="634"/>
      <c r="CX28" s="634"/>
      <c r="CY28" s="635"/>
      <c r="CZ28" s="638">
        <v>6.5</v>
      </c>
      <c r="DA28" s="662"/>
      <c r="DB28" s="662"/>
      <c r="DC28" s="668"/>
      <c r="DD28" s="642">
        <v>272719</v>
      </c>
      <c r="DE28" s="634"/>
      <c r="DF28" s="634"/>
      <c r="DG28" s="634"/>
      <c r="DH28" s="634"/>
      <c r="DI28" s="634"/>
      <c r="DJ28" s="634"/>
      <c r="DK28" s="635"/>
      <c r="DL28" s="642">
        <v>272719</v>
      </c>
      <c r="DM28" s="634"/>
      <c r="DN28" s="634"/>
      <c r="DO28" s="634"/>
      <c r="DP28" s="634"/>
      <c r="DQ28" s="634"/>
      <c r="DR28" s="634"/>
      <c r="DS28" s="634"/>
      <c r="DT28" s="634"/>
      <c r="DU28" s="634"/>
      <c r="DV28" s="635"/>
      <c r="DW28" s="638">
        <v>16.399999999999999</v>
      </c>
      <c r="DX28" s="662"/>
      <c r="DY28" s="662"/>
      <c r="DZ28" s="662"/>
      <c r="EA28" s="662"/>
      <c r="EB28" s="662"/>
      <c r="EC28" s="663"/>
    </row>
    <row r="29" spans="2:133" ht="11.25" customHeight="1">
      <c r="B29" s="630" t="s">
        <v>282</v>
      </c>
      <c r="C29" s="631"/>
      <c r="D29" s="631"/>
      <c r="E29" s="631"/>
      <c r="F29" s="631"/>
      <c r="G29" s="631"/>
      <c r="H29" s="631"/>
      <c r="I29" s="631"/>
      <c r="J29" s="631"/>
      <c r="K29" s="631"/>
      <c r="L29" s="631"/>
      <c r="M29" s="631"/>
      <c r="N29" s="631"/>
      <c r="O29" s="631"/>
      <c r="P29" s="631"/>
      <c r="Q29" s="632"/>
      <c r="R29" s="633">
        <v>68978</v>
      </c>
      <c r="S29" s="634"/>
      <c r="T29" s="634"/>
      <c r="U29" s="634"/>
      <c r="V29" s="634"/>
      <c r="W29" s="634"/>
      <c r="X29" s="634"/>
      <c r="Y29" s="635"/>
      <c r="Z29" s="636">
        <v>1.5</v>
      </c>
      <c r="AA29" s="636"/>
      <c r="AB29" s="636"/>
      <c r="AC29" s="636"/>
      <c r="AD29" s="637" t="s">
        <v>571</v>
      </c>
      <c r="AE29" s="637"/>
      <c r="AF29" s="637"/>
      <c r="AG29" s="637"/>
      <c r="AH29" s="637"/>
      <c r="AI29" s="637"/>
      <c r="AJ29" s="637"/>
      <c r="AK29" s="637"/>
      <c r="AL29" s="638" t="s">
        <v>128</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283</v>
      </c>
      <c r="CE29" s="672"/>
      <c r="CF29" s="630" t="s">
        <v>586</v>
      </c>
      <c r="CG29" s="631"/>
      <c r="CH29" s="631"/>
      <c r="CI29" s="631"/>
      <c r="CJ29" s="631"/>
      <c r="CK29" s="631"/>
      <c r="CL29" s="631"/>
      <c r="CM29" s="631"/>
      <c r="CN29" s="631"/>
      <c r="CO29" s="631"/>
      <c r="CP29" s="631"/>
      <c r="CQ29" s="632"/>
      <c r="CR29" s="633">
        <v>280525</v>
      </c>
      <c r="CS29" s="660"/>
      <c r="CT29" s="660"/>
      <c r="CU29" s="660"/>
      <c r="CV29" s="660"/>
      <c r="CW29" s="660"/>
      <c r="CX29" s="660"/>
      <c r="CY29" s="661"/>
      <c r="CZ29" s="638">
        <v>6.5</v>
      </c>
      <c r="DA29" s="662"/>
      <c r="DB29" s="662"/>
      <c r="DC29" s="668"/>
      <c r="DD29" s="642">
        <v>272719</v>
      </c>
      <c r="DE29" s="660"/>
      <c r="DF29" s="660"/>
      <c r="DG29" s="660"/>
      <c r="DH29" s="660"/>
      <c r="DI29" s="660"/>
      <c r="DJ29" s="660"/>
      <c r="DK29" s="661"/>
      <c r="DL29" s="642">
        <v>272719</v>
      </c>
      <c r="DM29" s="660"/>
      <c r="DN29" s="660"/>
      <c r="DO29" s="660"/>
      <c r="DP29" s="660"/>
      <c r="DQ29" s="660"/>
      <c r="DR29" s="660"/>
      <c r="DS29" s="660"/>
      <c r="DT29" s="660"/>
      <c r="DU29" s="660"/>
      <c r="DV29" s="661"/>
      <c r="DW29" s="638">
        <v>16.399999999999999</v>
      </c>
      <c r="DX29" s="662"/>
      <c r="DY29" s="662"/>
      <c r="DZ29" s="662"/>
      <c r="EA29" s="662"/>
      <c r="EB29" s="662"/>
      <c r="EC29" s="663"/>
    </row>
    <row r="30" spans="2:133" ht="11.25" customHeight="1">
      <c r="B30" s="630" t="s">
        <v>284</v>
      </c>
      <c r="C30" s="631"/>
      <c r="D30" s="631"/>
      <c r="E30" s="631"/>
      <c r="F30" s="631"/>
      <c r="G30" s="631"/>
      <c r="H30" s="631"/>
      <c r="I30" s="631"/>
      <c r="J30" s="631"/>
      <c r="K30" s="631"/>
      <c r="L30" s="631"/>
      <c r="M30" s="631"/>
      <c r="N30" s="631"/>
      <c r="O30" s="631"/>
      <c r="P30" s="631"/>
      <c r="Q30" s="632"/>
      <c r="R30" s="633">
        <v>69044</v>
      </c>
      <c r="S30" s="634"/>
      <c r="T30" s="634"/>
      <c r="U30" s="634"/>
      <c r="V30" s="634"/>
      <c r="W30" s="634"/>
      <c r="X30" s="634"/>
      <c r="Y30" s="635"/>
      <c r="Z30" s="636">
        <v>1.5</v>
      </c>
      <c r="AA30" s="636"/>
      <c r="AB30" s="636"/>
      <c r="AC30" s="636"/>
      <c r="AD30" s="637">
        <v>4296</v>
      </c>
      <c r="AE30" s="637"/>
      <c r="AF30" s="637"/>
      <c r="AG30" s="637"/>
      <c r="AH30" s="637"/>
      <c r="AI30" s="637"/>
      <c r="AJ30" s="637"/>
      <c r="AK30" s="637"/>
      <c r="AL30" s="638">
        <v>0.3</v>
      </c>
      <c r="AM30" s="639"/>
      <c r="AN30" s="639"/>
      <c r="AO30" s="640"/>
      <c r="AP30" s="615" t="s">
        <v>218</v>
      </c>
      <c r="AQ30" s="616"/>
      <c r="AR30" s="616"/>
      <c r="AS30" s="616"/>
      <c r="AT30" s="616"/>
      <c r="AU30" s="616"/>
      <c r="AV30" s="616"/>
      <c r="AW30" s="616"/>
      <c r="AX30" s="616"/>
      <c r="AY30" s="616"/>
      <c r="AZ30" s="616"/>
      <c r="BA30" s="616"/>
      <c r="BB30" s="616"/>
      <c r="BC30" s="616"/>
      <c r="BD30" s="616"/>
      <c r="BE30" s="616"/>
      <c r="BF30" s="617"/>
      <c r="BG30" s="615" t="s">
        <v>285</v>
      </c>
      <c r="BH30" s="669"/>
      <c r="BI30" s="669"/>
      <c r="BJ30" s="669"/>
      <c r="BK30" s="669"/>
      <c r="BL30" s="669"/>
      <c r="BM30" s="669"/>
      <c r="BN30" s="669"/>
      <c r="BO30" s="669"/>
      <c r="BP30" s="669"/>
      <c r="BQ30" s="670"/>
      <c r="BR30" s="615" t="s">
        <v>286</v>
      </c>
      <c r="BS30" s="669"/>
      <c r="BT30" s="669"/>
      <c r="BU30" s="669"/>
      <c r="BV30" s="669"/>
      <c r="BW30" s="669"/>
      <c r="BX30" s="669"/>
      <c r="BY30" s="669"/>
      <c r="BZ30" s="669"/>
      <c r="CA30" s="669"/>
      <c r="CB30" s="670"/>
      <c r="CD30" s="673"/>
      <c r="CE30" s="674"/>
      <c r="CF30" s="630" t="s">
        <v>587</v>
      </c>
      <c r="CG30" s="631"/>
      <c r="CH30" s="631"/>
      <c r="CI30" s="631"/>
      <c r="CJ30" s="631"/>
      <c r="CK30" s="631"/>
      <c r="CL30" s="631"/>
      <c r="CM30" s="631"/>
      <c r="CN30" s="631"/>
      <c r="CO30" s="631"/>
      <c r="CP30" s="631"/>
      <c r="CQ30" s="632"/>
      <c r="CR30" s="633">
        <v>273518</v>
      </c>
      <c r="CS30" s="634"/>
      <c r="CT30" s="634"/>
      <c r="CU30" s="634"/>
      <c r="CV30" s="634"/>
      <c r="CW30" s="634"/>
      <c r="CX30" s="634"/>
      <c r="CY30" s="635"/>
      <c r="CZ30" s="638">
        <v>6.3</v>
      </c>
      <c r="DA30" s="662"/>
      <c r="DB30" s="662"/>
      <c r="DC30" s="668"/>
      <c r="DD30" s="642">
        <v>266529</v>
      </c>
      <c r="DE30" s="634"/>
      <c r="DF30" s="634"/>
      <c r="DG30" s="634"/>
      <c r="DH30" s="634"/>
      <c r="DI30" s="634"/>
      <c r="DJ30" s="634"/>
      <c r="DK30" s="635"/>
      <c r="DL30" s="642">
        <v>266529</v>
      </c>
      <c r="DM30" s="634"/>
      <c r="DN30" s="634"/>
      <c r="DO30" s="634"/>
      <c r="DP30" s="634"/>
      <c r="DQ30" s="634"/>
      <c r="DR30" s="634"/>
      <c r="DS30" s="634"/>
      <c r="DT30" s="634"/>
      <c r="DU30" s="634"/>
      <c r="DV30" s="635"/>
      <c r="DW30" s="638">
        <v>16.100000000000001</v>
      </c>
      <c r="DX30" s="662"/>
      <c r="DY30" s="662"/>
      <c r="DZ30" s="662"/>
      <c r="EA30" s="662"/>
      <c r="EB30" s="662"/>
      <c r="EC30" s="663"/>
    </row>
    <row r="31" spans="2:133" ht="11.25" customHeight="1">
      <c r="B31" s="630" t="s">
        <v>287</v>
      </c>
      <c r="C31" s="631"/>
      <c r="D31" s="631"/>
      <c r="E31" s="631"/>
      <c r="F31" s="631"/>
      <c r="G31" s="631"/>
      <c r="H31" s="631"/>
      <c r="I31" s="631"/>
      <c r="J31" s="631"/>
      <c r="K31" s="631"/>
      <c r="L31" s="631"/>
      <c r="M31" s="631"/>
      <c r="N31" s="631"/>
      <c r="O31" s="631"/>
      <c r="P31" s="631"/>
      <c r="Q31" s="632"/>
      <c r="R31" s="633">
        <v>1768</v>
      </c>
      <c r="S31" s="634"/>
      <c r="T31" s="634"/>
      <c r="U31" s="634"/>
      <c r="V31" s="634"/>
      <c r="W31" s="634"/>
      <c r="X31" s="634"/>
      <c r="Y31" s="635"/>
      <c r="Z31" s="636">
        <v>0</v>
      </c>
      <c r="AA31" s="636"/>
      <c r="AB31" s="636"/>
      <c r="AC31" s="636"/>
      <c r="AD31" s="637" t="s">
        <v>571</v>
      </c>
      <c r="AE31" s="637"/>
      <c r="AF31" s="637"/>
      <c r="AG31" s="637"/>
      <c r="AH31" s="637"/>
      <c r="AI31" s="637"/>
      <c r="AJ31" s="637"/>
      <c r="AK31" s="637"/>
      <c r="AL31" s="638" t="s">
        <v>571</v>
      </c>
      <c r="AM31" s="639"/>
      <c r="AN31" s="639"/>
      <c r="AO31" s="640"/>
      <c r="AP31" s="681" t="s">
        <v>288</v>
      </c>
      <c r="AQ31" s="682"/>
      <c r="AR31" s="682"/>
      <c r="AS31" s="682"/>
      <c r="AT31" s="687" t="s">
        <v>289</v>
      </c>
      <c r="AU31" s="343"/>
      <c r="AV31" s="343"/>
      <c r="AW31" s="343"/>
      <c r="AX31" s="619" t="s">
        <v>186</v>
      </c>
      <c r="AY31" s="620"/>
      <c r="AZ31" s="620"/>
      <c r="BA31" s="620"/>
      <c r="BB31" s="620"/>
      <c r="BC31" s="620"/>
      <c r="BD31" s="620"/>
      <c r="BE31" s="620"/>
      <c r="BF31" s="621"/>
      <c r="BG31" s="680">
        <v>98.9</v>
      </c>
      <c r="BH31" s="677"/>
      <c r="BI31" s="677"/>
      <c r="BJ31" s="677"/>
      <c r="BK31" s="677"/>
      <c r="BL31" s="677"/>
      <c r="BM31" s="628">
        <v>97.2</v>
      </c>
      <c r="BN31" s="677"/>
      <c r="BO31" s="677"/>
      <c r="BP31" s="677"/>
      <c r="BQ31" s="678"/>
      <c r="BR31" s="680">
        <v>98</v>
      </c>
      <c r="BS31" s="677"/>
      <c r="BT31" s="677"/>
      <c r="BU31" s="677"/>
      <c r="BV31" s="677"/>
      <c r="BW31" s="677"/>
      <c r="BX31" s="628">
        <v>95.7</v>
      </c>
      <c r="BY31" s="677"/>
      <c r="BZ31" s="677"/>
      <c r="CA31" s="677"/>
      <c r="CB31" s="678"/>
      <c r="CD31" s="673"/>
      <c r="CE31" s="674"/>
      <c r="CF31" s="630" t="s">
        <v>588</v>
      </c>
      <c r="CG31" s="631"/>
      <c r="CH31" s="631"/>
      <c r="CI31" s="631"/>
      <c r="CJ31" s="631"/>
      <c r="CK31" s="631"/>
      <c r="CL31" s="631"/>
      <c r="CM31" s="631"/>
      <c r="CN31" s="631"/>
      <c r="CO31" s="631"/>
      <c r="CP31" s="631"/>
      <c r="CQ31" s="632"/>
      <c r="CR31" s="633">
        <v>7007</v>
      </c>
      <c r="CS31" s="660"/>
      <c r="CT31" s="660"/>
      <c r="CU31" s="660"/>
      <c r="CV31" s="660"/>
      <c r="CW31" s="660"/>
      <c r="CX31" s="660"/>
      <c r="CY31" s="661"/>
      <c r="CZ31" s="638">
        <v>0.2</v>
      </c>
      <c r="DA31" s="662"/>
      <c r="DB31" s="662"/>
      <c r="DC31" s="668"/>
      <c r="DD31" s="642">
        <v>6190</v>
      </c>
      <c r="DE31" s="660"/>
      <c r="DF31" s="660"/>
      <c r="DG31" s="660"/>
      <c r="DH31" s="660"/>
      <c r="DI31" s="660"/>
      <c r="DJ31" s="660"/>
      <c r="DK31" s="661"/>
      <c r="DL31" s="642">
        <v>6190</v>
      </c>
      <c r="DM31" s="660"/>
      <c r="DN31" s="660"/>
      <c r="DO31" s="660"/>
      <c r="DP31" s="660"/>
      <c r="DQ31" s="660"/>
      <c r="DR31" s="660"/>
      <c r="DS31" s="660"/>
      <c r="DT31" s="660"/>
      <c r="DU31" s="660"/>
      <c r="DV31" s="661"/>
      <c r="DW31" s="638">
        <v>0.4</v>
      </c>
      <c r="DX31" s="662"/>
      <c r="DY31" s="662"/>
      <c r="DZ31" s="662"/>
      <c r="EA31" s="662"/>
      <c r="EB31" s="662"/>
      <c r="EC31" s="663"/>
    </row>
    <row r="32" spans="2:133" ht="11.25" customHeight="1">
      <c r="B32" s="630" t="s">
        <v>290</v>
      </c>
      <c r="C32" s="631"/>
      <c r="D32" s="631"/>
      <c r="E32" s="631"/>
      <c r="F32" s="631"/>
      <c r="G32" s="631"/>
      <c r="H32" s="631"/>
      <c r="I32" s="631"/>
      <c r="J32" s="631"/>
      <c r="K32" s="631"/>
      <c r="L32" s="631"/>
      <c r="M32" s="631"/>
      <c r="N32" s="631"/>
      <c r="O32" s="631"/>
      <c r="P32" s="631"/>
      <c r="Q32" s="632"/>
      <c r="R32" s="633">
        <v>458871</v>
      </c>
      <c r="S32" s="634"/>
      <c r="T32" s="634"/>
      <c r="U32" s="634"/>
      <c r="V32" s="634"/>
      <c r="W32" s="634"/>
      <c r="X32" s="634"/>
      <c r="Y32" s="635"/>
      <c r="Z32" s="636">
        <v>10</v>
      </c>
      <c r="AA32" s="636"/>
      <c r="AB32" s="636"/>
      <c r="AC32" s="636"/>
      <c r="AD32" s="637" t="s">
        <v>571</v>
      </c>
      <c r="AE32" s="637"/>
      <c r="AF32" s="637"/>
      <c r="AG32" s="637"/>
      <c r="AH32" s="637"/>
      <c r="AI32" s="637"/>
      <c r="AJ32" s="637"/>
      <c r="AK32" s="637"/>
      <c r="AL32" s="638" t="s">
        <v>128</v>
      </c>
      <c r="AM32" s="639"/>
      <c r="AN32" s="639"/>
      <c r="AO32" s="640"/>
      <c r="AP32" s="683"/>
      <c r="AQ32" s="684"/>
      <c r="AR32" s="684"/>
      <c r="AS32" s="684"/>
      <c r="AT32" s="688"/>
      <c r="AU32" s="342" t="s">
        <v>291</v>
      </c>
      <c r="AX32" s="630" t="s">
        <v>292</v>
      </c>
      <c r="AY32" s="631"/>
      <c r="AZ32" s="631"/>
      <c r="BA32" s="631"/>
      <c r="BB32" s="631"/>
      <c r="BC32" s="631"/>
      <c r="BD32" s="631"/>
      <c r="BE32" s="631"/>
      <c r="BF32" s="632"/>
      <c r="BG32" s="690">
        <v>98.4</v>
      </c>
      <c r="BH32" s="660"/>
      <c r="BI32" s="660"/>
      <c r="BJ32" s="660"/>
      <c r="BK32" s="660"/>
      <c r="BL32" s="660"/>
      <c r="BM32" s="639">
        <v>97.6</v>
      </c>
      <c r="BN32" s="660"/>
      <c r="BO32" s="660"/>
      <c r="BP32" s="660"/>
      <c r="BQ32" s="679"/>
      <c r="BR32" s="690">
        <v>99.6</v>
      </c>
      <c r="BS32" s="660"/>
      <c r="BT32" s="660"/>
      <c r="BU32" s="660"/>
      <c r="BV32" s="660"/>
      <c r="BW32" s="660"/>
      <c r="BX32" s="639">
        <v>98.2</v>
      </c>
      <c r="BY32" s="660"/>
      <c r="BZ32" s="660"/>
      <c r="CA32" s="660"/>
      <c r="CB32" s="679"/>
      <c r="CD32" s="675"/>
      <c r="CE32" s="676"/>
      <c r="CF32" s="630" t="s">
        <v>589</v>
      </c>
      <c r="CG32" s="631"/>
      <c r="CH32" s="631"/>
      <c r="CI32" s="631"/>
      <c r="CJ32" s="631"/>
      <c r="CK32" s="631"/>
      <c r="CL32" s="631"/>
      <c r="CM32" s="631"/>
      <c r="CN32" s="631"/>
      <c r="CO32" s="631"/>
      <c r="CP32" s="631"/>
      <c r="CQ32" s="632"/>
      <c r="CR32" s="633" t="s">
        <v>571</v>
      </c>
      <c r="CS32" s="634"/>
      <c r="CT32" s="634"/>
      <c r="CU32" s="634"/>
      <c r="CV32" s="634"/>
      <c r="CW32" s="634"/>
      <c r="CX32" s="634"/>
      <c r="CY32" s="635"/>
      <c r="CZ32" s="638" t="s">
        <v>571</v>
      </c>
      <c r="DA32" s="662"/>
      <c r="DB32" s="662"/>
      <c r="DC32" s="668"/>
      <c r="DD32" s="642" t="s">
        <v>128</v>
      </c>
      <c r="DE32" s="634"/>
      <c r="DF32" s="634"/>
      <c r="DG32" s="634"/>
      <c r="DH32" s="634"/>
      <c r="DI32" s="634"/>
      <c r="DJ32" s="634"/>
      <c r="DK32" s="635"/>
      <c r="DL32" s="642" t="s">
        <v>571</v>
      </c>
      <c r="DM32" s="634"/>
      <c r="DN32" s="634"/>
      <c r="DO32" s="634"/>
      <c r="DP32" s="634"/>
      <c r="DQ32" s="634"/>
      <c r="DR32" s="634"/>
      <c r="DS32" s="634"/>
      <c r="DT32" s="634"/>
      <c r="DU32" s="634"/>
      <c r="DV32" s="635"/>
      <c r="DW32" s="638" t="s">
        <v>128</v>
      </c>
      <c r="DX32" s="662"/>
      <c r="DY32" s="662"/>
      <c r="DZ32" s="662"/>
      <c r="EA32" s="662"/>
      <c r="EB32" s="662"/>
      <c r="EC32" s="663"/>
    </row>
    <row r="33" spans="2:133" ht="11.25" customHeight="1">
      <c r="B33" s="664" t="s">
        <v>293</v>
      </c>
      <c r="C33" s="665"/>
      <c r="D33" s="665"/>
      <c r="E33" s="665"/>
      <c r="F33" s="665"/>
      <c r="G33" s="665"/>
      <c r="H33" s="665"/>
      <c r="I33" s="665"/>
      <c r="J33" s="665"/>
      <c r="K33" s="665"/>
      <c r="L33" s="665"/>
      <c r="M33" s="665"/>
      <c r="N33" s="665"/>
      <c r="O33" s="665"/>
      <c r="P33" s="665"/>
      <c r="Q33" s="666"/>
      <c r="R33" s="633" t="s">
        <v>128</v>
      </c>
      <c r="S33" s="634"/>
      <c r="T33" s="634"/>
      <c r="U33" s="634"/>
      <c r="V33" s="634"/>
      <c r="W33" s="634"/>
      <c r="X33" s="634"/>
      <c r="Y33" s="635"/>
      <c r="Z33" s="636" t="s">
        <v>128</v>
      </c>
      <c r="AA33" s="636"/>
      <c r="AB33" s="636"/>
      <c r="AC33" s="636"/>
      <c r="AD33" s="637" t="s">
        <v>571</v>
      </c>
      <c r="AE33" s="637"/>
      <c r="AF33" s="637"/>
      <c r="AG33" s="637"/>
      <c r="AH33" s="637"/>
      <c r="AI33" s="637"/>
      <c r="AJ33" s="637"/>
      <c r="AK33" s="637"/>
      <c r="AL33" s="638" t="s">
        <v>128</v>
      </c>
      <c r="AM33" s="639"/>
      <c r="AN33" s="639"/>
      <c r="AO33" s="640"/>
      <c r="AP33" s="685"/>
      <c r="AQ33" s="686"/>
      <c r="AR33" s="686"/>
      <c r="AS33" s="686"/>
      <c r="AT33" s="689"/>
      <c r="AU33" s="341"/>
      <c r="AV33" s="341"/>
      <c r="AW33" s="341"/>
      <c r="AX33" s="651" t="s">
        <v>294</v>
      </c>
      <c r="AY33" s="652"/>
      <c r="AZ33" s="652"/>
      <c r="BA33" s="652"/>
      <c r="BB33" s="652"/>
      <c r="BC33" s="652"/>
      <c r="BD33" s="652"/>
      <c r="BE33" s="652"/>
      <c r="BF33" s="653"/>
      <c r="BG33" s="691">
        <v>99.1</v>
      </c>
      <c r="BH33" s="692"/>
      <c r="BI33" s="692"/>
      <c r="BJ33" s="692"/>
      <c r="BK33" s="692"/>
      <c r="BL33" s="692"/>
      <c r="BM33" s="693">
        <v>96.7</v>
      </c>
      <c r="BN33" s="692"/>
      <c r="BO33" s="692"/>
      <c r="BP33" s="692"/>
      <c r="BQ33" s="694"/>
      <c r="BR33" s="691">
        <v>96.6</v>
      </c>
      <c r="BS33" s="692"/>
      <c r="BT33" s="692"/>
      <c r="BU33" s="692"/>
      <c r="BV33" s="692"/>
      <c r="BW33" s="692"/>
      <c r="BX33" s="693">
        <v>93.5</v>
      </c>
      <c r="BY33" s="692"/>
      <c r="BZ33" s="692"/>
      <c r="CA33" s="692"/>
      <c r="CB33" s="694"/>
      <c r="CD33" s="630" t="s">
        <v>295</v>
      </c>
      <c r="CE33" s="631"/>
      <c r="CF33" s="631"/>
      <c r="CG33" s="631"/>
      <c r="CH33" s="631"/>
      <c r="CI33" s="631"/>
      <c r="CJ33" s="631"/>
      <c r="CK33" s="631"/>
      <c r="CL33" s="631"/>
      <c r="CM33" s="631"/>
      <c r="CN33" s="631"/>
      <c r="CO33" s="631"/>
      <c r="CP33" s="631"/>
      <c r="CQ33" s="632"/>
      <c r="CR33" s="633">
        <v>1949735</v>
      </c>
      <c r="CS33" s="660"/>
      <c r="CT33" s="660"/>
      <c r="CU33" s="660"/>
      <c r="CV33" s="660"/>
      <c r="CW33" s="660"/>
      <c r="CX33" s="660"/>
      <c r="CY33" s="661"/>
      <c r="CZ33" s="638">
        <v>44.8</v>
      </c>
      <c r="DA33" s="662"/>
      <c r="DB33" s="662"/>
      <c r="DC33" s="668"/>
      <c r="DD33" s="642">
        <v>1088919</v>
      </c>
      <c r="DE33" s="660"/>
      <c r="DF33" s="660"/>
      <c r="DG33" s="660"/>
      <c r="DH33" s="660"/>
      <c r="DI33" s="660"/>
      <c r="DJ33" s="660"/>
      <c r="DK33" s="661"/>
      <c r="DL33" s="642">
        <v>504327</v>
      </c>
      <c r="DM33" s="660"/>
      <c r="DN33" s="660"/>
      <c r="DO33" s="660"/>
      <c r="DP33" s="660"/>
      <c r="DQ33" s="660"/>
      <c r="DR33" s="660"/>
      <c r="DS33" s="660"/>
      <c r="DT33" s="660"/>
      <c r="DU33" s="660"/>
      <c r="DV33" s="661"/>
      <c r="DW33" s="638">
        <v>30.4</v>
      </c>
      <c r="DX33" s="662"/>
      <c r="DY33" s="662"/>
      <c r="DZ33" s="662"/>
      <c r="EA33" s="662"/>
      <c r="EB33" s="662"/>
      <c r="EC33" s="663"/>
    </row>
    <row r="34" spans="2:133" ht="11.25" customHeight="1">
      <c r="B34" s="630" t="s">
        <v>296</v>
      </c>
      <c r="C34" s="631"/>
      <c r="D34" s="631"/>
      <c r="E34" s="631"/>
      <c r="F34" s="631"/>
      <c r="G34" s="631"/>
      <c r="H34" s="631"/>
      <c r="I34" s="631"/>
      <c r="J34" s="631"/>
      <c r="K34" s="631"/>
      <c r="L34" s="631"/>
      <c r="M34" s="631"/>
      <c r="N34" s="631"/>
      <c r="O34" s="631"/>
      <c r="P34" s="631"/>
      <c r="Q34" s="632"/>
      <c r="R34" s="633">
        <v>369559</v>
      </c>
      <c r="S34" s="634"/>
      <c r="T34" s="634"/>
      <c r="U34" s="634"/>
      <c r="V34" s="634"/>
      <c r="W34" s="634"/>
      <c r="X34" s="634"/>
      <c r="Y34" s="635"/>
      <c r="Z34" s="636">
        <v>8.1</v>
      </c>
      <c r="AA34" s="636"/>
      <c r="AB34" s="636"/>
      <c r="AC34" s="636"/>
      <c r="AD34" s="637" t="s">
        <v>571</v>
      </c>
      <c r="AE34" s="637"/>
      <c r="AF34" s="637"/>
      <c r="AG34" s="637"/>
      <c r="AH34" s="637"/>
      <c r="AI34" s="637"/>
      <c r="AJ34" s="637"/>
      <c r="AK34" s="637"/>
      <c r="AL34" s="638" t="s">
        <v>128</v>
      </c>
      <c r="AM34" s="639"/>
      <c r="AN34" s="639"/>
      <c r="AO34" s="640"/>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0" t="s">
        <v>590</v>
      </c>
      <c r="CE34" s="631"/>
      <c r="CF34" s="631"/>
      <c r="CG34" s="631"/>
      <c r="CH34" s="631"/>
      <c r="CI34" s="631"/>
      <c r="CJ34" s="631"/>
      <c r="CK34" s="631"/>
      <c r="CL34" s="631"/>
      <c r="CM34" s="631"/>
      <c r="CN34" s="631"/>
      <c r="CO34" s="631"/>
      <c r="CP34" s="631"/>
      <c r="CQ34" s="632"/>
      <c r="CR34" s="633">
        <v>922447</v>
      </c>
      <c r="CS34" s="634"/>
      <c r="CT34" s="634"/>
      <c r="CU34" s="634"/>
      <c r="CV34" s="634"/>
      <c r="CW34" s="634"/>
      <c r="CX34" s="634"/>
      <c r="CY34" s="635"/>
      <c r="CZ34" s="638">
        <v>21.2</v>
      </c>
      <c r="DA34" s="662"/>
      <c r="DB34" s="662"/>
      <c r="DC34" s="668"/>
      <c r="DD34" s="642">
        <v>654539</v>
      </c>
      <c r="DE34" s="634"/>
      <c r="DF34" s="634"/>
      <c r="DG34" s="634"/>
      <c r="DH34" s="634"/>
      <c r="DI34" s="634"/>
      <c r="DJ34" s="634"/>
      <c r="DK34" s="635"/>
      <c r="DL34" s="642">
        <v>215965</v>
      </c>
      <c r="DM34" s="634"/>
      <c r="DN34" s="634"/>
      <c r="DO34" s="634"/>
      <c r="DP34" s="634"/>
      <c r="DQ34" s="634"/>
      <c r="DR34" s="634"/>
      <c r="DS34" s="634"/>
      <c r="DT34" s="634"/>
      <c r="DU34" s="634"/>
      <c r="DV34" s="635"/>
      <c r="DW34" s="638">
        <v>13</v>
      </c>
      <c r="DX34" s="662"/>
      <c r="DY34" s="662"/>
      <c r="DZ34" s="662"/>
      <c r="EA34" s="662"/>
      <c r="EB34" s="662"/>
      <c r="EC34" s="663"/>
    </row>
    <row r="35" spans="2:133" ht="11.25" customHeight="1">
      <c r="B35" s="630" t="s">
        <v>297</v>
      </c>
      <c r="C35" s="631"/>
      <c r="D35" s="631"/>
      <c r="E35" s="631"/>
      <c r="F35" s="631"/>
      <c r="G35" s="631"/>
      <c r="H35" s="631"/>
      <c r="I35" s="631"/>
      <c r="J35" s="631"/>
      <c r="K35" s="631"/>
      <c r="L35" s="631"/>
      <c r="M35" s="631"/>
      <c r="N35" s="631"/>
      <c r="O35" s="631"/>
      <c r="P35" s="631"/>
      <c r="Q35" s="632"/>
      <c r="R35" s="633">
        <v>15346</v>
      </c>
      <c r="S35" s="634"/>
      <c r="T35" s="634"/>
      <c r="U35" s="634"/>
      <c r="V35" s="634"/>
      <c r="W35" s="634"/>
      <c r="X35" s="634"/>
      <c r="Y35" s="635"/>
      <c r="Z35" s="636">
        <v>0.3</v>
      </c>
      <c r="AA35" s="636"/>
      <c r="AB35" s="636"/>
      <c r="AC35" s="636"/>
      <c r="AD35" s="637">
        <v>5716</v>
      </c>
      <c r="AE35" s="637"/>
      <c r="AF35" s="637"/>
      <c r="AG35" s="637"/>
      <c r="AH35" s="637"/>
      <c r="AI35" s="637"/>
      <c r="AJ35" s="637"/>
      <c r="AK35" s="637"/>
      <c r="AL35" s="638">
        <v>0.4</v>
      </c>
      <c r="AM35" s="639"/>
      <c r="AN35" s="639"/>
      <c r="AO35" s="640"/>
      <c r="AP35" s="209"/>
      <c r="AQ35" s="615" t="s">
        <v>298</v>
      </c>
      <c r="AR35" s="616"/>
      <c r="AS35" s="616"/>
      <c r="AT35" s="616"/>
      <c r="AU35" s="616"/>
      <c r="AV35" s="616"/>
      <c r="AW35" s="616"/>
      <c r="AX35" s="616"/>
      <c r="AY35" s="616"/>
      <c r="AZ35" s="616"/>
      <c r="BA35" s="616"/>
      <c r="BB35" s="616"/>
      <c r="BC35" s="616"/>
      <c r="BD35" s="616"/>
      <c r="BE35" s="616"/>
      <c r="BF35" s="617"/>
      <c r="BG35" s="615" t="s">
        <v>299</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300</v>
      </c>
      <c r="CE35" s="631"/>
      <c r="CF35" s="631"/>
      <c r="CG35" s="631"/>
      <c r="CH35" s="631"/>
      <c r="CI35" s="631"/>
      <c r="CJ35" s="631"/>
      <c r="CK35" s="631"/>
      <c r="CL35" s="631"/>
      <c r="CM35" s="631"/>
      <c r="CN35" s="631"/>
      <c r="CO35" s="631"/>
      <c r="CP35" s="631"/>
      <c r="CQ35" s="632"/>
      <c r="CR35" s="633">
        <v>981</v>
      </c>
      <c r="CS35" s="660"/>
      <c r="CT35" s="660"/>
      <c r="CU35" s="660"/>
      <c r="CV35" s="660"/>
      <c r="CW35" s="660"/>
      <c r="CX35" s="660"/>
      <c r="CY35" s="661"/>
      <c r="CZ35" s="638">
        <v>0</v>
      </c>
      <c r="DA35" s="662"/>
      <c r="DB35" s="662"/>
      <c r="DC35" s="668"/>
      <c r="DD35" s="642">
        <v>981</v>
      </c>
      <c r="DE35" s="660"/>
      <c r="DF35" s="660"/>
      <c r="DG35" s="660"/>
      <c r="DH35" s="660"/>
      <c r="DI35" s="660"/>
      <c r="DJ35" s="660"/>
      <c r="DK35" s="661"/>
      <c r="DL35" s="642">
        <v>981</v>
      </c>
      <c r="DM35" s="660"/>
      <c r="DN35" s="660"/>
      <c r="DO35" s="660"/>
      <c r="DP35" s="660"/>
      <c r="DQ35" s="660"/>
      <c r="DR35" s="660"/>
      <c r="DS35" s="660"/>
      <c r="DT35" s="660"/>
      <c r="DU35" s="660"/>
      <c r="DV35" s="661"/>
      <c r="DW35" s="638">
        <v>0.1</v>
      </c>
      <c r="DX35" s="662"/>
      <c r="DY35" s="662"/>
      <c r="DZ35" s="662"/>
      <c r="EA35" s="662"/>
      <c r="EB35" s="662"/>
      <c r="EC35" s="663"/>
    </row>
    <row r="36" spans="2:133" ht="11.25" customHeight="1">
      <c r="B36" s="630" t="s">
        <v>301</v>
      </c>
      <c r="C36" s="631"/>
      <c r="D36" s="631"/>
      <c r="E36" s="631"/>
      <c r="F36" s="631"/>
      <c r="G36" s="631"/>
      <c r="H36" s="631"/>
      <c r="I36" s="631"/>
      <c r="J36" s="631"/>
      <c r="K36" s="631"/>
      <c r="L36" s="631"/>
      <c r="M36" s="631"/>
      <c r="N36" s="631"/>
      <c r="O36" s="631"/>
      <c r="P36" s="631"/>
      <c r="Q36" s="632"/>
      <c r="R36" s="633">
        <v>456523</v>
      </c>
      <c r="S36" s="634"/>
      <c r="T36" s="634"/>
      <c r="U36" s="634"/>
      <c r="V36" s="634"/>
      <c r="W36" s="634"/>
      <c r="X36" s="634"/>
      <c r="Y36" s="635"/>
      <c r="Z36" s="636">
        <v>10</v>
      </c>
      <c r="AA36" s="636"/>
      <c r="AB36" s="636"/>
      <c r="AC36" s="636"/>
      <c r="AD36" s="637" t="s">
        <v>128</v>
      </c>
      <c r="AE36" s="637"/>
      <c r="AF36" s="637"/>
      <c r="AG36" s="637"/>
      <c r="AH36" s="637"/>
      <c r="AI36" s="637"/>
      <c r="AJ36" s="637"/>
      <c r="AK36" s="637"/>
      <c r="AL36" s="638" t="s">
        <v>128</v>
      </c>
      <c r="AM36" s="639"/>
      <c r="AN36" s="639"/>
      <c r="AO36" s="640"/>
      <c r="AP36" s="209"/>
      <c r="AQ36" s="695" t="s">
        <v>302</v>
      </c>
      <c r="AR36" s="696"/>
      <c r="AS36" s="696"/>
      <c r="AT36" s="696"/>
      <c r="AU36" s="696"/>
      <c r="AV36" s="696"/>
      <c r="AW36" s="696"/>
      <c r="AX36" s="696"/>
      <c r="AY36" s="697"/>
      <c r="AZ36" s="622">
        <v>182681</v>
      </c>
      <c r="BA36" s="623"/>
      <c r="BB36" s="623"/>
      <c r="BC36" s="623"/>
      <c r="BD36" s="623"/>
      <c r="BE36" s="623"/>
      <c r="BF36" s="698"/>
      <c r="BG36" s="619" t="s">
        <v>303</v>
      </c>
      <c r="BH36" s="620"/>
      <c r="BI36" s="620"/>
      <c r="BJ36" s="620"/>
      <c r="BK36" s="620"/>
      <c r="BL36" s="620"/>
      <c r="BM36" s="620"/>
      <c r="BN36" s="620"/>
      <c r="BO36" s="620"/>
      <c r="BP36" s="620"/>
      <c r="BQ36" s="620"/>
      <c r="BR36" s="620"/>
      <c r="BS36" s="620"/>
      <c r="BT36" s="620"/>
      <c r="BU36" s="621"/>
      <c r="BV36" s="622">
        <v>28180</v>
      </c>
      <c r="BW36" s="623"/>
      <c r="BX36" s="623"/>
      <c r="BY36" s="623"/>
      <c r="BZ36" s="623"/>
      <c r="CA36" s="623"/>
      <c r="CB36" s="698"/>
      <c r="CD36" s="630" t="s">
        <v>304</v>
      </c>
      <c r="CE36" s="631"/>
      <c r="CF36" s="631"/>
      <c r="CG36" s="631"/>
      <c r="CH36" s="631"/>
      <c r="CI36" s="631"/>
      <c r="CJ36" s="631"/>
      <c r="CK36" s="631"/>
      <c r="CL36" s="631"/>
      <c r="CM36" s="631"/>
      <c r="CN36" s="631"/>
      <c r="CO36" s="631"/>
      <c r="CP36" s="631"/>
      <c r="CQ36" s="632"/>
      <c r="CR36" s="633">
        <v>371527</v>
      </c>
      <c r="CS36" s="634"/>
      <c r="CT36" s="634"/>
      <c r="CU36" s="634"/>
      <c r="CV36" s="634"/>
      <c r="CW36" s="634"/>
      <c r="CX36" s="634"/>
      <c r="CY36" s="635"/>
      <c r="CZ36" s="638">
        <v>8.5</v>
      </c>
      <c r="DA36" s="662"/>
      <c r="DB36" s="662"/>
      <c r="DC36" s="668"/>
      <c r="DD36" s="642">
        <v>256096</v>
      </c>
      <c r="DE36" s="634"/>
      <c r="DF36" s="634"/>
      <c r="DG36" s="634"/>
      <c r="DH36" s="634"/>
      <c r="DI36" s="634"/>
      <c r="DJ36" s="634"/>
      <c r="DK36" s="635"/>
      <c r="DL36" s="642">
        <v>150979</v>
      </c>
      <c r="DM36" s="634"/>
      <c r="DN36" s="634"/>
      <c r="DO36" s="634"/>
      <c r="DP36" s="634"/>
      <c r="DQ36" s="634"/>
      <c r="DR36" s="634"/>
      <c r="DS36" s="634"/>
      <c r="DT36" s="634"/>
      <c r="DU36" s="634"/>
      <c r="DV36" s="635"/>
      <c r="DW36" s="638">
        <v>9.1</v>
      </c>
      <c r="DX36" s="662"/>
      <c r="DY36" s="662"/>
      <c r="DZ36" s="662"/>
      <c r="EA36" s="662"/>
      <c r="EB36" s="662"/>
      <c r="EC36" s="663"/>
    </row>
    <row r="37" spans="2:133" ht="11.25" customHeight="1">
      <c r="B37" s="630" t="s">
        <v>305</v>
      </c>
      <c r="C37" s="631"/>
      <c r="D37" s="631"/>
      <c r="E37" s="631"/>
      <c r="F37" s="631"/>
      <c r="G37" s="631"/>
      <c r="H37" s="631"/>
      <c r="I37" s="631"/>
      <c r="J37" s="631"/>
      <c r="K37" s="631"/>
      <c r="L37" s="631"/>
      <c r="M37" s="631"/>
      <c r="N37" s="631"/>
      <c r="O37" s="631"/>
      <c r="P37" s="631"/>
      <c r="Q37" s="632"/>
      <c r="R37" s="633">
        <v>151299</v>
      </c>
      <c r="S37" s="634"/>
      <c r="T37" s="634"/>
      <c r="U37" s="634"/>
      <c r="V37" s="634"/>
      <c r="W37" s="634"/>
      <c r="X37" s="634"/>
      <c r="Y37" s="635"/>
      <c r="Z37" s="636">
        <v>3.3</v>
      </c>
      <c r="AA37" s="636"/>
      <c r="AB37" s="636"/>
      <c r="AC37" s="636"/>
      <c r="AD37" s="637" t="s">
        <v>591</v>
      </c>
      <c r="AE37" s="637"/>
      <c r="AF37" s="637"/>
      <c r="AG37" s="637"/>
      <c r="AH37" s="637"/>
      <c r="AI37" s="637"/>
      <c r="AJ37" s="637"/>
      <c r="AK37" s="637"/>
      <c r="AL37" s="638" t="s">
        <v>128</v>
      </c>
      <c r="AM37" s="639"/>
      <c r="AN37" s="639"/>
      <c r="AO37" s="640"/>
      <c r="AQ37" s="699" t="s">
        <v>592</v>
      </c>
      <c r="AR37" s="700"/>
      <c r="AS37" s="700"/>
      <c r="AT37" s="700"/>
      <c r="AU37" s="700"/>
      <c r="AV37" s="700"/>
      <c r="AW37" s="700"/>
      <c r="AX37" s="700"/>
      <c r="AY37" s="701"/>
      <c r="AZ37" s="633">
        <v>28219</v>
      </c>
      <c r="BA37" s="634"/>
      <c r="BB37" s="634"/>
      <c r="BC37" s="634"/>
      <c r="BD37" s="660"/>
      <c r="BE37" s="660"/>
      <c r="BF37" s="679"/>
      <c r="BG37" s="630" t="s">
        <v>306</v>
      </c>
      <c r="BH37" s="631"/>
      <c r="BI37" s="631"/>
      <c r="BJ37" s="631"/>
      <c r="BK37" s="631"/>
      <c r="BL37" s="631"/>
      <c r="BM37" s="631"/>
      <c r="BN37" s="631"/>
      <c r="BO37" s="631"/>
      <c r="BP37" s="631"/>
      <c r="BQ37" s="631"/>
      <c r="BR37" s="631"/>
      <c r="BS37" s="631"/>
      <c r="BT37" s="631"/>
      <c r="BU37" s="632"/>
      <c r="BV37" s="633">
        <v>22938</v>
      </c>
      <c r="BW37" s="634"/>
      <c r="BX37" s="634"/>
      <c r="BY37" s="634"/>
      <c r="BZ37" s="634"/>
      <c r="CA37" s="634"/>
      <c r="CB37" s="643"/>
      <c r="CD37" s="630" t="s">
        <v>307</v>
      </c>
      <c r="CE37" s="631"/>
      <c r="CF37" s="631"/>
      <c r="CG37" s="631"/>
      <c r="CH37" s="631"/>
      <c r="CI37" s="631"/>
      <c r="CJ37" s="631"/>
      <c r="CK37" s="631"/>
      <c r="CL37" s="631"/>
      <c r="CM37" s="631"/>
      <c r="CN37" s="631"/>
      <c r="CO37" s="631"/>
      <c r="CP37" s="631"/>
      <c r="CQ37" s="632"/>
      <c r="CR37" s="633">
        <v>95838</v>
      </c>
      <c r="CS37" s="660"/>
      <c r="CT37" s="660"/>
      <c r="CU37" s="660"/>
      <c r="CV37" s="660"/>
      <c r="CW37" s="660"/>
      <c r="CX37" s="660"/>
      <c r="CY37" s="661"/>
      <c r="CZ37" s="638">
        <v>2.2000000000000002</v>
      </c>
      <c r="DA37" s="662"/>
      <c r="DB37" s="662"/>
      <c r="DC37" s="668"/>
      <c r="DD37" s="642">
        <v>93255</v>
      </c>
      <c r="DE37" s="660"/>
      <c r="DF37" s="660"/>
      <c r="DG37" s="660"/>
      <c r="DH37" s="660"/>
      <c r="DI37" s="660"/>
      <c r="DJ37" s="660"/>
      <c r="DK37" s="661"/>
      <c r="DL37" s="642">
        <v>91239</v>
      </c>
      <c r="DM37" s="660"/>
      <c r="DN37" s="660"/>
      <c r="DO37" s="660"/>
      <c r="DP37" s="660"/>
      <c r="DQ37" s="660"/>
      <c r="DR37" s="660"/>
      <c r="DS37" s="660"/>
      <c r="DT37" s="660"/>
      <c r="DU37" s="660"/>
      <c r="DV37" s="661"/>
      <c r="DW37" s="638">
        <v>5.5</v>
      </c>
      <c r="DX37" s="662"/>
      <c r="DY37" s="662"/>
      <c r="DZ37" s="662"/>
      <c r="EA37" s="662"/>
      <c r="EB37" s="662"/>
      <c r="EC37" s="663"/>
    </row>
    <row r="38" spans="2:133" ht="11.25" customHeight="1">
      <c r="B38" s="630" t="s">
        <v>308</v>
      </c>
      <c r="C38" s="631"/>
      <c r="D38" s="631"/>
      <c r="E38" s="631"/>
      <c r="F38" s="631"/>
      <c r="G38" s="631"/>
      <c r="H38" s="631"/>
      <c r="I38" s="631"/>
      <c r="J38" s="631"/>
      <c r="K38" s="631"/>
      <c r="L38" s="631"/>
      <c r="M38" s="631"/>
      <c r="N38" s="631"/>
      <c r="O38" s="631"/>
      <c r="P38" s="631"/>
      <c r="Q38" s="632"/>
      <c r="R38" s="633">
        <v>209283</v>
      </c>
      <c r="S38" s="634"/>
      <c r="T38" s="634"/>
      <c r="U38" s="634"/>
      <c r="V38" s="634"/>
      <c r="W38" s="634"/>
      <c r="X38" s="634"/>
      <c r="Y38" s="635"/>
      <c r="Z38" s="636">
        <v>4.5999999999999996</v>
      </c>
      <c r="AA38" s="636"/>
      <c r="AB38" s="636"/>
      <c r="AC38" s="636"/>
      <c r="AD38" s="637" t="s">
        <v>128</v>
      </c>
      <c r="AE38" s="637"/>
      <c r="AF38" s="637"/>
      <c r="AG38" s="637"/>
      <c r="AH38" s="637"/>
      <c r="AI38" s="637"/>
      <c r="AJ38" s="637"/>
      <c r="AK38" s="637"/>
      <c r="AL38" s="638" t="s">
        <v>128</v>
      </c>
      <c r="AM38" s="639"/>
      <c r="AN38" s="639"/>
      <c r="AO38" s="640"/>
      <c r="AQ38" s="699" t="s">
        <v>593</v>
      </c>
      <c r="AR38" s="700"/>
      <c r="AS38" s="700"/>
      <c r="AT38" s="700"/>
      <c r="AU38" s="700"/>
      <c r="AV38" s="700"/>
      <c r="AW38" s="700"/>
      <c r="AX38" s="700"/>
      <c r="AY38" s="701"/>
      <c r="AZ38" s="633" t="s">
        <v>566</v>
      </c>
      <c r="BA38" s="634"/>
      <c r="BB38" s="634"/>
      <c r="BC38" s="634"/>
      <c r="BD38" s="660"/>
      <c r="BE38" s="660"/>
      <c r="BF38" s="679"/>
      <c r="BG38" s="630" t="s">
        <v>309</v>
      </c>
      <c r="BH38" s="631"/>
      <c r="BI38" s="631"/>
      <c r="BJ38" s="631"/>
      <c r="BK38" s="631"/>
      <c r="BL38" s="631"/>
      <c r="BM38" s="631"/>
      <c r="BN38" s="631"/>
      <c r="BO38" s="631"/>
      <c r="BP38" s="631"/>
      <c r="BQ38" s="631"/>
      <c r="BR38" s="631"/>
      <c r="BS38" s="631"/>
      <c r="BT38" s="631"/>
      <c r="BU38" s="632"/>
      <c r="BV38" s="633">
        <v>324</v>
      </c>
      <c r="BW38" s="634"/>
      <c r="BX38" s="634"/>
      <c r="BY38" s="634"/>
      <c r="BZ38" s="634"/>
      <c r="CA38" s="634"/>
      <c r="CB38" s="643"/>
      <c r="CD38" s="630" t="s">
        <v>310</v>
      </c>
      <c r="CE38" s="631"/>
      <c r="CF38" s="631"/>
      <c r="CG38" s="631"/>
      <c r="CH38" s="631"/>
      <c r="CI38" s="631"/>
      <c r="CJ38" s="631"/>
      <c r="CK38" s="631"/>
      <c r="CL38" s="631"/>
      <c r="CM38" s="631"/>
      <c r="CN38" s="631"/>
      <c r="CO38" s="631"/>
      <c r="CP38" s="631"/>
      <c r="CQ38" s="632"/>
      <c r="CR38" s="633">
        <v>182681</v>
      </c>
      <c r="CS38" s="634"/>
      <c r="CT38" s="634"/>
      <c r="CU38" s="634"/>
      <c r="CV38" s="634"/>
      <c r="CW38" s="634"/>
      <c r="CX38" s="634"/>
      <c r="CY38" s="635"/>
      <c r="CZ38" s="638">
        <v>4.2</v>
      </c>
      <c r="DA38" s="662"/>
      <c r="DB38" s="662"/>
      <c r="DC38" s="668"/>
      <c r="DD38" s="642">
        <v>151197</v>
      </c>
      <c r="DE38" s="634"/>
      <c r="DF38" s="634"/>
      <c r="DG38" s="634"/>
      <c r="DH38" s="634"/>
      <c r="DI38" s="634"/>
      <c r="DJ38" s="634"/>
      <c r="DK38" s="635"/>
      <c r="DL38" s="642">
        <v>136402</v>
      </c>
      <c r="DM38" s="634"/>
      <c r="DN38" s="634"/>
      <c r="DO38" s="634"/>
      <c r="DP38" s="634"/>
      <c r="DQ38" s="634"/>
      <c r="DR38" s="634"/>
      <c r="DS38" s="634"/>
      <c r="DT38" s="634"/>
      <c r="DU38" s="634"/>
      <c r="DV38" s="635"/>
      <c r="DW38" s="638">
        <v>8.1999999999999993</v>
      </c>
      <c r="DX38" s="662"/>
      <c r="DY38" s="662"/>
      <c r="DZ38" s="662"/>
      <c r="EA38" s="662"/>
      <c r="EB38" s="662"/>
      <c r="EC38" s="663"/>
    </row>
    <row r="39" spans="2:133" ht="11.25" customHeight="1">
      <c r="B39" s="630" t="s">
        <v>311</v>
      </c>
      <c r="C39" s="631"/>
      <c r="D39" s="631"/>
      <c r="E39" s="631"/>
      <c r="F39" s="631"/>
      <c r="G39" s="631"/>
      <c r="H39" s="631"/>
      <c r="I39" s="631"/>
      <c r="J39" s="631"/>
      <c r="K39" s="631"/>
      <c r="L39" s="631"/>
      <c r="M39" s="631"/>
      <c r="N39" s="631"/>
      <c r="O39" s="631"/>
      <c r="P39" s="631"/>
      <c r="Q39" s="632"/>
      <c r="R39" s="633">
        <v>81416</v>
      </c>
      <c r="S39" s="634"/>
      <c r="T39" s="634"/>
      <c r="U39" s="634"/>
      <c r="V39" s="634"/>
      <c r="W39" s="634"/>
      <c r="X39" s="634"/>
      <c r="Y39" s="635"/>
      <c r="Z39" s="636">
        <v>1.8</v>
      </c>
      <c r="AA39" s="636"/>
      <c r="AB39" s="636"/>
      <c r="AC39" s="636"/>
      <c r="AD39" s="637" t="s">
        <v>128</v>
      </c>
      <c r="AE39" s="637"/>
      <c r="AF39" s="637"/>
      <c r="AG39" s="637"/>
      <c r="AH39" s="637"/>
      <c r="AI39" s="637"/>
      <c r="AJ39" s="637"/>
      <c r="AK39" s="637"/>
      <c r="AL39" s="638" t="s">
        <v>128</v>
      </c>
      <c r="AM39" s="639"/>
      <c r="AN39" s="639"/>
      <c r="AO39" s="640"/>
      <c r="AQ39" s="699" t="s">
        <v>312</v>
      </c>
      <c r="AR39" s="700"/>
      <c r="AS39" s="700"/>
      <c r="AT39" s="700"/>
      <c r="AU39" s="700"/>
      <c r="AV39" s="700"/>
      <c r="AW39" s="700"/>
      <c r="AX39" s="700"/>
      <c r="AY39" s="701"/>
      <c r="AZ39" s="633" t="s">
        <v>128</v>
      </c>
      <c r="BA39" s="634"/>
      <c r="BB39" s="634"/>
      <c r="BC39" s="634"/>
      <c r="BD39" s="660"/>
      <c r="BE39" s="660"/>
      <c r="BF39" s="679"/>
      <c r="BG39" s="630" t="s">
        <v>313</v>
      </c>
      <c r="BH39" s="631"/>
      <c r="BI39" s="631"/>
      <c r="BJ39" s="631"/>
      <c r="BK39" s="631"/>
      <c r="BL39" s="631"/>
      <c r="BM39" s="631"/>
      <c r="BN39" s="631"/>
      <c r="BO39" s="631"/>
      <c r="BP39" s="631"/>
      <c r="BQ39" s="631"/>
      <c r="BR39" s="631"/>
      <c r="BS39" s="631"/>
      <c r="BT39" s="631"/>
      <c r="BU39" s="632"/>
      <c r="BV39" s="633">
        <v>596</v>
      </c>
      <c r="BW39" s="634"/>
      <c r="BX39" s="634"/>
      <c r="BY39" s="634"/>
      <c r="BZ39" s="634"/>
      <c r="CA39" s="634"/>
      <c r="CB39" s="643"/>
      <c r="CD39" s="630" t="s">
        <v>314</v>
      </c>
      <c r="CE39" s="631"/>
      <c r="CF39" s="631"/>
      <c r="CG39" s="631"/>
      <c r="CH39" s="631"/>
      <c r="CI39" s="631"/>
      <c r="CJ39" s="631"/>
      <c r="CK39" s="631"/>
      <c r="CL39" s="631"/>
      <c r="CM39" s="631"/>
      <c r="CN39" s="631"/>
      <c r="CO39" s="631"/>
      <c r="CP39" s="631"/>
      <c r="CQ39" s="632"/>
      <c r="CR39" s="633">
        <v>472099</v>
      </c>
      <c r="CS39" s="660"/>
      <c r="CT39" s="660"/>
      <c r="CU39" s="660"/>
      <c r="CV39" s="660"/>
      <c r="CW39" s="660"/>
      <c r="CX39" s="660"/>
      <c r="CY39" s="661"/>
      <c r="CZ39" s="638">
        <v>10.9</v>
      </c>
      <c r="DA39" s="662"/>
      <c r="DB39" s="662"/>
      <c r="DC39" s="668"/>
      <c r="DD39" s="642">
        <v>26106</v>
      </c>
      <c r="DE39" s="660"/>
      <c r="DF39" s="660"/>
      <c r="DG39" s="660"/>
      <c r="DH39" s="660"/>
      <c r="DI39" s="660"/>
      <c r="DJ39" s="660"/>
      <c r="DK39" s="661"/>
      <c r="DL39" s="642" t="s">
        <v>566</v>
      </c>
      <c r="DM39" s="660"/>
      <c r="DN39" s="660"/>
      <c r="DO39" s="660"/>
      <c r="DP39" s="660"/>
      <c r="DQ39" s="660"/>
      <c r="DR39" s="660"/>
      <c r="DS39" s="660"/>
      <c r="DT39" s="660"/>
      <c r="DU39" s="660"/>
      <c r="DV39" s="661"/>
      <c r="DW39" s="638" t="s">
        <v>128</v>
      </c>
      <c r="DX39" s="662"/>
      <c r="DY39" s="662"/>
      <c r="DZ39" s="662"/>
      <c r="EA39" s="662"/>
      <c r="EB39" s="662"/>
      <c r="EC39" s="663"/>
    </row>
    <row r="40" spans="2:133" ht="11.25" customHeight="1">
      <c r="B40" s="630" t="s">
        <v>315</v>
      </c>
      <c r="C40" s="631"/>
      <c r="D40" s="631"/>
      <c r="E40" s="631"/>
      <c r="F40" s="631"/>
      <c r="G40" s="631"/>
      <c r="H40" s="631"/>
      <c r="I40" s="631"/>
      <c r="J40" s="631"/>
      <c r="K40" s="631"/>
      <c r="L40" s="631"/>
      <c r="M40" s="631"/>
      <c r="N40" s="631"/>
      <c r="O40" s="631"/>
      <c r="P40" s="631"/>
      <c r="Q40" s="632"/>
      <c r="R40" s="633">
        <v>592195</v>
      </c>
      <c r="S40" s="634"/>
      <c r="T40" s="634"/>
      <c r="U40" s="634"/>
      <c r="V40" s="634"/>
      <c r="W40" s="634"/>
      <c r="X40" s="634"/>
      <c r="Y40" s="635"/>
      <c r="Z40" s="636">
        <v>12.9</v>
      </c>
      <c r="AA40" s="636"/>
      <c r="AB40" s="636"/>
      <c r="AC40" s="636"/>
      <c r="AD40" s="637" t="s">
        <v>571</v>
      </c>
      <c r="AE40" s="637"/>
      <c r="AF40" s="637"/>
      <c r="AG40" s="637"/>
      <c r="AH40" s="637"/>
      <c r="AI40" s="637"/>
      <c r="AJ40" s="637"/>
      <c r="AK40" s="637"/>
      <c r="AL40" s="638" t="s">
        <v>571</v>
      </c>
      <c r="AM40" s="639"/>
      <c r="AN40" s="639"/>
      <c r="AO40" s="640"/>
      <c r="AQ40" s="699" t="s">
        <v>594</v>
      </c>
      <c r="AR40" s="700"/>
      <c r="AS40" s="700"/>
      <c r="AT40" s="700"/>
      <c r="AU40" s="700"/>
      <c r="AV40" s="700"/>
      <c r="AW40" s="700"/>
      <c r="AX40" s="700"/>
      <c r="AY40" s="701"/>
      <c r="AZ40" s="633" t="s">
        <v>128</v>
      </c>
      <c r="BA40" s="634"/>
      <c r="BB40" s="634"/>
      <c r="BC40" s="634"/>
      <c r="BD40" s="660"/>
      <c r="BE40" s="660"/>
      <c r="BF40" s="679"/>
      <c r="BG40" s="683" t="s">
        <v>316</v>
      </c>
      <c r="BH40" s="684"/>
      <c r="BI40" s="684"/>
      <c r="BJ40" s="684"/>
      <c r="BK40" s="684"/>
      <c r="BL40" s="346"/>
      <c r="BM40" s="631" t="s">
        <v>317</v>
      </c>
      <c r="BN40" s="631"/>
      <c r="BO40" s="631"/>
      <c r="BP40" s="631"/>
      <c r="BQ40" s="631"/>
      <c r="BR40" s="631"/>
      <c r="BS40" s="631"/>
      <c r="BT40" s="631"/>
      <c r="BU40" s="632"/>
      <c r="BV40" s="633">
        <v>78</v>
      </c>
      <c r="BW40" s="634"/>
      <c r="BX40" s="634"/>
      <c r="BY40" s="634"/>
      <c r="BZ40" s="634"/>
      <c r="CA40" s="634"/>
      <c r="CB40" s="643"/>
      <c r="CD40" s="630" t="s">
        <v>318</v>
      </c>
      <c r="CE40" s="631"/>
      <c r="CF40" s="631"/>
      <c r="CG40" s="631"/>
      <c r="CH40" s="631"/>
      <c r="CI40" s="631"/>
      <c r="CJ40" s="631"/>
      <c r="CK40" s="631"/>
      <c r="CL40" s="631"/>
      <c r="CM40" s="631"/>
      <c r="CN40" s="631"/>
      <c r="CO40" s="631"/>
      <c r="CP40" s="631"/>
      <c r="CQ40" s="632"/>
      <c r="CR40" s="633" t="s">
        <v>128</v>
      </c>
      <c r="CS40" s="634"/>
      <c r="CT40" s="634"/>
      <c r="CU40" s="634"/>
      <c r="CV40" s="634"/>
      <c r="CW40" s="634"/>
      <c r="CX40" s="634"/>
      <c r="CY40" s="635"/>
      <c r="CZ40" s="638" t="s">
        <v>571</v>
      </c>
      <c r="DA40" s="662"/>
      <c r="DB40" s="662"/>
      <c r="DC40" s="668"/>
      <c r="DD40" s="642" t="s">
        <v>128</v>
      </c>
      <c r="DE40" s="634"/>
      <c r="DF40" s="634"/>
      <c r="DG40" s="634"/>
      <c r="DH40" s="634"/>
      <c r="DI40" s="634"/>
      <c r="DJ40" s="634"/>
      <c r="DK40" s="635"/>
      <c r="DL40" s="642" t="s">
        <v>128</v>
      </c>
      <c r="DM40" s="634"/>
      <c r="DN40" s="634"/>
      <c r="DO40" s="634"/>
      <c r="DP40" s="634"/>
      <c r="DQ40" s="634"/>
      <c r="DR40" s="634"/>
      <c r="DS40" s="634"/>
      <c r="DT40" s="634"/>
      <c r="DU40" s="634"/>
      <c r="DV40" s="635"/>
      <c r="DW40" s="638" t="s">
        <v>128</v>
      </c>
      <c r="DX40" s="662"/>
      <c r="DY40" s="662"/>
      <c r="DZ40" s="662"/>
      <c r="EA40" s="662"/>
      <c r="EB40" s="662"/>
      <c r="EC40" s="663"/>
    </row>
    <row r="41" spans="2:133" ht="11.25" customHeight="1">
      <c r="B41" s="630" t="s">
        <v>319</v>
      </c>
      <c r="C41" s="631"/>
      <c r="D41" s="631"/>
      <c r="E41" s="631"/>
      <c r="F41" s="631"/>
      <c r="G41" s="631"/>
      <c r="H41" s="631"/>
      <c r="I41" s="631"/>
      <c r="J41" s="631"/>
      <c r="K41" s="631"/>
      <c r="L41" s="631"/>
      <c r="M41" s="631"/>
      <c r="N41" s="631"/>
      <c r="O41" s="631"/>
      <c r="P41" s="631"/>
      <c r="Q41" s="632"/>
      <c r="R41" s="633" t="s">
        <v>571</v>
      </c>
      <c r="S41" s="634"/>
      <c r="T41" s="634"/>
      <c r="U41" s="634"/>
      <c r="V41" s="634"/>
      <c r="W41" s="634"/>
      <c r="X41" s="634"/>
      <c r="Y41" s="635"/>
      <c r="Z41" s="636" t="s">
        <v>128</v>
      </c>
      <c r="AA41" s="636"/>
      <c r="AB41" s="636"/>
      <c r="AC41" s="636"/>
      <c r="AD41" s="637" t="s">
        <v>128</v>
      </c>
      <c r="AE41" s="637"/>
      <c r="AF41" s="637"/>
      <c r="AG41" s="637"/>
      <c r="AH41" s="637"/>
      <c r="AI41" s="637"/>
      <c r="AJ41" s="637"/>
      <c r="AK41" s="637"/>
      <c r="AL41" s="638" t="s">
        <v>128</v>
      </c>
      <c r="AM41" s="639"/>
      <c r="AN41" s="639"/>
      <c r="AO41" s="640"/>
      <c r="AQ41" s="699" t="s">
        <v>320</v>
      </c>
      <c r="AR41" s="700"/>
      <c r="AS41" s="700"/>
      <c r="AT41" s="700"/>
      <c r="AU41" s="700"/>
      <c r="AV41" s="700"/>
      <c r="AW41" s="700"/>
      <c r="AX41" s="700"/>
      <c r="AY41" s="701"/>
      <c r="AZ41" s="633">
        <v>34798</v>
      </c>
      <c r="BA41" s="634"/>
      <c r="BB41" s="634"/>
      <c r="BC41" s="634"/>
      <c r="BD41" s="660"/>
      <c r="BE41" s="660"/>
      <c r="BF41" s="679"/>
      <c r="BG41" s="683"/>
      <c r="BH41" s="684"/>
      <c r="BI41" s="684"/>
      <c r="BJ41" s="684"/>
      <c r="BK41" s="684"/>
      <c r="BL41" s="346"/>
      <c r="BM41" s="631" t="s">
        <v>321</v>
      </c>
      <c r="BN41" s="631"/>
      <c r="BO41" s="631"/>
      <c r="BP41" s="631"/>
      <c r="BQ41" s="631"/>
      <c r="BR41" s="631"/>
      <c r="BS41" s="631"/>
      <c r="BT41" s="631"/>
      <c r="BU41" s="632"/>
      <c r="BV41" s="633" t="s">
        <v>571</v>
      </c>
      <c r="BW41" s="634"/>
      <c r="BX41" s="634"/>
      <c r="BY41" s="634"/>
      <c r="BZ41" s="634"/>
      <c r="CA41" s="634"/>
      <c r="CB41" s="643"/>
      <c r="CD41" s="630" t="s">
        <v>595</v>
      </c>
      <c r="CE41" s="631"/>
      <c r="CF41" s="631"/>
      <c r="CG41" s="631"/>
      <c r="CH41" s="631"/>
      <c r="CI41" s="631"/>
      <c r="CJ41" s="631"/>
      <c r="CK41" s="631"/>
      <c r="CL41" s="631"/>
      <c r="CM41" s="631"/>
      <c r="CN41" s="631"/>
      <c r="CO41" s="631"/>
      <c r="CP41" s="631"/>
      <c r="CQ41" s="632"/>
      <c r="CR41" s="633" t="s">
        <v>571</v>
      </c>
      <c r="CS41" s="660"/>
      <c r="CT41" s="660"/>
      <c r="CU41" s="660"/>
      <c r="CV41" s="660"/>
      <c r="CW41" s="660"/>
      <c r="CX41" s="660"/>
      <c r="CY41" s="661"/>
      <c r="CZ41" s="638" t="s">
        <v>128</v>
      </c>
      <c r="DA41" s="662"/>
      <c r="DB41" s="662"/>
      <c r="DC41" s="668"/>
      <c r="DD41" s="642" t="s">
        <v>128</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c r="B42" s="630" t="s">
        <v>322</v>
      </c>
      <c r="C42" s="631"/>
      <c r="D42" s="631"/>
      <c r="E42" s="631"/>
      <c r="F42" s="631"/>
      <c r="G42" s="631"/>
      <c r="H42" s="631"/>
      <c r="I42" s="631"/>
      <c r="J42" s="631"/>
      <c r="K42" s="631"/>
      <c r="L42" s="631"/>
      <c r="M42" s="631"/>
      <c r="N42" s="631"/>
      <c r="O42" s="631"/>
      <c r="P42" s="631"/>
      <c r="Q42" s="632"/>
      <c r="R42" s="633" t="s">
        <v>128</v>
      </c>
      <c r="S42" s="634"/>
      <c r="T42" s="634"/>
      <c r="U42" s="634"/>
      <c r="V42" s="634"/>
      <c r="W42" s="634"/>
      <c r="X42" s="634"/>
      <c r="Y42" s="635"/>
      <c r="Z42" s="636" t="s">
        <v>571</v>
      </c>
      <c r="AA42" s="636"/>
      <c r="AB42" s="636"/>
      <c r="AC42" s="636"/>
      <c r="AD42" s="637" t="s">
        <v>571</v>
      </c>
      <c r="AE42" s="637"/>
      <c r="AF42" s="637"/>
      <c r="AG42" s="637"/>
      <c r="AH42" s="637"/>
      <c r="AI42" s="637"/>
      <c r="AJ42" s="637"/>
      <c r="AK42" s="637"/>
      <c r="AL42" s="638" t="s">
        <v>571</v>
      </c>
      <c r="AM42" s="639"/>
      <c r="AN42" s="639"/>
      <c r="AO42" s="640"/>
      <c r="AQ42" s="705" t="s">
        <v>323</v>
      </c>
      <c r="AR42" s="706"/>
      <c r="AS42" s="706"/>
      <c r="AT42" s="706"/>
      <c r="AU42" s="706"/>
      <c r="AV42" s="706"/>
      <c r="AW42" s="706"/>
      <c r="AX42" s="706"/>
      <c r="AY42" s="707"/>
      <c r="AZ42" s="711">
        <v>119664</v>
      </c>
      <c r="BA42" s="712"/>
      <c r="BB42" s="712"/>
      <c r="BC42" s="712"/>
      <c r="BD42" s="692"/>
      <c r="BE42" s="692"/>
      <c r="BF42" s="694"/>
      <c r="BG42" s="685"/>
      <c r="BH42" s="686"/>
      <c r="BI42" s="686"/>
      <c r="BJ42" s="686"/>
      <c r="BK42" s="686"/>
      <c r="BL42" s="344"/>
      <c r="BM42" s="652" t="s">
        <v>324</v>
      </c>
      <c r="BN42" s="652"/>
      <c r="BO42" s="652"/>
      <c r="BP42" s="652"/>
      <c r="BQ42" s="652"/>
      <c r="BR42" s="652"/>
      <c r="BS42" s="652"/>
      <c r="BT42" s="652"/>
      <c r="BU42" s="653"/>
      <c r="BV42" s="711">
        <v>330</v>
      </c>
      <c r="BW42" s="712"/>
      <c r="BX42" s="712"/>
      <c r="BY42" s="712"/>
      <c r="BZ42" s="712"/>
      <c r="CA42" s="712"/>
      <c r="CB42" s="718"/>
      <c r="CD42" s="630" t="s">
        <v>325</v>
      </c>
      <c r="CE42" s="631"/>
      <c r="CF42" s="631"/>
      <c r="CG42" s="631"/>
      <c r="CH42" s="631"/>
      <c r="CI42" s="631"/>
      <c r="CJ42" s="631"/>
      <c r="CK42" s="631"/>
      <c r="CL42" s="631"/>
      <c r="CM42" s="631"/>
      <c r="CN42" s="631"/>
      <c r="CO42" s="631"/>
      <c r="CP42" s="631"/>
      <c r="CQ42" s="632"/>
      <c r="CR42" s="633">
        <v>1211522</v>
      </c>
      <c r="CS42" s="660"/>
      <c r="CT42" s="660"/>
      <c r="CU42" s="660"/>
      <c r="CV42" s="660"/>
      <c r="CW42" s="660"/>
      <c r="CX42" s="660"/>
      <c r="CY42" s="661"/>
      <c r="CZ42" s="638">
        <v>27.9</v>
      </c>
      <c r="DA42" s="662"/>
      <c r="DB42" s="662"/>
      <c r="DC42" s="668"/>
      <c r="DD42" s="642">
        <v>241115</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c r="B43" s="630" t="s">
        <v>596</v>
      </c>
      <c r="C43" s="631"/>
      <c r="D43" s="631"/>
      <c r="E43" s="631"/>
      <c r="F43" s="631"/>
      <c r="G43" s="631"/>
      <c r="H43" s="631"/>
      <c r="I43" s="631"/>
      <c r="J43" s="631"/>
      <c r="K43" s="631"/>
      <c r="L43" s="631"/>
      <c r="M43" s="631"/>
      <c r="N43" s="631"/>
      <c r="O43" s="631"/>
      <c r="P43" s="631"/>
      <c r="Q43" s="632"/>
      <c r="R43" s="633">
        <v>48495</v>
      </c>
      <c r="S43" s="634"/>
      <c r="T43" s="634"/>
      <c r="U43" s="634"/>
      <c r="V43" s="634"/>
      <c r="W43" s="634"/>
      <c r="X43" s="634"/>
      <c r="Y43" s="635"/>
      <c r="Z43" s="636">
        <v>1.1000000000000001</v>
      </c>
      <c r="AA43" s="636"/>
      <c r="AB43" s="636"/>
      <c r="AC43" s="636"/>
      <c r="AD43" s="637" t="s">
        <v>571</v>
      </c>
      <c r="AE43" s="637"/>
      <c r="AF43" s="637"/>
      <c r="AG43" s="637"/>
      <c r="AH43" s="637"/>
      <c r="AI43" s="637"/>
      <c r="AJ43" s="637"/>
      <c r="AK43" s="637"/>
      <c r="AL43" s="638" t="s">
        <v>128</v>
      </c>
      <c r="AM43" s="639"/>
      <c r="AN43" s="639"/>
      <c r="AO43" s="640"/>
      <c r="CD43" s="630" t="s">
        <v>326</v>
      </c>
      <c r="CE43" s="631"/>
      <c r="CF43" s="631"/>
      <c r="CG43" s="631"/>
      <c r="CH43" s="631"/>
      <c r="CI43" s="631"/>
      <c r="CJ43" s="631"/>
      <c r="CK43" s="631"/>
      <c r="CL43" s="631"/>
      <c r="CM43" s="631"/>
      <c r="CN43" s="631"/>
      <c r="CO43" s="631"/>
      <c r="CP43" s="631"/>
      <c r="CQ43" s="632"/>
      <c r="CR43" s="633">
        <v>10152</v>
      </c>
      <c r="CS43" s="660"/>
      <c r="CT43" s="660"/>
      <c r="CU43" s="660"/>
      <c r="CV43" s="660"/>
      <c r="CW43" s="660"/>
      <c r="CX43" s="660"/>
      <c r="CY43" s="661"/>
      <c r="CZ43" s="638">
        <v>0.2</v>
      </c>
      <c r="DA43" s="662"/>
      <c r="DB43" s="662"/>
      <c r="DC43" s="668"/>
      <c r="DD43" s="642">
        <v>10152</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c r="B44" s="651" t="s">
        <v>597</v>
      </c>
      <c r="C44" s="652"/>
      <c r="D44" s="652"/>
      <c r="E44" s="652"/>
      <c r="F44" s="652"/>
      <c r="G44" s="652"/>
      <c r="H44" s="652"/>
      <c r="I44" s="652"/>
      <c r="J44" s="652"/>
      <c r="K44" s="652"/>
      <c r="L44" s="652"/>
      <c r="M44" s="652"/>
      <c r="N44" s="652"/>
      <c r="O44" s="652"/>
      <c r="P44" s="652"/>
      <c r="Q44" s="653"/>
      <c r="R44" s="711">
        <v>4580297</v>
      </c>
      <c r="S44" s="712"/>
      <c r="T44" s="712"/>
      <c r="U44" s="712"/>
      <c r="V44" s="712"/>
      <c r="W44" s="712"/>
      <c r="X44" s="712"/>
      <c r="Y44" s="713"/>
      <c r="Z44" s="714">
        <v>100</v>
      </c>
      <c r="AA44" s="714"/>
      <c r="AB44" s="714"/>
      <c r="AC44" s="714"/>
      <c r="AD44" s="715">
        <v>1609662</v>
      </c>
      <c r="AE44" s="715"/>
      <c r="AF44" s="715"/>
      <c r="AG44" s="715"/>
      <c r="AH44" s="715"/>
      <c r="AI44" s="715"/>
      <c r="AJ44" s="715"/>
      <c r="AK44" s="715"/>
      <c r="AL44" s="716">
        <v>100</v>
      </c>
      <c r="AM44" s="693"/>
      <c r="AN44" s="693"/>
      <c r="AO44" s="717"/>
      <c r="CD44" s="671" t="s">
        <v>283</v>
      </c>
      <c r="CE44" s="672"/>
      <c r="CF44" s="630" t="s">
        <v>327</v>
      </c>
      <c r="CG44" s="631"/>
      <c r="CH44" s="631"/>
      <c r="CI44" s="631"/>
      <c r="CJ44" s="631"/>
      <c r="CK44" s="631"/>
      <c r="CL44" s="631"/>
      <c r="CM44" s="631"/>
      <c r="CN44" s="631"/>
      <c r="CO44" s="631"/>
      <c r="CP44" s="631"/>
      <c r="CQ44" s="632"/>
      <c r="CR44" s="633">
        <v>442257</v>
      </c>
      <c r="CS44" s="634"/>
      <c r="CT44" s="634"/>
      <c r="CU44" s="634"/>
      <c r="CV44" s="634"/>
      <c r="CW44" s="634"/>
      <c r="CX44" s="634"/>
      <c r="CY44" s="635"/>
      <c r="CZ44" s="638">
        <v>10.199999999999999</v>
      </c>
      <c r="DA44" s="639"/>
      <c r="DB44" s="639"/>
      <c r="DC44" s="645"/>
      <c r="DD44" s="642">
        <v>162385</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c r="CD45" s="673"/>
      <c r="CE45" s="674"/>
      <c r="CF45" s="630" t="s">
        <v>328</v>
      </c>
      <c r="CG45" s="631"/>
      <c r="CH45" s="631"/>
      <c r="CI45" s="631"/>
      <c r="CJ45" s="631"/>
      <c r="CK45" s="631"/>
      <c r="CL45" s="631"/>
      <c r="CM45" s="631"/>
      <c r="CN45" s="631"/>
      <c r="CO45" s="631"/>
      <c r="CP45" s="631"/>
      <c r="CQ45" s="632"/>
      <c r="CR45" s="633">
        <v>137800</v>
      </c>
      <c r="CS45" s="660"/>
      <c r="CT45" s="660"/>
      <c r="CU45" s="660"/>
      <c r="CV45" s="660"/>
      <c r="CW45" s="660"/>
      <c r="CX45" s="660"/>
      <c r="CY45" s="661"/>
      <c r="CZ45" s="638">
        <v>3.2</v>
      </c>
      <c r="DA45" s="662"/>
      <c r="DB45" s="662"/>
      <c r="DC45" s="668"/>
      <c r="DD45" s="642">
        <v>26906</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c r="B46" s="342" t="s">
        <v>329</v>
      </c>
      <c r="CD46" s="673"/>
      <c r="CE46" s="674"/>
      <c r="CF46" s="630" t="s">
        <v>330</v>
      </c>
      <c r="CG46" s="631"/>
      <c r="CH46" s="631"/>
      <c r="CI46" s="631"/>
      <c r="CJ46" s="631"/>
      <c r="CK46" s="631"/>
      <c r="CL46" s="631"/>
      <c r="CM46" s="631"/>
      <c r="CN46" s="631"/>
      <c r="CO46" s="631"/>
      <c r="CP46" s="631"/>
      <c r="CQ46" s="632"/>
      <c r="CR46" s="633">
        <v>304457</v>
      </c>
      <c r="CS46" s="634"/>
      <c r="CT46" s="634"/>
      <c r="CU46" s="634"/>
      <c r="CV46" s="634"/>
      <c r="CW46" s="634"/>
      <c r="CX46" s="634"/>
      <c r="CY46" s="635"/>
      <c r="CZ46" s="638">
        <v>7</v>
      </c>
      <c r="DA46" s="639"/>
      <c r="DB46" s="639"/>
      <c r="DC46" s="645"/>
      <c r="DD46" s="642">
        <v>135479</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c r="B47" s="729" t="s">
        <v>331</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332</v>
      </c>
      <c r="CG47" s="631"/>
      <c r="CH47" s="631"/>
      <c r="CI47" s="631"/>
      <c r="CJ47" s="631"/>
      <c r="CK47" s="631"/>
      <c r="CL47" s="631"/>
      <c r="CM47" s="631"/>
      <c r="CN47" s="631"/>
      <c r="CO47" s="631"/>
      <c r="CP47" s="631"/>
      <c r="CQ47" s="632"/>
      <c r="CR47" s="633">
        <v>769265</v>
      </c>
      <c r="CS47" s="660"/>
      <c r="CT47" s="660"/>
      <c r="CU47" s="660"/>
      <c r="CV47" s="660"/>
      <c r="CW47" s="660"/>
      <c r="CX47" s="660"/>
      <c r="CY47" s="661"/>
      <c r="CZ47" s="638">
        <v>17.7</v>
      </c>
      <c r="DA47" s="662"/>
      <c r="DB47" s="662"/>
      <c r="DC47" s="668"/>
      <c r="DD47" s="642">
        <v>78730</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c r="B48" s="729" t="s">
        <v>333</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334</v>
      </c>
      <c r="CG48" s="631"/>
      <c r="CH48" s="631"/>
      <c r="CI48" s="631"/>
      <c r="CJ48" s="631"/>
      <c r="CK48" s="631"/>
      <c r="CL48" s="631"/>
      <c r="CM48" s="631"/>
      <c r="CN48" s="631"/>
      <c r="CO48" s="631"/>
      <c r="CP48" s="631"/>
      <c r="CQ48" s="632"/>
      <c r="CR48" s="633" t="s">
        <v>128</v>
      </c>
      <c r="CS48" s="634"/>
      <c r="CT48" s="634"/>
      <c r="CU48" s="634"/>
      <c r="CV48" s="634"/>
      <c r="CW48" s="634"/>
      <c r="CX48" s="634"/>
      <c r="CY48" s="635"/>
      <c r="CZ48" s="638" t="s">
        <v>128</v>
      </c>
      <c r="DA48" s="639"/>
      <c r="DB48" s="639"/>
      <c r="DC48" s="645"/>
      <c r="DD48" s="642" t="s">
        <v>128</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c r="B49" s="347"/>
      <c r="CD49" s="651" t="s">
        <v>335</v>
      </c>
      <c r="CE49" s="652"/>
      <c r="CF49" s="652"/>
      <c r="CG49" s="652"/>
      <c r="CH49" s="652"/>
      <c r="CI49" s="652"/>
      <c r="CJ49" s="652"/>
      <c r="CK49" s="652"/>
      <c r="CL49" s="652"/>
      <c r="CM49" s="652"/>
      <c r="CN49" s="652"/>
      <c r="CO49" s="652"/>
      <c r="CP49" s="652"/>
      <c r="CQ49" s="653"/>
      <c r="CR49" s="711">
        <v>4348375</v>
      </c>
      <c r="CS49" s="692"/>
      <c r="CT49" s="692"/>
      <c r="CU49" s="692"/>
      <c r="CV49" s="692"/>
      <c r="CW49" s="692"/>
      <c r="CX49" s="692"/>
      <c r="CY49" s="719"/>
      <c r="CZ49" s="716">
        <v>100</v>
      </c>
      <c r="DA49" s="720"/>
      <c r="DB49" s="720"/>
      <c r="DC49" s="721"/>
      <c r="DD49" s="722">
        <v>2254958</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c r="B50" s="347"/>
    </row>
  </sheetData>
  <sheetProtection algorithmName="SHA-512" hashValue="sZz0zvNUOjue1Lf4lqCFqE0CCPfE1q171cx4YS1koI8/2weMQud+RbG/diZg65RjPWqcPC6pzgH92/4HIiWRQg==" saltValue="7xxtZRshPUXRrMCZ6q1ab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BE35" sqref="BE35:BI35"/>
    </sheetView>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730" t="s">
        <v>336</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1" t="s">
        <v>337</v>
      </c>
      <c r="DK2" s="732"/>
      <c r="DL2" s="732"/>
      <c r="DM2" s="732"/>
      <c r="DN2" s="732"/>
      <c r="DO2" s="733"/>
      <c r="DP2" s="212"/>
      <c r="DQ2" s="731" t="s">
        <v>338</v>
      </c>
      <c r="DR2" s="732"/>
      <c r="DS2" s="732"/>
      <c r="DT2" s="732"/>
      <c r="DU2" s="732"/>
      <c r="DV2" s="732"/>
      <c r="DW2" s="732"/>
      <c r="DX2" s="732"/>
      <c r="DY2" s="732"/>
      <c r="DZ2" s="733"/>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734" t="s">
        <v>339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6"/>
      <c r="BA4" s="216"/>
      <c r="BB4" s="216"/>
      <c r="BC4" s="216"/>
      <c r="BD4" s="216"/>
      <c r="BE4" s="217"/>
      <c r="BF4" s="217"/>
      <c r="BG4" s="217"/>
      <c r="BH4" s="217"/>
      <c r="BI4" s="217"/>
      <c r="BJ4" s="217"/>
      <c r="BK4" s="217"/>
      <c r="BL4" s="217"/>
      <c r="BM4" s="217"/>
      <c r="BN4" s="217"/>
      <c r="BO4" s="217"/>
      <c r="BP4" s="217"/>
      <c r="BQ4" s="735" t="s">
        <v>340</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c r="A5" s="736" t="s">
        <v>341</v>
      </c>
      <c r="B5" s="737"/>
      <c r="C5" s="737"/>
      <c r="D5" s="737"/>
      <c r="E5" s="737"/>
      <c r="F5" s="737"/>
      <c r="G5" s="737"/>
      <c r="H5" s="737"/>
      <c r="I5" s="737"/>
      <c r="J5" s="737"/>
      <c r="K5" s="737"/>
      <c r="L5" s="737"/>
      <c r="M5" s="737"/>
      <c r="N5" s="737"/>
      <c r="O5" s="737"/>
      <c r="P5" s="738"/>
      <c r="Q5" s="742" t="s">
        <v>342</v>
      </c>
      <c r="R5" s="743"/>
      <c r="S5" s="743"/>
      <c r="T5" s="743"/>
      <c r="U5" s="744"/>
      <c r="V5" s="742" t="s">
        <v>343</v>
      </c>
      <c r="W5" s="743"/>
      <c r="X5" s="743"/>
      <c r="Y5" s="743"/>
      <c r="Z5" s="744"/>
      <c r="AA5" s="742" t="s">
        <v>344</v>
      </c>
      <c r="AB5" s="743"/>
      <c r="AC5" s="743"/>
      <c r="AD5" s="743"/>
      <c r="AE5" s="743"/>
      <c r="AF5" s="748" t="s">
        <v>345</v>
      </c>
      <c r="AG5" s="743"/>
      <c r="AH5" s="743"/>
      <c r="AI5" s="743"/>
      <c r="AJ5" s="749"/>
      <c r="AK5" s="743" t="s">
        <v>346</v>
      </c>
      <c r="AL5" s="743"/>
      <c r="AM5" s="743"/>
      <c r="AN5" s="743"/>
      <c r="AO5" s="744"/>
      <c r="AP5" s="742" t="s">
        <v>347</v>
      </c>
      <c r="AQ5" s="743"/>
      <c r="AR5" s="743"/>
      <c r="AS5" s="743"/>
      <c r="AT5" s="744"/>
      <c r="AU5" s="742" t="s">
        <v>348</v>
      </c>
      <c r="AV5" s="743"/>
      <c r="AW5" s="743"/>
      <c r="AX5" s="743"/>
      <c r="AY5" s="749"/>
      <c r="AZ5" s="216"/>
      <c r="BA5" s="216"/>
      <c r="BB5" s="216"/>
      <c r="BC5" s="216"/>
      <c r="BD5" s="216"/>
      <c r="BE5" s="217"/>
      <c r="BF5" s="217"/>
      <c r="BG5" s="217"/>
      <c r="BH5" s="217"/>
      <c r="BI5" s="217"/>
      <c r="BJ5" s="217"/>
      <c r="BK5" s="217"/>
      <c r="BL5" s="217"/>
      <c r="BM5" s="217"/>
      <c r="BN5" s="217"/>
      <c r="BO5" s="217"/>
      <c r="BP5" s="217"/>
      <c r="BQ5" s="736" t="s">
        <v>349</v>
      </c>
      <c r="BR5" s="737"/>
      <c r="BS5" s="737"/>
      <c r="BT5" s="737"/>
      <c r="BU5" s="737"/>
      <c r="BV5" s="737"/>
      <c r="BW5" s="737"/>
      <c r="BX5" s="737"/>
      <c r="BY5" s="737"/>
      <c r="BZ5" s="737"/>
      <c r="CA5" s="737"/>
      <c r="CB5" s="737"/>
      <c r="CC5" s="737"/>
      <c r="CD5" s="737"/>
      <c r="CE5" s="737"/>
      <c r="CF5" s="737"/>
      <c r="CG5" s="738"/>
      <c r="CH5" s="742" t="s">
        <v>350</v>
      </c>
      <c r="CI5" s="743"/>
      <c r="CJ5" s="743"/>
      <c r="CK5" s="743"/>
      <c r="CL5" s="744"/>
      <c r="CM5" s="742" t="s">
        <v>351</v>
      </c>
      <c r="CN5" s="743"/>
      <c r="CO5" s="743"/>
      <c r="CP5" s="743"/>
      <c r="CQ5" s="744"/>
      <c r="CR5" s="742" t="s">
        <v>352</v>
      </c>
      <c r="CS5" s="743"/>
      <c r="CT5" s="743"/>
      <c r="CU5" s="743"/>
      <c r="CV5" s="744"/>
      <c r="CW5" s="742" t="s">
        <v>353</v>
      </c>
      <c r="CX5" s="743"/>
      <c r="CY5" s="743"/>
      <c r="CZ5" s="743"/>
      <c r="DA5" s="744"/>
      <c r="DB5" s="742" t="s">
        <v>354</v>
      </c>
      <c r="DC5" s="743"/>
      <c r="DD5" s="743"/>
      <c r="DE5" s="743"/>
      <c r="DF5" s="744"/>
      <c r="DG5" s="772" t="s">
        <v>355</v>
      </c>
      <c r="DH5" s="773"/>
      <c r="DI5" s="773"/>
      <c r="DJ5" s="773"/>
      <c r="DK5" s="774"/>
      <c r="DL5" s="772" t="s">
        <v>356</v>
      </c>
      <c r="DM5" s="773"/>
      <c r="DN5" s="773"/>
      <c r="DO5" s="773"/>
      <c r="DP5" s="774"/>
      <c r="DQ5" s="742" t="s">
        <v>357</v>
      </c>
      <c r="DR5" s="743"/>
      <c r="DS5" s="743"/>
      <c r="DT5" s="743"/>
      <c r="DU5" s="744"/>
      <c r="DV5" s="742" t="s">
        <v>348</v>
      </c>
      <c r="DW5" s="743"/>
      <c r="DX5" s="743"/>
      <c r="DY5" s="743"/>
      <c r="DZ5" s="749"/>
      <c r="EA5" s="219"/>
    </row>
    <row r="6" spans="1:131" s="220" customFormat="1" ht="26.25" customHeight="1" thickBot="1">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6"/>
      <c r="BA6" s="216"/>
      <c r="BB6" s="216"/>
      <c r="BC6" s="216"/>
      <c r="BD6" s="216"/>
      <c r="BE6" s="217"/>
      <c r="BF6" s="217"/>
      <c r="BG6" s="217"/>
      <c r="BH6" s="217"/>
      <c r="BI6" s="217"/>
      <c r="BJ6" s="217"/>
      <c r="BK6" s="217"/>
      <c r="BL6" s="217"/>
      <c r="BM6" s="217"/>
      <c r="BN6" s="217"/>
      <c r="BO6" s="217"/>
      <c r="BP6" s="217"/>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c r="A7" s="221">
        <v>1</v>
      </c>
      <c r="B7" s="758" t="s">
        <v>358</v>
      </c>
      <c r="C7" s="759"/>
      <c r="D7" s="759"/>
      <c r="E7" s="759"/>
      <c r="F7" s="759"/>
      <c r="G7" s="759"/>
      <c r="H7" s="759"/>
      <c r="I7" s="759"/>
      <c r="J7" s="759"/>
      <c r="K7" s="759"/>
      <c r="L7" s="759"/>
      <c r="M7" s="759"/>
      <c r="N7" s="759"/>
      <c r="O7" s="759"/>
      <c r="P7" s="760"/>
      <c r="Q7" s="761">
        <v>4580</v>
      </c>
      <c r="R7" s="762"/>
      <c r="S7" s="762"/>
      <c r="T7" s="762"/>
      <c r="U7" s="762"/>
      <c r="V7" s="762">
        <v>4348</v>
      </c>
      <c r="W7" s="762"/>
      <c r="X7" s="762"/>
      <c r="Y7" s="762"/>
      <c r="Z7" s="762"/>
      <c r="AA7" s="762">
        <v>232</v>
      </c>
      <c r="AB7" s="762"/>
      <c r="AC7" s="762"/>
      <c r="AD7" s="762"/>
      <c r="AE7" s="763"/>
      <c r="AF7" s="764">
        <v>118</v>
      </c>
      <c r="AG7" s="765"/>
      <c r="AH7" s="765"/>
      <c r="AI7" s="765"/>
      <c r="AJ7" s="766"/>
      <c r="AK7" s="767">
        <v>151</v>
      </c>
      <c r="AL7" s="768"/>
      <c r="AM7" s="768"/>
      <c r="AN7" s="768"/>
      <c r="AO7" s="768"/>
      <c r="AP7" s="768">
        <v>4322</v>
      </c>
      <c r="AQ7" s="768"/>
      <c r="AR7" s="768"/>
      <c r="AS7" s="768"/>
      <c r="AT7" s="768"/>
      <c r="AU7" s="769"/>
      <c r="AV7" s="769"/>
      <c r="AW7" s="769"/>
      <c r="AX7" s="769"/>
      <c r="AY7" s="770"/>
      <c r="AZ7" s="216"/>
      <c r="BA7" s="216"/>
      <c r="BB7" s="216"/>
      <c r="BC7" s="216"/>
      <c r="BD7" s="216"/>
      <c r="BE7" s="217"/>
      <c r="BF7" s="217"/>
      <c r="BG7" s="217"/>
      <c r="BH7" s="217"/>
      <c r="BI7" s="217"/>
      <c r="BJ7" s="217"/>
      <c r="BK7" s="217"/>
      <c r="BL7" s="217"/>
      <c r="BM7" s="217"/>
      <c r="BN7" s="217"/>
      <c r="BO7" s="217"/>
      <c r="BP7" s="217"/>
      <c r="BQ7" s="221">
        <v>1</v>
      </c>
      <c r="BR7" s="222"/>
      <c r="BS7" s="755" t="s">
        <v>557</v>
      </c>
      <c r="BT7" s="756"/>
      <c r="BU7" s="756"/>
      <c r="BV7" s="756"/>
      <c r="BW7" s="756"/>
      <c r="BX7" s="756"/>
      <c r="BY7" s="756"/>
      <c r="BZ7" s="756"/>
      <c r="CA7" s="756"/>
      <c r="CB7" s="756"/>
      <c r="CC7" s="756"/>
      <c r="CD7" s="756"/>
      <c r="CE7" s="756"/>
      <c r="CF7" s="756"/>
      <c r="CG7" s="771"/>
      <c r="CH7" s="752">
        <v>-2</v>
      </c>
      <c r="CI7" s="753"/>
      <c r="CJ7" s="753"/>
      <c r="CK7" s="753"/>
      <c r="CL7" s="754"/>
      <c r="CM7" s="752">
        <v>55</v>
      </c>
      <c r="CN7" s="753"/>
      <c r="CO7" s="753"/>
      <c r="CP7" s="753"/>
      <c r="CQ7" s="754"/>
      <c r="CR7" s="752">
        <v>13</v>
      </c>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19"/>
    </row>
    <row r="8" spans="1:131" s="220" customFormat="1" ht="26.25" customHeight="1">
      <c r="A8" s="223">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6"/>
      <c r="BA8" s="216"/>
      <c r="BB8" s="216"/>
      <c r="BC8" s="216"/>
      <c r="BD8" s="216"/>
      <c r="BE8" s="217"/>
      <c r="BF8" s="217"/>
      <c r="BG8" s="217"/>
      <c r="BH8" s="217"/>
      <c r="BI8" s="217"/>
      <c r="BJ8" s="217"/>
      <c r="BK8" s="217"/>
      <c r="BL8" s="217"/>
      <c r="BM8" s="217"/>
      <c r="BN8" s="217"/>
      <c r="BO8" s="217"/>
      <c r="BP8" s="217"/>
      <c r="BQ8" s="223">
        <v>2</v>
      </c>
      <c r="BR8" s="224"/>
      <c r="BS8" s="782" t="s">
        <v>558</v>
      </c>
      <c r="BT8" s="783"/>
      <c r="BU8" s="783"/>
      <c r="BV8" s="783"/>
      <c r="BW8" s="783"/>
      <c r="BX8" s="783"/>
      <c r="BY8" s="783"/>
      <c r="BZ8" s="783"/>
      <c r="CA8" s="783"/>
      <c r="CB8" s="783"/>
      <c r="CC8" s="783"/>
      <c r="CD8" s="783"/>
      <c r="CE8" s="783"/>
      <c r="CF8" s="783"/>
      <c r="CG8" s="784"/>
      <c r="CH8" s="785">
        <v>-7</v>
      </c>
      <c r="CI8" s="786"/>
      <c r="CJ8" s="786"/>
      <c r="CK8" s="786"/>
      <c r="CL8" s="787"/>
      <c r="CM8" s="785">
        <v>140</v>
      </c>
      <c r="CN8" s="786"/>
      <c r="CO8" s="786"/>
      <c r="CP8" s="786"/>
      <c r="CQ8" s="787"/>
      <c r="CR8" s="785">
        <v>235</v>
      </c>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9"/>
    </row>
    <row r="9" spans="1:131" s="220" customFormat="1" ht="26.25" customHeight="1">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6"/>
      <c r="BA9" s="216"/>
      <c r="BB9" s="216"/>
      <c r="BC9" s="216"/>
      <c r="BD9" s="216"/>
      <c r="BE9" s="217"/>
      <c r="BF9" s="217"/>
      <c r="BG9" s="217"/>
      <c r="BH9" s="217"/>
      <c r="BI9" s="217"/>
      <c r="BJ9" s="217"/>
      <c r="BK9" s="217"/>
      <c r="BL9" s="217"/>
      <c r="BM9" s="217"/>
      <c r="BN9" s="217"/>
      <c r="BO9" s="217"/>
      <c r="BP9" s="217"/>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25" customHeight="1">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6"/>
      <c r="BA10" s="216"/>
      <c r="BB10" s="216"/>
      <c r="BC10" s="216"/>
      <c r="BD10" s="216"/>
      <c r="BE10" s="217"/>
      <c r="BF10" s="217"/>
      <c r="BG10" s="217"/>
      <c r="BH10" s="217"/>
      <c r="BI10" s="217"/>
      <c r="BJ10" s="217"/>
      <c r="BK10" s="217"/>
      <c r="BL10" s="217"/>
      <c r="BM10" s="217"/>
      <c r="BN10" s="217"/>
      <c r="BO10" s="217"/>
      <c r="BP10" s="217"/>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6"/>
      <c r="BA11" s="216"/>
      <c r="BB11" s="216"/>
      <c r="BC11" s="216"/>
      <c r="BD11" s="216"/>
      <c r="BE11" s="217"/>
      <c r="BF11" s="217"/>
      <c r="BG11" s="217"/>
      <c r="BH11" s="217"/>
      <c r="BI11" s="217"/>
      <c r="BJ11" s="217"/>
      <c r="BK11" s="217"/>
      <c r="BL11" s="217"/>
      <c r="BM11" s="217"/>
      <c r="BN11" s="217"/>
      <c r="BO11" s="217"/>
      <c r="BP11" s="217"/>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6"/>
      <c r="BA12" s="216"/>
      <c r="BB12" s="216"/>
      <c r="BC12" s="216"/>
      <c r="BD12" s="216"/>
      <c r="BE12" s="217"/>
      <c r="BF12" s="217"/>
      <c r="BG12" s="217"/>
      <c r="BH12" s="217"/>
      <c r="BI12" s="217"/>
      <c r="BJ12" s="217"/>
      <c r="BK12" s="217"/>
      <c r="BL12" s="217"/>
      <c r="BM12" s="217"/>
      <c r="BN12" s="217"/>
      <c r="BO12" s="217"/>
      <c r="BP12" s="217"/>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6"/>
      <c r="BA13" s="216"/>
      <c r="BB13" s="216"/>
      <c r="BC13" s="216"/>
      <c r="BD13" s="216"/>
      <c r="BE13" s="217"/>
      <c r="BF13" s="217"/>
      <c r="BG13" s="217"/>
      <c r="BH13" s="217"/>
      <c r="BI13" s="217"/>
      <c r="BJ13" s="217"/>
      <c r="BK13" s="217"/>
      <c r="BL13" s="217"/>
      <c r="BM13" s="217"/>
      <c r="BN13" s="217"/>
      <c r="BO13" s="217"/>
      <c r="BP13" s="217"/>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6"/>
      <c r="BA14" s="216"/>
      <c r="BB14" s="216"/>
      <c r="BC14" s="216"/>
      <c r="BD14" s="216"/>
      <c r="BE14" s="217"/>
      <c r="BF14" s="217"/>
      <c r="BG14" s="217"/>
      <c r="BH14" s="217"/>
      <c r="BI14" s="217"/>
      <c r="BJ14" s="217"/>
      <c r="BK14" s="217"/>
      <c r="BL14" s="217"/>
      <c r="BM14" s="217"/>
      <c r="BN14" s="217"/>
      <c r="BO14" s="217"/>
      <c r="BP14" s="217"/>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6"/>
      <c r="BA15" s="216"/>
      <c r="BB15" s="216"/>
      <c r="BC15" s="216"/>
      <c r="BD15" s="216"/>
      <c r="BE15" s="217"/>
      <c r="BF15" s="217"/>
      <c r="BG15" s="217"/>
      <c r="BH15" s="217"/>
      <c r="BI15" s="217"/>
      <c r="BJ15" s="217"/>
      <c r="BK15" s="217"/>
      <c r="BL15" s="217"/>
      <c r="BM15" s="217"/>
      <c r="BN15" s="217"/>
      <c r="BO15" s="217"/>
      <c r="BP15" s="217"/>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6"/>
      <c r="BA16" s="216"/>
      <c r="BB16" s="216"/>
      <c r="BC16" s="216"/>
      <c r="BD16" s="216"/>
      <c r="BE16" s="217"/>
      <c r="BF16" s="217"/>
      <c r="BG16" s="217"/>
      <c r="BH16" s="217"/>
      <c r="BI16" s="217"/>
      <c r="BJ16" s="217"/>
      <c r="BK16" s="217"/>
      <c r="BL16" s="217"/>
      <c r="BM16" s="217"/>
      <c r="BN16" s="217"/>
      <c r="BO16" s="217"/>
      <c r="BP16" s="217"/>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6"/>
      <c r="BA17" s="216"/>
      <c r="BB17" s="216"/>
      <c r="BC17" s="216"/>
      <c r="BD17" s="216"/>
      <c r="BE17" s="217"/>
      <c r="BF17" s="217"/>
      <c r="BG17" s="217"/>
      <c r="BH17" s="217"/>
      <c r="BI17" s="217"/>
      <c r="BJ17" s="217"/>
      <c r="BK17" s="217"/>
      <c r="BL17" s="217"/>
      <c r="BM17" s="217"/>
      <c r="BN17" s="217"/>
      <c r="BO17" s="217"/>
      <c r="BP17" s="217"/>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6"/>
      <c r="BA18" s="216"/>
      <c r="BB18" s="216"/>
      <c r="BC18" s="216"/>
      <c r="BD18" s="216"/>
      <c r="BE18" s="217"/>
      <c r="BF18" s="217"/>
      <c r="BG18" s="217"/>
      <c r="BH18" s="217"/>
      <c r="BI18" s="217"/>
      <c r="BJ18" s="217"/>
      <c r="BK18" s="217"/>
      <c r="BL18" s="217"/>
      <c r="BM18" s="217"/>
      <c r="BN18" s="217"/>
      <c r="BO18" s="217"/>
      <c r="BP18" s="217"/>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6"/>
      <c r="BA19" s="216"/>
      <c r="BB19" s="216"/>
      <c r="BC19" s="216"/>
      <c r="BD19" s="216"/>
      <c r="BE19" s="217"/>
      <c r="BF19" s="217"/>
      <c r="BG19" s="217"/>
      <c r="BH19" s="217"/>
      <c r="BI19" s="217"/>
      <c r="BJ19" s="217"/>
      <c r="BK19" s="217"/>
      <c r="BL19" s="217"/>
      <c r="BM19" s="217"/>
      <c r="BN19" s="217"/>
      <c r="BO19" s="217"/>
      <c r="BP19" s="217"/>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6"/>
      <c r="BA20" s="216"/>
      <c r="BB20" s="216"/>
      <c r="BC20" s="216"/>
      <c r="BD20" s="216"/>
      <c r="BE20" s="217"/>
      <c r="BF20" s="217"/>
      <c r="BG20" s="217"/>
      <c r="BH20" s="217"/>
      <c r="BI20" s="217"/>
      <c r="BJ20" s="217"/>
      <c r="BK20" s="217"/>
      <c r="BL20" s="217"/>
      <c r="BM20" s="217"/>
      <c r="BN20" s="217"/>
      <c r="BO20" s="217"/>
      <c r="BP20" s="217"/>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6"/>
      <c r="BA21" s="216"/>
      <c r="BB21" s="216"/>
      <c r="BC21" s="216"/>
      <c r="BD21" s="216"/>
      <c r="BE21" s="217"/>
      <c r="BF21" s="217"/>
      <c r="BG21" s="217"/>
      <c r="BH21" s="217"/>
      <c r="BI21" s="217"/>
      <c r="BJ21" s="217"/>
      <c r="BK21" s="217"/>
      <c r="BL21" s="217"/>
      <c r="BM21" s="217"/>
      <c r="BN21" s="217"/>
      <c r="BO21" s="217"/>
      <c r="BP21" s="217"/>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359</v>
      </c>
      <c r="BA22" s="815"/>
      <c r="BB22" s="815"/>
      <c r="BC22" s="815"/>
      <c r="BD22" s="816"/>
      <c r="BE22" s="217"/>
      <c r="BF22" s="217"/>
      <c r="BG22" s="217"/>
      <c r="BH22" s="217"/>
      <c r="BI22" s="217"/>
      <c r="BJ22" s="217"/>
      <c r="BK22" s="217"/>
      <c r="BL22" s="217"/>
      <c r="BM22" s="217"/>
      <c r="BN22" s="217"/>
      <c r="BO22" s="217"/>
      <c r="BP22" s="217"/>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c r="A23" s="225" t="s">
        <v>360</v>
      </c>
      <c r="B23" s="798" t="s">
        <v>361</v>
      </c>
      <c r="C23" s="799"/>
      <c r="D23" s="799"/>
      <c r="E23" s="799"/>
      <c r="F23" s="799"/>
      <c r="G23" s="799"/>
      <c r="H23" s="799"/>
      <c r="I23" s="799"/>
      <c r="J23" s="799"/>
      <c r="K23" s="799"/>
      <c r="L23" s="799"/>
      <c r="M23" s="799"/>
      <c r="N23" s="799"/>
      <c r="O23" s="799"/>
      <c r="P23" s="800"/>
      <c r="Q23" s="801">
        <v>4580</v>
      </c>
      <c r="R23" s="802"/>
      <c r="S23" s="802"/>
      <c r="T23" s="802"/>
      <c r="U23" s="802"/>
      <c r="V23" s="802">
        <v>4348</v>
      </c>
      <c r="W23" s="802"/>
      <c r="X23" s="802"/>
      <c r="Y23" s="802"/>
      <c r="Z23" s="802"/>
      <c r="AA23" s="802">
        <v>232</v>
      </c>
      <c r="AB23" s="802"/>
      <c r="AC23" s="802"/>
      <c r="AD23" s="802"/>
      <c r="AE23" s="803"/>
      <c r="AF23" s="804">
        <v>118</v>
      </c>
      <c r="AG23" s="802"/>
      <c r="AH23" s="802"/>
      <c r="AI23" s="802"/>
      <c r="AJ23" s="805"/>
      <c r="AK23" s="806"/>
      <c r="AL23" s="807"/>
      <c r="AM23" s="807"/>
      <c r="AN23" s="807"/>
      <c r="AO23" s="807"/>
      <c r="AP23" s="802">
        <v>4322</v>
      </c>
      <c r="AQ23" s="802"/>
      <c r="AR23" s="802"/>
      <c r="AS23" s="802"/>
      <c r="AT23" s="802"/>
      <c r="AU23" s="818"/>
      <c r="AV23" s="818"/>
      <c r="AW23" s="818"/>
      <c r="AX23" s="818"/>
      <c r="AY23" s="819"/>
      <c r="AZ23" s="820" t="s">
        <v>128</v>
      </c>
      <c r="BA23" s="821"/>
      <c r="BB23" s="821"/>
      <c r="BC23" s="821"/>
      <c r="BD23" s="822"/>
      <c r="BE23" s="217"/>
      <c r="BF23" s="217"/>
      <c r="BG23" s="217"/>
      <c r="BH23" s="217"/>
      <c r="BI23" s="217"/>
      <c r="BJ23" s="217"/>
      <c r="BK23" s="217"/>
      <c r="BL23" s="217"/>
      <c r="BM23" s="217"/>
      <c r="BN23" s="217"/>
      <c r="BO23" s="217"/>
      <c r="BP23" s="217"/>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c r="A24" s="817" t="s">
        <v>363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6"/>
      <c r="BA24" s="216"/>
      <c r="BB24" s="216"/>
      <c r="BC24" s="216"/>
      <c r="BD24" s="216"/>
      <c r="BE24" s="217"/>
      <c r="BF24" s="217"/>
      <c r="BG24" s="217"/>
      <c r="BH24" s="217"/>
      <c r="BI24" s="217"/>
      <c r="BJ24" s="217"/>
      <c r="BK24" s="217"/>
      <c r="BL24" s="217"/>
      <c r="BM24" s="217"/>
      <c r="BN24" s="217"/>
      <c r="BO24" s="217"/>
      <c r="BP24" s="217"/>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c r="A25" s="734" t="s">
        <v>364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6"/>
      <c r="BK25" s="216"/>
      <c r="BL25" s="216"/>
      <c r="BM25" s="216"/>
      <c r="BN25" s="216"/>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4"/>
    </row>
    <row r="26" spans="1:131" ht="26.25" customHeight="1">
      <c r="A26" s="736" t="s">
        <v>341</v>
      </c>
      <c r="B26" s="737"/>
      <c r="C26" s="737"/>
      <c r="D26" s="737"/>
      <c r="E26" s="737"/>
      <c r="F26" s="737"/>
      <c r="G26" s="737"/>
      <c r="H26" s="737"/>
      <c r="I26" s="737"/>
      <c r="J26" s="737"/>
      <c r="K26" s="737"/>
      <c r="L26" s="737"/>
      <c r="M26" s="737"/>
      <c r="N26" s="737"/>
      <c r="O26" s="737"/>
      <c r="P26" s="738"/>
      <c r="Q26" s="742" t="s">
        <v>365</v>
      </c>
      <c r="R26" s="743"/>
      <c r="S26" s="743"/>
      <c r="T26" s="743"/>
      <c r="U26" s="744"/>
      <c r="V26" s="742" t="s">
        <v>366</v>
      </c>
      <c r="W26" s="743"/>
      <c r="X26" s="743"/>
      <c r="Y26" s="743"/>
      <c r="Z26" s="744"/>
      <c r="AA26" s="742" t="s">
        <v>367</v>
      </c>
      <c r="AB26" s="743"/>
      <c r="AC26" s="743"/>
      <c r="AD26" s="743"/>
      <c r="AE26" s="743"/>
      <c r="AF26" s="823" t="s">
        <v>368</v>
      </c>
      <c r="AG26" s="824"/>
      <c r="AH26" s="824"/>
      <c r="AI26" s="824"/>
      <c r="AJ26" s="825"/>
      <c r="AK26" s="743" t="s">
        <v>369</v>
      </c>
      <c r="AL26" s="743"/>
      <c r="AM26" s="743"/>
      <c r="AN26" s="743"/>
      <c r="AO26" s="744"/>
      <c r="AP26" s="742" t="s">
        <v>370</v>
      </c>
      <c r="AQ26" s="743"/>
      <c r="AR26" s="743"/>
      <c r="AS26" s="743"/>
      <c r="AT26" s="744"/>
      <c r="AU26" s="742" t="s">
        <v>371</v>
      </c>
      <c r="AV26" s="743"/>
      <c r="AW26" s="743"/>
      <c r="AX26" s="743"/>
      <c r="AY26" s="744"/>
      <c r="AZ26" s="742" t="s">
        <v>372</v>
      </c>
      <c r="BA26" s="743"/>
      <c r="BB26" s="743"/>
      <c r="BC26" s="743"/>
      <c r="BD26" s="744"/>
      <c r="BE26" s="742" t="s">
        <v>348</v>
      </c>
      <c r="BF26" s="743"/>
      <c r="BG26" s="743"/>
      <c r="BH26" s="743"/>
      <c r="BI26" s="749"/>
      <c r="BJ26" s="216"/>
      <c r="BK26" s="216"/>
      <c r="BL26" s="216"/>
      <c r="BM26" s="216"/>
      <c r="BN26" s="216"/>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4"/>
    </row>
    <row r="27" spans="1:131" ht="26.25" customHeight="1" thickBot="1">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6"/>
      <c r="BK27" s="216"/>
      <c r="BL27" s="216"/>
      <c r="BM27" s="216"/>
      <c r="BN27" s="216"/>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4"/>
    </row>
    <row r="28" spans="1:131" ht="26.25" customHeight="1" thickTop="1">
      <c r="A28" s="227">
        <v>1</v>
      </c>
      <c r="B28" s="758" t="s">
        <v>373</v>
      </c>
      <c r="C28" s="759"/>
      <c r="D28" s="759"/>
      <c r="E28" s="759"/>
      <c r="F28" s="759"/>
      <c r="G28" s="759"/>
      <c r="H28" s="759"/>
      <c r="I28" s="759"/>
      <c r="J28" s="759"/>
      <c r="K28" s="759"/>
      <c r="L28" s="759"/>
      <c r="M28" s="759"/>
      <c r="N28" s="759"/>
      <c r="O28" s="759"/>
      <c r="P28" s="760"/>
      <c r="Q28" s="831">
        <v>368</v>
      </c>
      <c r="R28" s="832"/>
      <c r="S28" s="832"/>
      <c r="T28" s="832"/>
      <c r="U28" s="832"/>
      <c r="V28" s="832">
        <v>340</v>
      </c>
      <c r="W28" s="832"/>
      <c r="X28" s="832"/>
      <c r="Y28" s="832"/>
      <c r="Z28" s="832"/>
      <c r="AA28" s="832">
        <v>28</v>
      </c>
      <c r="AB28" s="832"/>
      <c r="AC28" s="832"/>
      <c r="AD28" s="832"/>
      <c r="AE28" s="833"/>
      <c r="AF28" s="834">
        <v>28</v>
      </c>
      <c r="AG28" s="832"/>
      <c r="AH28" s="832"/>
      <c r="AI28" s="832"/>
      <c r="AJ28" s="835"/>
      <c r="AK28" s="836">
        <v>35</v>
      </c>
      <c r="AL28" s="837"/>
      <c r="AM28" s="837"/>
      <c r="AN28" s="837"/>
      <c r="AO28" s="837"/>
      <c r="AP28" s="837">
        <v>0</v>
      </c>
      <c r="AQ28" s="837"/>
      <c r="AR28" s="837"/>
      <c r="AS28" s="837"/>
      <c r="AT28" s="837"/>
      <c r="AU28" s="837">
        <v>0</v>
      </c>
      <c r="AV28" s="837"/>
      <c r="AW28" s="837"/>
      <c r="AX28" s="837"/>
      <c r="AY28" s="837"/>
      <c r="AZ28" s="838">
        <v>0</v>
      </c>
      <c r="BA28" s="838"/>
      <c r="BB28" s="838"/>
      <c r="BC28" s="838"/>
      <c r="BD28" s="838"/>
      <c r="BE28" s="829"/>
      <c r="BF28" s="829"/>
      <c r="BG28" s="829"/>
      <c r="BH28" s="829"/>
      <c r="BI28" s="830"/>
      <c r="BJ28" s="216"/>
      <c r="BK28" s="216"/>
      <c r="BL28" s="216"/>
      <c r="BM28" s="216"/>
      <c r="BN28" s="216"/>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4"/>
    </row>
    <row r="29" spans="1:131" ht="26.25" customHeight="1">
      <c r="A29" s="227">
        <v>2</v>
      </c>
      <c r="B29" s="789" t="s">
        <v>374</v>
      </c>
      <c r="C29" s="790"/>
      <c r="D29" s="790"/>
      <c r="E29" s="790"/>
      <c r="F29" s="790"/>
      <c r="G29" s="790"/>
      <c r="H29" s="790"/>
      <c r="I29" s="790"/>
      <c r="J29" s="790"/>
      <c r="K29" s="790"/>
      <c r="L29" s="790"/>
      <c r="M29" s="790"/>
      <c r="N29" s="790"/>
      <c r="O29" s="790"/>
      <c r="P29" s="791"/>
      <c r="Q29" s="792">
        <v>37</v>
      </c>
      <c r="R29" s="793"/>
      <c r="S29" s="793"/>
      <c r="T29" s="793"/>
      <c r="U29" s="793"/>
      <c r="V29" s="793">
        <v>37</v>
      </c>
      <c r="W29" s="793"/>
      <c r="X29" s="793"/>
      <c r="Y29" s="793"/>
      <c r="Z29" s="793"/>
      <c r="AA29" s="793">
        <v>0</v>
      </c>
      <c r="AB29" s="793"/>
      <c r="AC29" s="793"/>
      <c r="AD29" s="793"/>
      <c r="AE29" s="794"/>
      <c r="AF29" s="795" t="s">
        <v>375</v>
      </c>
      <c r="AG29" s="796"/>
      <c r="AH29" s="796"/>
      <c r="AI29" s="796"/>
      <c r="AJ29" s="797"/>
      <c r="AK29" s="843">
        <v>15</v>
      </c>
      <c r="AL29" s="839"/>
      <c r="AM29" s="839"/>
      <c r="AN29" s="839"/>
      <c r="AO29" s="839"/>
      <c r="AP29" s="839">
        <v>0</v>
      </c>
      <c r="AQ29" s="839"/>
      <c r="AR29" s="839"/>
      <c r="AS29" s="839"/>
      <c r="AT29" s="839"/>
      <c r="AU29" s="839">
        <v>15</v>
      </c>
      <c r="AV29" s="839"/>
      <c r="AW29" s="839"/>
      <c r="AX29" s="839"/>
      <c r="AY29" s="839"/>
      <c r="AZ29" s="840">
        <v>0</v>
      </c>
      <c r="BA29" s="840"/>
      <c r="BB29" s="840"/>
      <c r="BC29" s="840"/>
      <c r="BD29" s="840"/>
      <c r="BE29" s="841"/>
      <c r="BF29" s="841"/>
      <c r="BG29" s="841"/>
      <c r="BH29" s="841"/>
      <c r="BI29" s="842"/>
      <c r="BJ29" s="216"/>
      <c r="BK29" s="216"/>
      <c r="BL29" s="216"/>
      <c r="BM29" s="216"/>
      <c r="BN29" s="216"/>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4"/>
    </row>
    <row r="30" spans="1:131" ht="26.25" customHeight="1">
      <c r="A30" s="227">
        <v>3</v>
      </c>
      <c r="B30" s="789" t="s">
        <v>376</v>
      </c>
      <c r="C30" s="790"/>
      <c r="D30" s="790"/>
      <c r="E30" s="790"/>
      <c r="F30" s="790"/>
      <c r="G30" s="790"/>
      <c r="H30" s="790"/>
      <c r="I30" s="790"/>
      <c r="J30" s="790"/>
      <c r="K30" s="790"/>
      <c r="L30" s="790"/>
      <c r="M30" s="790"/>
      <c r="N30" s="790"/>
      <c r="O30" s="790"/>
      <c r="P30" s="791"/>
      <c r="Q30" s="792">
        <v>95</v>
      </c>
      <c r="R30" s="793"/>
      <c r="S30" s="793"/>
      <c r="T30" s="793"/>
      <c r="U30" s="793"/>
      <c r="V30" s="793">
        <v>90</v>
      </c>
      <c r="W30" s="793"/>
      <c r="X30" s="793"/>
      <c r="Y30" s="793"/>
      <c r="Z30" s="793"/>
      <c r="AA30" s="793">
        <v>5</v>
      </c>
      <c r="AB30" s="793"/>
      <c r="AC30" s="793"/>
      <c r="AD30" s="793"/>
      <c r="AE30" s="794"/>
      <c r="AF30" s="795">
        <v>5</v>
      </c>
      <c r="AG30" s="796"/>
      <c r="AH30" s="796"/>
      <c r="AI30" s="796"/>
      <c r="AJ30" s="797"/>
      <c r="AK30" s="843">
        <v>45</v>
      </c>
      <c r="AL30" s="839"/>
      <c r="AM30" s="839"/>
      <c r="AN30" s="839"/>
      <c r="AO30" s="839"/>
      <c r="AP30" s="839">
        <v>177</v>
      </c>
      <c r="AQ30" s="839"/>
      <c r="AR30" s="839"/>
      <c r="AS30" s="839"/>
      <c r="AT30" s="839"/>
      <c r="AU30" s="839">
        <v>132</v>
      </c>
      <c r="AV30" s="839"/>
      <c r="AW30" s="839"/>
      <c r="AX30" s="839"/>
      <c r="AY30" s="839"/>
      <c r="AZ30" s="840">
        <v>0</v>
      </c>
      <c r="BA30" s="840"/>
      <c r="BB30" s="840"/>
      <c r="BC30" s="840"/>
      <c r="BD30" s="840"/>
      <c r="BE30" s="841" t="s">
        <v>377</v>
      </c>
      <c r="BF30" s="841"/>
      <c r="BG30" s="841"/>
      <c r="BH30" s="841"/>
      <c r="BI30" s="842"/>
      <c r="BJ30" s="216"/>
      <c r="BK30" s="216"/>
      <c r="BL30" s="216"/>
      <c r="BM30" s="216"/>
      <c r="BN30" s="216"/>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4"/>
    </row>
    <row r="31" spans="1:131" ht="26.25" customHeight="1">
      <c r="A31" s="227">
        <v>4</v>
      </c>
      <c r="B31" s="789"/>
      <c r="C31" s="790"/>
      <c r="D31" s="790"/>
      <c r="E31" s="790"/>
      <c r="F31" s="790"/>
      <c r="G31" s="790"/>
      <c r="H31" s="790"/>
      <c r="I31" s="790"/>
      <c r="J31" s="790"/>
      <c r="K31" s="790"/>
      <c r="L31" s="790"/>
      <c r="M31" s="790"/>
      <c r="N31" s="790"/>
      <c r="O31" s="790"/>
      <c r="P31" s="791"/>
      <c r="Q31" s="792"/>
      <c r="R31" s="793"/>
      <c r="S31" s="793"/>
      <c r="T31" s="793"/>
      <c r="U31" s="793"/>
      <c r="V31" s="793"/>
      <c r="W31" s="793"/>
      <c r="X31" s="793"/>
      <c r="Y31" s="793"/>
      <c r="Z31" s="793"/>
      <c r="AA31" s="793"/>
      <c r="AB31" s="793"/>
      <c r="AC31" s="793"/>
      <c r="AD31" s="793"/>
      <c r="AE31" s="794"/>
      <c r="AF31" s="795"/>
      <c r="AG31" s="796"/>
      <c r="AH31" s="796"/>
      <c r="AI31" s="796"/>
      <c r="AJ31" s="797"/>
      <c r="AK31" s="843"/>
      <c r="AL31" s="839"/>
      <c r="AM31" s="839"/>
      <c r="AN31" s="839"/>
      <c r="AO31" s="839"/>
      <c r="AP31" s="839"/>
      <c r="AQ31" s="839"/>
      <c r="AR31" s="839"/>
      <c r="AS31" s="839"/>
      <c r="AT31" s="839"/>
      <c r="AU31" s="839"/>
      <c r="AV31" s="839"/>
      <c r="AW31" s="839"/>
      <c r="AX31" s="839"/>
      <c r="AY31" s="839"/>
      <c r="AZ31" s="840"/>
      <c r="BA31" s="840"/>
      <c r="BB31" s="840"/>
      <c r="BC31" s="840"/>
      <c r="BD31" s="840"/>
      <c r="BE31" s="841"/>
      <c r="BF31" s="841"/>
      <c r="BG31" s="841"/>
      <c r="BH31" s="841"/>
      <c r="BI31" s="842"/>
      <c r="BJ31" s="216"/>
      <c r="BK31" s="216"/>
      <c r="BL31" s="216"/>
      <c r="BM31" s="216"/>
      <c r="BN31" s="216"/>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4"/>
    </row>
    <row r="32" spans="1:131" ht="26.25" customHeight="1">
      <c r="A32" s="227">
        <v>5</v>
      </c>
      <c r="B32" s="789"/>
      <c r="C32" s="790"/>
      <c r="D32" s="790"/>
      <c r="E32" s="790"/>
      <c r="F32" s="790"/>
      <c r="G32" s="790"/>
      <c r="H32" s="790"/>
      <c r="I32" s="790"/>
      <c r="J32" s="790"/>
      <c r="K32" s="790"/>
      <c r="L32" s="790"/>
      <c r="M32" s="790"/>
      <c r="N32" s="790"/>
      <c r="O32" s="790"/>
      <c r="P32" s="791"/>
      <c r="Q32" s="792"/>
      <c r="R32" s="793"/>
      <c r="S32" s="793"/>
      <c r="T32" s="793"/>
      <c r="U32" s="793"/>
      <c r="V32" s="793"/>
      <c r="W32" s="793"/>
      <c r="X32" s="793"/>
      <c r="Y32" s="793"/>
      <c r="Z32" s="793"/>
      <c r="AA32" s="793"/>
      <c r="AB32" s="793"/>
      <c r="AC32" s="793"/>
      <c r="AD32" s="793"/>
      <c r="AE32" s="794"/>
      <c r="AF32" s="795"/>
      <c r="AG32" s="796"/>
      <c r="AH32" s="796"/>
      <c r="AI32" s="796"/>
      <c r="AJ32" s="797"/>
      <c r="AK32" s="843"/>
      <c r="AL32" s="839"/>
      <c r="AM32" s="839"/>
      <c r="AN32" s="839"/>
      <c r="AO32" s="839"/>
      <c r="AP32" s="839"/>
      <c r="AQ32" s="839"/>
      <c r="AR32" s="839"/>
      <c r="AS32" s="839"/>
      <c r="AT32" s="839"/>
      <c r="AU32" s="839"/>
      <c r="AV32" s="839"/>
      <c r="AW32" s="839"/>
      <c r="AX32" s="839"/>
      <c r="AY32" s="839"/>
      <c r="AZ32" s="840"/>
      <c r="BA32" s="840"/>
      <c r="BB32" s="840"/>
      <c r="BC32" s="840"/>
      <c r="BD32" s="840"/>
      <c r="BE32" s="841"/>
      <c r="BF32" s="841"/>
      <c r="BG32" s="841"/>
      <c r="BH32" s="841"/>
      <c r="BI32" s="842"/>
      <c r="BJ32" s="216"/>
      <c r="BK32" s="216"/>
      <c r="BL32" s="216"/>
      <c r="BM32" s="216"/>
      <c r="BN32" s="216"/>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4"/>
    </row>
    <row r="33" spans="1:131" ht="26.25" customHeight="1">
      <c r="A33" s="227">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6"/>
      <c r="BK33" s="216"/>
      <c r="BL33" s="216"/>
      <c r="BM33" s="216"/>
      <c r="BN33" s="216"/>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4"/>
    </row>
    <row r="34" spans="1:131" ht="26.25" customHeight="1">
      <c r="A34" s="227">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6"/>
      <c r="BK34" s="216"/>
      <c r="BL34" s="216"/>
      <c r="BM34" s="216"/>
      <c r="BN34" s="216"/>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4"/>
    </row>
    <row r="35" spans="1:131" ht="26.25" customHeight="1">
      <c r="A35" s="227">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6"/>
      <c r="BK35" s="216"/>
      <c r="BL35" s="216"/>
      <c r="BM35" s="216"/>
      <c r="BN35" s="216"/>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4"/>
    </row>
    <row r="36" spans="1:131" ht="26.25" customHeight="1">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6"/>
      <c r="BK36" s="216"/>
      <c r="BL36" s="216"/>
      <c r="BM36" s="216"/>
      <c r="BN36" s="216"/>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4"/>
    </row>
    <row r="37" spans="1:131" ht="26.25" customHeight="1">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6"/>
      <c r="BK37" s="216"/>
      <c r="BL37" s="216"/>
      <c r="BM37" s="216"/>
      <c r="BN37" s="216"/>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4"/>
    </row>
    <row r="38" spans="1:131" ht="26.25" customHeight="1">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6"/>
      <c r="BK38" s="216"/>
      <c r="BL38" s="216"/>
      <c r="BM38" s="216"/>
      <c r="BN38" s="216"/>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4"/>
    </row>
    <row r="39" spans="1:131" ht="26.25" customHeight="1">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6"/>
      <c r="BK39" s="216"/>
      <c r="BL39" s="216"/>
      <c r="BM39" s="216"/>
      <c r="BN39" s="216"/>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4"/>
    </row>
    <row r="40" spans="1:131" ht="26.25" customHeight="1">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6"/>
      <c r="BK40" s="216"/>
      <c r="BL40" s="216"/>
      <c r="BM40" s="216"/>
      <c r="BN40" s="216"/>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4"/>
    </row>
    <row r="41" spans="1:131" ht="26.25" customHeight="1">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6"/>
      <c r="BK41" s="216"/>
      <c r="BL41" s="216"/>
      <c r="BM41" s="216"/>
      <c r="BN41" s="216"/>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4"/>
    </row>
    <row r="42" spans="1:131" ht="26.25" customHeight="1">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6"/>
      <c r="BK42" s="216"/>
      <c r="BL42" s="216"/>
      <c r="BM42" s="216"/>
      <c r="BN42" s="216"/>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4"/>
    </row>
    <row r="43" spans="1:131" ht="26.25" customHeight="1">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6"/>
      <c r="BK43" s="216"/>
      <c r="BL43" s="216"/>
      <c r="BM43" s="216"/>
      <c r="BN43" s="216"/>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4"/>
    </row>
    <row r="44" spans="1:131" ht="26.25" customHeight="1">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6"/>
      <c r="BK44" s="216"/>
      <c r="BL44" s="216"/>
      <c r="BM44" s="216"/>
      <c r="BN44" s="216"/>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4"/>
    </row>
    <row r="45" spans="1:131" ht="26.25" customHeight="1">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6"/>
      <c r="BK45" s="216"/>
      <c r="BL45" s="216"/>
      <c r="BM45" s="216"/>
      <c r="BN45" s="216"/>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4"/>
    </row>
    <row r="46" spans="1:131" ht="26.25" customHeight="1">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6"/>
      <c r="BK46" s="216"/>
      <c r="BL46" s="216"/>
      <c r="BM46" s="216"/>
      <c r="BN46" s="216"/>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4"/>
    </row>
    <row r="47" spans="1:131" ht="26.25" customHeight="1">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6"/>
      <c r="BK47" s="216"/>
      <c r="BL47" s="216"/>
      <c r="BM47" s="216"/>
      <c r="BN47" s="216"/>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4"/>
    </row>
    <row r="48" spans="1:131" ht="26.25" customHeight="1">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6"/>
      <c r="BK48" s="216"/>
      <c r="BL48" s="216"/>
      <c r="BM48" s="216"/>
      <c r="BN48" s="216"/>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4"/>
    </row>
    <row r="49" spans="1:131" ht="26.25" customHeight="1">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6"/>
      <c r="BK49" s="216"/>
      <c r="BL49" s="216"/>
      <c r="BM49" s="216"/>
      <c r="BN49" s="216"/>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4"/>
    </row>
    <row r="50" spans="1:131" ht="26.25" customHeight="1">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6"/>
      <c r="BK50" s="216"/>
      <c r="BL50" s="216"/>
      <c r="BM50" s="216"/>
      <c r="BN50" s="216"/>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4"/>
    </row>
    <row r="51" spans="1:131" ht="26.25" customHeight="1">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6"/>
      <c r="BK51" s="216"/>
      <c r="BL51" s="216"/>
      <c r="BM51" s="216"/>
      <c r="BN51" s="216"/>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4"/>
    </row>
    <row r="52" spans="1:131" ht="26.25" customHeight="1">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6"/>
      <c r="BK52" s="216"/>
      <c r="BL52" s="216"/>
      <c r="BM52" s="216"/>
      <c r="BN52" s="216"/>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4"/>
    </row>
    <row r="53" spans="1:131" ht="26.25" customHeight="1">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6"/>
      <c r="BK53" s="216"/>
      <c r="BL53" s="216"/>
      <c r="BM53" s="216"/>
      <c r="BN53" s="216"/>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4"/>
    </row>
    <row r="54" spans="1:131" ht="26.25" customHeight="1">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6"/>
      <c r="BK54" s="216"/>
      <c r="BL54" s="216"/>
      <c r="BM54" s="216"/>
      <c r="BN54" s="216"/>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4"/>
    </row>
    <row r="55" spans="1:131" ht="26.25" customHeight="1">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6"/>
      <c r="BK55" s="216"/>
      <c r="BL55" s="216"/>
      <c r="BM55" s="216"/>
      <c r="BN55" s="216"/>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4"/>
    </row>
    <row r="56" spans="1:131" ht="26.25" customHeight="1">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6"/>
      <c r="BK56" s="216"/>
      <c r="BL56" s="216"/>
      <c r="BM56" s="216"/>
      <c r="BN56" s="216"/>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4"/>
    </row>
    <row r="57" spans="1:131" ht="26.25" customHeight="1">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6"/>
      <c r="BK57" s="216"/>
      <c r="BL57" s="216"/>
      <c r="BM57" s="216"/>
      <c r="BN57" s="216"/>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4"/>
    </row>
    <row r="58" spans="1:131" ht="26.25" customHeight="1">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6"/>
      <c r="BK58" s="216"/>
      <c r="BL58" s="216"/>
      <c r="BM58" s="216"/>
      <c r="BN58" s="216"/>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4"/>
    </row>
    <row r="59" spans="1:131" ht="26.25" customHeight="1">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6"/>
      <c r="BK59" s="216"/>
      <c r="BL59" s="216"/>
      <c r="BM59" s="216"/>
      <c r="BN59" s="216"/>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4"/>
    </row>
    <row r="60" spans="1:131" ht="26.25" customHeight="1">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6"/>
      <c r="BK60" s="216"/>
      <c r="BL60" s="216"/>
      <c r="BM60" s="216"/>
      <c r="BN60" s="216"/>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4"/>
    </row>
    <row r="61" spans="1:131" ht="26.25" customHeight="1" thickBot="1">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6"/>
      <c r="BK61" s="216"/>
      <c r="BL61" s="216"/>
      <c r="BM61" s="216"/>
      <c r="BN61" s="216"/>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4"/>
    </row>
    <row r="62" spans="1:131" ht="26.25" customHeight="1">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378</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4"/>
    </row>
    <row r="63" spans="1:131" ht="26.25" customHeight="1" thickBot="1">
      <c r="A63" s="225" t="s">
        <v>360</v>
      </c>
      <c r="B63" s="798" t="s">
        <v>379</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34</v>
      </c>
      <c r="AG63" s="853"/>
      <c r="AH63" s="853"/>
      <c r="AI63" s="853"/>
      <c r="AJ63" s="854"/>
      <c r="AK63" s="855"/>
      <c r="AL63" s="850"/>
      <c r="AM63" s="850"/>
      <c r="AN63" s="850"/>
      <c r="AO63" s="850"/>
      <c r="AP63" s="853">
        <f>SUM(AP28:AT62)</f>
        <v>177</v>
      </c>
      <c r="AQ63" s="853"/>
      <c r="AR63" s="853"/>
      <c r="AS63" s="853"/>
      <c r="AT63" s="853"/>
      <c r="AU63" s="853">
        <f>SUM(AU28:AY62)</f>
        <v>147</v>
      </c>
      <c r="AV63" s="853"/>
      <c r="AW63" s="853"/>
      <c r="AX63" s="853"/>
      <c r="AY63" s="853"/>
      <c r="AZ63" s="857"/>
      <c r="BA63" s="857"/>
      <c r="BB63" s="857"/>
      <c r="BC63" s="857"/>
      <c r="BD63" s="857"/>
      <c r="BE63" s="858"/>
      <c r="BF63" s="858"/>
      <c r="BG63" s="858"/>
      <c r="BH63" s="858"/>
      <c r="BI63" s="859"/>
      <c r="BJ63" s="860" t="s">
        <v>362</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4"/>
    </row>
    <row r="65" spans="1:131" ht="26.25" customHeight="1" thickBot="1">
      <c r="A65" s="216" t="s">
        <v>380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4"/>
    </row>
    <row r="66" spans="1:131" ht="26.25" customHeight="1">
      <c r="A66" s="736" t="s">
        <v>381</v>
      </c>
      <c r="B66" s="737"/>
      <c r="C66" s="737"/>
      <c r="D66" s="737"/>
      <c r="E66" s="737"/>
      <c r="F66" s="737"/>
      <c r="G66" s="737"/>
      <c r="H66" s="737"/>
      <c r="I66" s="737"/>
      <c r="J66" s="737"/>
      <c r="K66" s="737"/>
      <c r="L66" s="737"/>
      <c r="M66" s="737"/>
      <c r="N66" s="737"/>
      <c r="O66" s="737"/>
      <c r="P66" s="738"/>
      <c r="Q66" s="742" t="s">
        <v>365</v>
      </c>
      <c r="R66" s="743"/>
      <c r="S66" s="743"/>
      <c r="T66" s="743"/>
      <c r="U66" s="744"/>
      <c r="V66" s="742" t="s">
        <v>382</v>
      </c>
      <c r="W66" s="743"/>
      <c r="X66" s="743"/>
      <c r="Y66" s="743"/>
      <c r="Z66" s="744"/>
      <c r="AA66" s="742" t="s">
        <v>383</v>
      </c>
      <c r="AB66" s="743"/>
      <c r="AC66" s="743"/>
      <c r="AD66" s="743"/>
      <c r="AE66" s="744"/>
      <c r="AF66" s="863" t="s">
        <v>384</v>
      </c>
      <c r="AG66" s="824"/>
      <c r="AH66" s="824"/>
      <c r="AI66" s="824"/>
      <c r="AJ66" s="864"/>
      <c r="AK66" s="742" t="s">
        <v>385</v>
      </c>
      <c r="AL66" s="737"/>
      <c r="AM66" s="737"/>
      <c r="AN66" s="737"/>
      <c r="AO66" s="738"/>
      <c r="AP66" s="742" t="s">
        <v>386</v>
      </c>
      <c r="AQ66" s="743"/>
      <c r="AR66" s="743"/>
      <c r="AS66" s="743"/>
      <c r="AT66" s="744"/>
      <c r="AU66" s="742" t="s">
        <v>387</v>
      </c>
      <c r="AV66" s="743"/>
      <c r="AW66" s="743"/>
      <c r="AX66" s="743"/>
      <c r="AY66" s="744"/>
      <c r="AZ66" s="742" t="s">
        <v>348</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4"/>
    </row>
    <row r="67" spans="1:131" ht="26.25" customHeight="1" thickBot="1">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4"/>
    </row>
    <row r="68" spans="1:131" ht="26.25" customHeight="1" thickTop="1">
      <c r="A68" s="221">
        <v>1</v>
      </c>
      <c r="B68" s="878" t="s">
        <v>545</v>
      </c>
      <c r="C68" s="879"/>
      <c r="D68" s="879"/>
      <c r="E68" s="879"/>
      <c r="F68" s="879"/>
      <c r="G68" s="879"/>
      <c r="H68" s="879"/>
      <c r="I68" s="879"/>
      <c r="J68" s="879"/>
      <c r="K68" s="879"/>
      <c r="L68" s="879"/>
      <c r="M68" s="879"/>
      <c r="N68" s="879"/>
      <c r="O68" s="879"/>
      <c r="P68" s="880"/>
      <c r="Q68" s="881">
        <v>86</v>
      </c>
      <c r="R68" s="875"/>
      <c r="S68" s="875"/>
      <c r="T68" s="875"/>
      <c r="U68" s="875"/>
      <c r="V68" s="875">
        <v>83</v>
      </c>
      <c r="W68" s="875"/>
      <c r="X68" s="875"/>
      <c r="Y68" s="875"/>
      <c r="Z68" s="875"/>
      <c r="AA68" s="875">
        <v>3</v>
      </c>
      <c r="AB68" s="875"/>
      <c r="AC68" s="875"/>
      <c r="AD68" s="875"/>
      <c r="AE68" s="875"/>
      <c r="AF68" s="875">
        <v>3</v>
      </c>
      <c r="AG68" s="875"/>
      <c r="AH68" s="875"/>
      <c r="AI68" s="875"/>
      <c r="AJ68" s="875"/>
      <c r="AK68" s="875" t="s">
        <v>481</v>
      </c>
      <c r="AL68" s="875"/>
      <c r="AM68" s="875"/>
      <c r="AN68" s="875"/>
      <c r="AO68" s="875"/>
      <c r="AP68" s="875" t="s">
        <v>481</v>
      </c>
      <c r="AQ68" s="875"/>
      <c r="AR68" s="875"/>
      <c r="AS68" s="875"/>
      <c r="AT68" s="875"/>
      <c r="AU68" s="875" t="s">
        <v>565</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4"/>
    </row>
    <row r="69" spans="1:131" ht="26.25" customHeight="1">
      <c r="A69" s="223">
        <v>2</v>
      </c>
      <c r="B69" s="882" t="s">
        <v>546</v>
      </c>
      <c r="C69" s="883"/>
      <c r="D69" s="883"/>
      <c r="E69" s="883"/>
      <c r="F69" s="883"/>
      <c r="G69" s="883"/>
      <c r="H69" s="883"/>
      <c r="I69" s="883"/>
      <c r="J69" s="883"/>
      <c r="K69" s="883"/>
      <c r="L69" s="883"/>
      <c r="M69" s="883"/>
      <c r="N69" s="883"/>
      <c r="O69" s="883"/>
      <c r="P69" s="884"/>
      <c r="Q69" s="885">
        <v>10461</v>
      </c>
      <c r="R69" s="839"/>
      <c r="S69" s="839"/>
      <c r="T69" s="839"/>
      <c r="U69" s="839"/>
      <c r="V69" s="839">
        <v>10445</v>
      </c>
      <c r="W69" s="839"/>
      <c r="X69" s="839"/>
      <c r="Y69" s="839"/>
      <c r="Z69" s="839"/>
      <c r="AA69" s="839">
        <v>17</v>
      </c>
      <c r="AB69" s="839"/>
      <c r="AC69" s="839"/>
      <c r="AD69" s="839"/>
      <c r="AE69" s="839"/>
      <c r="AF69" s="839">
        <v>17</v>
      </c>
      <c r="AG69" s="839"/>
      <c r="AH69" s="839"/>
      <c r="AI69" s="839"/>
      <c r="AJ69" s="839"/>
      <c r="AK69" s="839" t="s">
        <v>481</v>
      </c>
      <c r="AL69" s="839"/>
      <c r="AM69" s="839"/>
      <c r="AN69" s="839"/>
      <c r="AO69" s="839"/>
      <c r="AP69" s="839" t="s">
        <v>481</v>
      </c>
      <c r="AQ69" s="839"/>
      <c r="AR69" s="839"/>
      <c r="AS69" s="839"/>
      <c r="AT69" s="839"/>
      <c r="AU69" s="839" t="s">
        <v>481</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4"/>
    </row>
    <row r="70" spans="1:131" ht="26.25" customHeight="1">
      <c r="A70" s="223">
        <v>3</v>
      </c>
      <c r="B70" s="882" t="s">
        <v>547</v>
      </c>
      <c r="C70" s="883"/>
      <c r="D70" s="883"/>
      <c r="E70" s="883"/>
      <c r="F70" s="883"/>
      <c r="G70" s="883"/>
      <c r="H70" s="883"/>
      <c r="I70" s="883"/>
      <c r="J70" s="883"/>
      <c r="K70" s="883"/>
      <c r="L70" s="883"/>
      <c r="M70" s="883"/>
      <c r="N70" s="883"/>
      <c r="O70" s="883"/>
      <c r="P70" s="884"/>
      <c r="Q70" s="885">
        <v>63</v>
      </c>
      <c r="R70" s="839"/>
      <c r="S70" s="839"/>
      <c r="T70" s="839"/>
      <c r="U70" s="839"/>
      <c r="V70" s="839">
        <v>63</v>
      </c>
      <c r="W70" s="839"/>
      <c r="X70" s="839"/>
      <c r="Y70" s="839"/>
      <c r="Z70" s="839"/>
      <c r="AA70" s="839" t="s">
        <v>481</v>
      </c>
      <c r="AB70" s="839"/>
      <c r="AC70" s="839"/>
      <c r="AD70" s="839"/>
      <c r="AE70" s="839"/>
      <c r="AF70" s="839" t="s">
        <v>481</v>
      </c>
      <c r="AG70" s="839"/>
      <c r="AH70" s="839"/>
      <c r="AI70" s="839"/>
      <c r="AJ70" s="839"/>
      <c r="AK70" s="839" t="s">
        <v>481</v>
      </c>
      <c r="AL70" s="839"/>
      <c r="AM70" s="839"/>
      <c r="AN70" s="839"/>
      <c r="AO70" s="839"/>
      <c r="AP70" s="839" t="s">
        <v>481</v>
      </c>
      <c r="AQ70" s="839"/>
      <c r="AR70" s="839"/>
      <c r="AS70" s="839"/>
      <c r="AT70" s="839"/>
      <c r="AU70" s="839" t="s">
        <v>481</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4"/>
    </row>
    <row r="71" spans="1:131" ht="26.25" customHeight="1">
      <c r="A71" s="223">
        <v>4</v>
      </c>
      <c r="B71" s="882" t="s">
        <v>548</v>
      </c>
      <c r="C71" s="883"/>
      <c r="D71" s="883"/>
      <c r="E71" s="883"/>
      <c r="F71" s="883"/>
      <c r="G71" s="883"/>
      <c r="H71" s="883"/>
      <c r="I71" s="883"/>
      <c r="J71" s="883"/>
      <c r="K71" s="883"/>
      <c r="L71" s="883"/>
      <c r="M71" s="883"/>
      <c r="N71" s="883"/>
      <c r="O71" s="883"/>
      <c r="P71" s="884"/>
      <c r="Q71" s="885">
        <v>189</v>
      </c>
      <c r="R71" s="839"/>
      <c r="S71" s="839"/>
      <c r="T71" s="839"/>
      <c r="U71" s="839"/>
      <c r="V71" s="839">
        <v>182</v>
      </c>
      <c r="W71" s="839"/>
      <c r="X71" s="839"/>
      <c r="Y71" s="839"/>
      <c r="Z71" s="839"/>
      <c r="AA71" s="839">
        <v>7</v>
      </c>
      <c r="AB71" s="839"/>
      <c r="AC71" s="839"/>
      <c r="AD71" s="839"/>
      <c r="AE71" s="839"/>
      <c r="AF71" s="839">
        <v>7</v>
      </c>
      <c r="AG71" s="839"/>
      <c r="AH71" s="839"/>
      <c r="AI71" s="839"/>
      <c r="AJ71" s="839"/>
      <c r="AK71" s="839" t="s">
        <v>481</v>
      </c>
      <c r="AL71" s="839"/>
      <c r="AM71" s="839"/>
      <c r="AN71" s="839"/>
      <c r="AO71" s="839"/>
      <c r="AP71" s="839" t="s">
        <v>481</v>
      </c>
      <c r="AQ71" s="839"/>
      <c r="AR71" s="839"/>
      <c r="AS71" s="839"/>
      <c r="AT71" s="839"/>
      <c r="AU71" s="839" t="s">
        <v>481</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4"/>
    </row>
    <row r="72" spans="1:131" ht="26.25" customHeight="1">
      <c r="A72" s="223">
        <v>5</v>
      </c>
      <c r="B72" s="882" t="s">
        <v>549</v>
      </c>
      <c r="C72" s="883"/>
      <c r="D72" s="883"/>
      <c r="E72" s="883"/>
      <c r="F72" s="883"/>
      <c r="G72" s="883"/>
      <c r="H72" s="883"/>
      <c r="I72" s="883"/>
      <c r="J72" s="883"/>
      <c r="K72" s="883"/>
      <c r="L72" s="883"/>
      <c r="M72" s="883"/>
      <c r="N72" s="883"/>
      <c r="O72" s="883"/>
      <c r="P72" s="884"/>
      <c r="Q72" s="885">
        <v>172</v>
      </c>
      <c r="R72" s="839"/>
      <c r="S72" s="839"/>
      <c r="T72" s="839"/>
      <c r="U72" s="839"/>
      <c r="V72" s="839">
        <v>168</v>
      </c>
      <c r="W72" s="839"/>
      <c r="X72" s="839"/>
      <c r="Y72" s="839"/>
      <c r="Z72" s="839"/>
      <c r="AA72" s="839">
        <v>5</v>
      </c>
      <c r="AB72" s="839"/>
      <c r="AC72" s="839"/>
      <c r="AD72" s="839"/>
      <c r="AE72" s="839"/>
      <c r="AF72" s="839">
        <v>5</v>
      </c>
      <c r="AG72" s="839"/>
      <c r="AH72" s="839"/>
      <c r="AI72" s="839"/>
      <c r="AJ72" s="839"/>
      <c r="AK72" s="839">
        <v>1</v>
      </c>
      <c r="AL72" s="839"/>
      <c r="AM72" s="839"/>
      <c r="AN72" s="839"/>
      <c r="AO72" s="839"/>
      <c r="AP72" s="839" t="s">
        <v>481</v>
      </c>
      <c r="AQ72" s="839"/>
      <c r="AR72" s="839"/>
      <c r="AS72" s="839"/>
      <c r="AT72" s="839"/>
      <c r="AU72" s="839" t="s">
        <v>481</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4"/>
    </row>
    <row r="73" spans="1:131" ht="26.25" customHeight="1">
      <c r="A73" s="223">
        <v>6</v>
      </c>
      <c r="B73" s="882" t="s">
        <v>550</v>
      </c>
      <c r="C73" s="883"/>
      <c r="D73" s="883"/>
      <c r="E73" s="883"/>
      <c r="F73" s="883"/>
      <c r="G73" s="883"/>
      <c r="H73" s="883"/>
      <c r="I73" s="883"/>
      <c r="J73" s="883"/>
      <c r="K73" s="883"/>
      <c r="L73" s="883"/>
      <c r="M73" s="883"/>
      <c r="N73" s="883"/>
      <c r="O73" s="883"/>
      <c r="P73" s="884"/>
      <c r="Q73" s="885">
        <v>1235</v>
      </c>
      <c r="R73" s="839"/>
      <c r="S73" s="839"/>
      <c r="T73" s="839"/>
      <c r="U73" s="839"/>
      <c r="V73" s="839">
        <v>1198</v>
      </c>
      <c r="W73" s="839"/>
      <c r="X73" s="839"/>
      <c r="Y73" s="839"/>
      <c r="Z73" s="839"/>
      <c r="AA73" s="839">
        <v>37</v>
      </c>
      <c r="AB73" s="839"/>
      <c r="AC73" s="839"/>
      <c r="AD73" s="839"/>
      <c r="AE73" s="839"/>
      <c r="AF73" s="839">
        <v>37</v>
      </c>
      <c r="AG73" s="839"/>
      <c r="AH73" s="839"/>
      <c r="AI73" s="839"/>
      <c r="AJ73" s="839"/>
      <c r="AK73" s="839" t="s">
        <v>481</v>
      </c>
      <c r="AL73" s="839"/>
      <c r="AM73" s="839"/>
      <c r="AN73" s="839"/>
      <c r="AO73" s="839"/>
      <c r="AP73" s="839">
        <v>680</v>
      </c>
      <c r="AQ73" s="839"/>
      <c r="AR73" s="839"/>
      <c r="AS73" s="839"/>
      <c r="AT73" s="839"/>
      <c r="AU73" s="839">
        <v>35</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4"/>
    </row>
    <row r="74" spans="1:131" ht="26.25" customHeight="1">
      <c r="A74" s="223">
        <v>7</v>
      </c>
      <c r="B74" s="882" t="s">
        <v>551</v>
      </c>
      <c r="C74" s="883"/>
      <c r="D74" s="883"/>
      <c r="E74" s="883"/>
      <c r="F74" s="883"/>
      <c r="G74" s="883"/>
      <c r="H74" s="883"/>
      <c r="I74" s="883"/>
      <c r="J74" s="883"/>
      <c r="K74" s="883"/>
      <c r="L74" s="883"/>
      <c r="M74" s="883"/>
      <c r="N74" s="883"/>
      <c r="O74" s="883"/>
      <c r="P74" s="884"/>
      <c r="Q74" s="885">
        <v>1641</v>
      </c>
      <c r="R74" s="839"/>
      <c r="S74" s="839"/>
      <c r="T74" s="839"/>
      <c r="U74" s="839"/>
      <c r="V74" s="839">
        <v>1542</v>
      </c>
      <c r="W74" s="839"/>
      <c r="X74" s="839"/>
      <c r="Y74" s="839"/>
      <c r="Z74" s="839"/>
      <c r="AA74" s="839">
        <v>99</v>
      </c>
      <c r="AB74" s="839"/>
      <c r="AC74" s="839"/>
      <c r="AD74" s="839"/>
      <c r="AE74" s="839"/>
      <c r="AF74" s="839">
        <v>99</v>
      </c>
      <c r="AG74" s="839"/>
      <c r="AH74" s="839"/>
      <c r="AI74" s="839"/>
      <c r="AJ74" s="839"/>
      <c r="AK74" s="839" t="s">
        <v>481</v>
      </c>
      <c r="AL74" s="839"/>
      <c r="AM74" s="839"/>
      <c r="AN74" s="839"/>
      <c r="AO74" s="839"/>
      <c r="AP74" s="839">
        <v>1508</v>
      </c>
      <c r="AQ74" s="839"/>
      <c r="AR74" s="839"/>
      <c r="AS74" s="839"/>
      <c r="AT74" s="839"/>
      <c r="AU74" s="839">
        <v>59</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4"/>
    </row>
    <row r="75" spans="1:131" ht="26.25" customHeight="1">
      <c r="A75" s="223">
        <v>8</v>
      </c>
      <c r="B75" s="882" t="s">
        <v>564</v>
      </c>
      <c r="C75" s="883"/>
      <c r="D75" s="883"/>
      <c r="E75" s="883"/>
      <c r="F75" s="883"/>
      <c r="G75" s="883"/>
      <c r="H75" s="883"/>
      <c r="I75" s="883"/>
      <c r="J75" s="883"/>
      <c r="K75" s="883"/>
      <c r="L75" s="883"/>
      <c r="M75" s="883"/>
      <c r="N75" s="883"/>
      <c r="O75" s="883"/>
      <c r="P75" s="884"/>
      <c r="Q75" s="886">
        <v>379</v>
      </c>
      <c r="R75" s="887"/>
      <c r="S75" s="887"/>
      <c r="T75" s="887"/>
      <c r="U75" s="843"/>
      <c r="V75" s="888">
        <v>370</v>
      </c>
      <c r="W75" s="887"/>
      <c r="X75" s="887"/>
      <c r="Y75" s="887"/>
      <c r="Z75" s="843"/>
      <c r="AA75" s="888">
        <v>8</v>
      </c>
      <c r="AB75" s="887"/>
      <c r="AC75" s="887"/>
      <c r="AD75" s="887"/>
      <c r="AE75" s="843"/>
      <c r="AF75" s="888">
        <v>8</v>
      </c>
      <c r="AG75" s="887"/>
      <c r="AH75" s="887"/>
      <c r="AI75" s="887"/>
      <c r="AJ75" s="843"/>
      <c r="AK75" s="888">
        <v>165</v>
      </c>
      <c r="AL75" s="887"/>
      <c r="AM75" s="887"/>
      <c r="AN75" s="887"/>
      <c r="AO75" s="843"/>
      <c r="AP75" s="888" t="s">
        <v>481</v>
      </c>
      <c r="AQ75" s="887"/>
      <c r="AR75" s="887"/>
      <c r="AS75" s="887"/>
      <c r="AT75" s="843"/>
      <c r="AU75" s="888" t="s">
        <v>481</v>
      </c>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4"/>
    </row>
    <row r="76" spans="1:131" ht="26.25" customHeight="1">
      <c r="A76" s="223">
        <v>9</v>
      </c>
      <c r="B76" s="882" t="s">
        <v>552</v>
      </c>
      <c r="C76" s="883"/>
      <c r="D76" s="883"/>
      <c r="E76" s="883"/>
      <c r="F76" s="883"/>
      <c r="G76" s="883"/>
      <c r="H76" s="883"/>
      <c r="I76" s="883"/>
      <c r="J76" s="883"/>
      <c r="K76" s="883"/>
      <c r="L76" s="883"/>
      <c r="M76" s="883"/>
      <c r="N76" s="883"/>
      <c r="O76" s="883"/>
      <c r="P76" s="884"/>
      <c r="Q76" s="886">
        <v>63</v>
      </c>
      <c r="R76" s="887"/>
      <c r="S76" s="887"/>
      <c r="T76" s="887"/>
      <c r="U76" s="843"/>
      <c r="V76" s="888">
        <v>63</v>
      </c>
      <c r="W76" s="887"/>
      <c r="X76" s="887"/>
      <c r="Y76" s="887"/>
      <c r="Z76" s="843"/>
      <c r="AA76" s="888" t="s">
        <v>481</v>
      </c>
      <c r="AB76" s="887"/>
      <c r="AC76" s="887"/>
      <c r="AD76" s="887"/>
      <c r="AE76" s="843"/>
      <c r="AF76" s="888" t="s">
        <v>481</v>
      </c>
      <c r="AG76" s="887"/>
      <c r="AH76" s="887"/>
      <c r="AI76" s="887"/>
      <c r="AJ76" s="843"/>
      <c r="AK76" s="888" t="s">
        <v>481</v>
      </c>
      <c r="AL76" s="887"/>
      <c r="AM76" s="887"/>
      <c r="AN76" s="887"/>
      <c r="AO76" s="843"/>
      <c r="AP76" s="888" t="s">
        <v>481</v>
      </c>
      <c r="AQ76" s="887"/>
      <c r="AR76" s="887"/>
      <c r="AS76" s="887"/>
      <c r="AT76" s="843"/>
      <c r="AU76" s="888" t="s">
        <v>481</v>
      </c>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4"/>
    </row>
    <row r="77" spans="1:131" ht="26.25" customHeight="1">
      <c r="A77" s="223">
        <v>10</v>
      </c>
      <c r="B77" s="882" t="s">
        <v>553</v>
      </c>
      <c r="C77" s="883"/>
      <c r="D77" s="883"/>
      <c r="E77" s="883"/>
      <c r="F77" s="883"/>
      <c r="G77" s="883"/>
      <c r="H77" s="883"/>
      <c r="I77" s="883"/>
      <c r="J77" s="883"/>
      <c r="K77" s="883"/>
      <c r="L77" s="883"/>
      <c r="M77" s="883"/>
      <c r="N77" s="883"/>
      <c r="O77" s="883"/>
      <c r="P77" s="884"/>
      <c r="Q77" s="886">
        <v>1825</v>
      </c>
      <c r="R77" s="887"/>
      <c r="S77" s="887"/>
      <c r="T77" s="887"/>
      <c r="U77" s="843"/>
      <c r="V77" s="888">
        <v>1781</v>
      </c>
      <c r="W77" s="887"/>
      <c r="X77" s="887"/>
      <c r="Y77" s="887"/>
      <c r="Z77" s="843"/>
      <c r="AA77" s="888">
        <v>44</v>
      </c>
      <c r="AB77" s="887"/>
      <c r="AC77" s="887"/>
      <c r="AD77" s="887"/>
      <c r="AE77" s="843"/>
      <c r="AF77" s="888">
        <v>44</v>
      </c>
      <c r="AG77" s="887"/>
      <c r="AH77" s="887"/>
      <c r="AI77" s="887"/>
      <c r="AJ77" s="843"/>
      <c r="AK77" s="888" t="s">
        <v>481</v>
      </c>
      <c r="AL77" s="887"/>
      <c r="AM77" s="887"/>
      <c r="AN77" s="887"/>
      <c r="AO77" s="843"/>
      <c r="AP77" s="888" t="s">
        <v>481</v>
      </c>
      <c r="AQ77" s="887"/>
      <c r="AR77" s="887"/>
      <c r="AS77" s="887"/>
      <c r="AT77" s="843"/>
      <c r="AU77" s="888" t="s">
        <v>481</v>
      </c>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4"/>
    </row>
    <row r="78" spans="1:131" ht="26.25" customHeight="1">
      <c r="A78" s="223">
        <v>11</v>
      </c>
      <c r="B78" s="882" t="s">
        <v>554</v>
      </c>
      <c r="C78" s="883"/>
      <c r="D78" s="883"/>
      <c r="E78" s="883"/>
      <c r="F78" s="883"/>
      <c r="G78" s="883"/>
      <c r="H78" s="883"/>
      <c r="I78" s="883"/>
      <c r="J78" s="883"/>
      <c r="K78" s="883"/>
      <c r="L78" s="883"/>
      <c r="M78" s="883"/>
      <c r="N78" s="883"/>
      <c r="O78" s="883"/>
      <c r="P78" s="884"/>
      <c r="Q78" s="885">
        <v>72077</v>
      </c>
      <c r="R78" s="839"/>
      <c r="S78" s="839"/>
      <c r="T78" s="839"/>
      <c r="U78" s="839"/>
      <c r="V78" s="839">
        <v>69435</v>
      </c>
      <c r="W78" s="839"/>
      <c r="X78" s="839"/>
      <c r="Y78" s="839"/>
      <c r="Z78" s="839"/>
      <c r="AA78" s="839">
        <v>2642</v>
      </c>
      <c r="AB78" s="839"/>
      <c r="AC78" s="839"/>
      <c r="AD78" s="839"/>
      <c r="AE78" s="839"/>
      <c r="AF78" s="839">
        <v>2642</v>
      </c>
      <c r="AG78" s="839"/>
      <c r="AH78" s="839"/>
      <c r="AI78" s="839"/>
      <c r="AJ78" s="839"/>
      <c r="AK78" s="839">
        <v>1032</v>
      </c>
      <c r="AL78" s="839"/>
      <c r="AM78" s="839"/>
      <c r="AN78" s="839"/>
      <c r="AO78" s="839"/>
      <c r="AP78" s="839" t="s">
        <v>481</v>
      </c>
      <c r="AQ78" s="839"/>
      <c r="AR78" s="839"/>
      <c r="AS78" s="839"/>
      <c r="AT78" s="839"/>
      <c r="AU78" s="839" t="s">
        <v>481</v>
      </c>
      <c r="AV78" s="839"/>
      <c r="AW78" s="839"/>
      <c r="AX78" s="839"/>
      <c r="AY78" s="839"/>
      <c r="AZ78" s="841"/>
      <c r="BA78" s="841"/>
      <c r="BB78" s="841"/>
      <c r="BC78" s="841"/>
      <c r="BD78" s="842"/>
      <c r="BE78" s="226"/>
      <c r="BF78" s="226"/>
      <c r="BG78" s="226"/>
      <c r="BH78" s="226"/>
      <c r="BI78" s="226"/>
      <c r="BJ78" s="214"/>
      <c r="BK78" s="214"/>
      <c r="BL78" s="214"/>
      <c r="BM78" s="214"/>
      <c r="BN78" s="214"/>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4"/>
    </row>
    <row r="79" spans="1:131" ht="26.25" customHeight="1">
      <c r="A79" s="223">
        <v>12</v>
      </c>
      <c r="B79" s="882" t="s">
        <v>555</v>
      </c>
      <c r="C79" s="883"/>
      <c r="D79" s="883"/>
      <c r="E79" s="883"/>
      <c r="F79" s="883"/>
      <c r="G79" s="883"/>
      <c r="H79" s="883"/>
      <c r="I79" s="883"/>
      <c r="J79" s="883"/>
      <c r="K79" s="883"/>
      <c r="L79" s="883"/>
      <c r="M79" s="883"/>
      <c r="N79" s="883"/>
      <c r="O79" s="883"/>
      <c r="P79" s="884"/>
      <c r="Q79" s="885">
        <v>194</v>
      </c>
      <c r="R79" s="839"/>
      <c r="S79" s="839"/>
      <c r="T79" s="839"/>
      <c r="U79" s="839"/>
      <c r="V79" s="839">
        <v>161</v>
      </c>
      <c r="W79" s="839"/>
      <c r="X79" s="839"/>
      <c r="Y79" s="839"/>
      <c r="Z79" s="839"/>
      <c r="AA79" s="839">
        <v>33</v>
      </c>
      <c r="AB79" s="839"/>
      <c r="AC79" s="839"/>
      <c r="AD79" s="839"/>
      <c r="AE79" s="839"/>
      <c r="AF79" s="839">
        <v>33</v>
      </c>
      <c r="AG79" s="839"/>
      <c r="AH79" s="839"/>
      <c r="AI79" s="839"/>
      <c r="AJ79" s="839"/>
      <c r="AK79" s="839" t="s">
        <v>481</v>
      </c>
      <c r="AL79" s="839"/>
      <c r="AM79" s="839"/>
      <c r="AN79" s="839"/>
      <c r="AO79" s="839"/>
      <c r="AP79" s="839" t="s">
        <v>481</v>
      </c>
      <c r="AQ79" s="839"/>
      <c r="AR79" s="839"/>
      <c r="AS79" s="839"/>
      <c r="AT79" s="839"/>
      <c r="AU79" s="839" t="s">
        <v>481</v>
      </c>
      <c r="AV79" s="839"/>
      <c r="AW79" s="839"/>
      <c r="AX79" s="839"/>
      <c r="AY79" s="839"/>
      <c r="AZ79" s="841"/>
      <c r="BA79" s="841"/>
      <c r="BB79" s="841"/>
      <c r="BC79" s="841"/>
      <c r="BD79" s="842"/>
      <c r="BE79" s="226"/>
      <c r="BF79" s="226"/>
      <c r="BG79" s="226"/>
      <c r="BH79" s="226"/>
      <c r="BI79" s="226"/>
      <c r="BJ79" s="214"/>
      <c r="BK79" s="214"/>
      <c r="BL79" s="214"/>
      <c r="BM79" s="214"/>
      <c r="BN79" s="214"/>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4"/>
    </row>
    <row r="80" spans="1:131" ht="26.25" customHeight="1">
      <c r="A80" s="223">
        <v>13</v>
      </c>
      <c r="B80" s="882" t="s">
        <v>556</v>
      </c>
      <c r="C80" s="883"/>
      <c r="D80" s="883"/>
      <c r="E80" s="883"/>
      <c r="F80" s="883"/>
      <c r="G80" s="883"/>
      <c r="H80" s="883"/>
      <c r="I80" s="883"/>
      <c r="J80" s="883"/>
      <c r="K80" s="883"/>
      <c r="L80" s="883"/>
      <c r="M80" s="883"/>
      <c r="N80" s="883"/>
      <c r="O80" s="883"/>
      <c r="P80" s="884"/>
      <c r="Q80" s="885">
        <v>814330</v>
      </c>
      <c r="R80" s="839"/>
      <c r="S80" s="839"/>
      <c r="T80" s="839"/>
      <c r="U80" s="839"/>
      <c r="V80" s="839">
        <v>784571</v>
      </c>
      <c r="W80" s="839"/>
      <c r="X80" s="839"/>
      <c r="Y80" s="839"/>
      <c r="Z80" s="839"/>
      <c r="AA80" s="839">
        <v>29760</v>
      </c>
      <c r="AB80" s="839"/>
      <c r="AC80" s="839"/>
      <c r="AD80" s="839"/>
      <c r="AE80" s="839"/>
      <c r="AF80" s="839">
        <v>29760</v>
      </c>
      <c r="AG80" s="839"/>
      <c r="AH80" s="839"/>
      <c r="AI80" s="839"/>
      <c r="AJ80" s="839"/>
      <c r="AK80" s="839">
        <v>5568</v>
      </c>
      <c r="AL80" s="839"/>
      <c r="AM80" s="839"/>
      <c r="AN80" s="839"/>
      <c r="AO80" s="839"/>
      <c r="AP80" s="839" t="s">
        <v>481</v>
      </c>
      <c r="AQ80" s="839"/>
      <c r="AR80" s="839"/>
      <c r="AS80" s="839"/>
      <c r="AT80" s="839"/>
      <c r="AU80" s="839" t="s">
        <v>481</v>
      </c>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4"/>
    </row>
    <row r="81" spans="1:131" ht="26.25" customHeight="1">
      <c r="A81" s="223">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4"/>
    </row>
    <row r="82" spans="1:131" ht="26.25" customHeight="1">
      <c r="A82" s="223">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4"/>
    </row>
    <row r="83" spans="1:131" ht="26.25" customHeight="1">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4"/>
    </row>
    <row r="84" spans="1:131" ht="26.25" customHeight="1">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4"/>
    </row>
    <row r="85" spans="1:131" ht="26.25" customHeight="1">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4"/>
    </row>
    <row r="86" spans="1:131" ht="26.25" customHeight="1">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4"/>
    </row>
    <row r="87" spans="1:131" ht="26.25" customHeight="1">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4"/>
    </row>
    <row r="88" spans="1:131" ht="26.25" customHeight="1" thickBot="1">
      <c r="A88" s="225" t="s">
        <v>360</v>
      </c>
      <c r="B88" s="798" t="s">
        <v>388</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f>SUM(AF68:AJ87)</f>
        <v>32655</v>
      </c>
      <c r="AG88" s="853"/>
      <c r="AH88" s="853"/>
      <c r="AI88" s="853"/>
      <c r="AJ88" s="853"/>
      <c r="AK88" s="850"/>
      <c r="AL88" s="850"/>
      <c r="AM88" s="850"/>
      <c r="AN88" s="850"/>
      <c r="AO88" s="850"/>
      <c r="AP88" s="853">
        <f>SUM(AP68:AT87)</f>
        <v>2188</v>
      </c>
      <c r="AQ88" s="853"/>
      <c r="AR88" s="853"/>
      <c r="AS88" s="853"/>
      <c r="AT88" s="853"/>
      <c r="AU88" s="853">
        <f>SUM(AU68:AY87)</f>
        <v>94</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360</v>
      </c>
      <c r="BR102" s="798" t="s">
        <v>389</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f>SUM(CR7:CV88)</f>
        <v>248</v>
      </c>
      <c r="CS102" s="861"/>
      <c r="CT102" s="861"/>
      <c r="CU102" s="861"/>
      <c r="CV102" s="900"/>
      <c r="CW102" s="899">
        <v>0</v>
      </c>
      <c r="CX102" s="861"/>
      <c r="CY102" s="861"/>
      <c r="CZ102" s="861"/>
      <c r="DA102" s="900"/>
      <c r="DB102" s="899">
        <v>0</v>
      </c>
      <c r="DC102" s="861"/>
      <c r="DD102" s="861"/>
      <c r="DE102" s="861"/>
      <c r="DF102" s="900"/>
      <c r="DG102" s="899">
        <v>0</v>
      </c>
      <c r="DH102" s="861"/>
      <c r="DI102" s="861"/>
      <c r="DJ102" s="861"/>
      <c r="DK102" s="900"/>
      <c r="DL102" s="899">
        <v>0</v>
      </c>
      <c r="DM102" s="861"/>
      <c r="DN102" s="861"/>
      <c r="DO102" s="861"/>
      <c r="DP102" s="900"/>
      <c r="DQ102" s="899">
        <v>0</v>
      </c>
      <c r="DR102" s="861"/>
      <c r="DS102" s="861"/>
      <c r="DT102" s="861"/>
      <c r="DU102" s="900"/>
      <c r="DV102" s="798"/>
      <c r="DW102" s="799"/>
      <c r="DX102" s="799"/>
      <c r="DY102" s="799"/>
      <c r="DZ102" s="923"/>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390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391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392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393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26" t="s">
        <v>394</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395</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4" customFormat="1" ht="26.25" customHeight="1">
      <c r="A109" s="921" t="s">
        <v>396</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397</v>
      </c>
      <c r="AB109" s="902"/>
      <c r="AC109" s="902"/>
      <c r="AD109" s="902"/>
      <c r="AE109" s="903"/>
      <c r="AF109" s="901" t="s">
        <v>398</v>
      </c>
      <c r="AG109" s="902"/>
      <c r="AH109" s="902"/>
      <c r="AI109" s="902"/>
      <c r="AJ109" s="903"/>
      <c r="AK109" s="901" t="s">
        <v>285</v>
      </c>
      <c r="AL109" s="902"/>
      <c r="AM109" s="902"/>
      <c r="AN109" s="902"/>
      <c r="AO109" s="903"/>
      <c r="AP109" s="901" t="s">
        <v>399</v>
      </c>
      <c r="AQ109" s="902"/>
      <c r="AR109" s="902"/>
      <c r="AS109" s="902"/>
      <c r="AT109" s="904"/>
      <c r="AU109" s="921" t="s">
        <v>396</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397</v>
      </c>
      <c r="BR109" s="902"/>
      <c r="BS109" s="902"/>
      <c r="BT109" s="902"/>
      <c r="BU109" s="903"/>
      <c r="BV109" s="901" t="s">
        <v>398</v>
      </c>
      <c r="BW109" s="902"/>
      <c r="BX109" s="902"/>
      <c r="BY109" s="902"/>
      <c r="BZ109" s="903"/>
      <c r="CA109" s="901" t="s">
        <v>285</v>
      </c>
      <c r="CB109" s="902"/>
      <c r="CC109" s="902"/>
      <c r="CD109" s="902"/>
      <c r="CE109" s="903"/>
      <c r="CF109" s="922" t="s">
        <v>399</v>
      </c>
      <c r="CG109" s="922"/>
      <c r="CH109" s="922"/>
      <c r="CI109" s="922"/>
      <c r="CJ109" s="922"/>
      <c r="CK109" s="901" t="s">
        <v>400</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397</v>
      </c>
      <c r="DH109" s="902"/>
      <c r="DI109" s="902"/>
      <c r="DJ109" s="902"/>
      <c r="DK109" s="903"/>
      <c r="DL109" s="901" t="s">
        <v>398</v>
      </c>
      <c r="DM109" s="902"/>
      <c r="DN109" s="902"/>
      <c r="DO109" s="902"/>
      <c r="DP109" s="903"/>
      <c r="DQ109" s="901" t="s">
        <v>285</v>
      </c>
      <c r="DR109" s="902"/>
      <c r="DS109" s="902"/>
      <c r="DT109" s="902"/>
      <c r="DU109" s="903"/>
      <c r="DV109" s="901" t="s">
        <v>399</v>
      </c>
      <c r="DW109" s="902"/>
      <c r="DX109" s="902"/>
      <c r="DY109" s="902"/>
      <c r="DZ109" s="904"/>
    </row>
    <row r="110" spans="1:131" s="214" customFormat="1" ht="26.25" customHeight="1">
      <c r="A110" s="905" t="s">
        <v>401</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256138</v>
      </c>
      <c r="AB110" s="909"/>
      <c r="AC110" s="909"/>
      <c r="AD110" s="909"/>
      <c r="AE110" s="910"/>
      <c r="AF110" s="911">
        <v>269453</v>
      </c>
      <c r="AG110" s="909"/>
      <c r="AH110" s="909"/>
      <c r="AI110" s="909"/>
      <c r="AJ110" s="910"/>
      <c r="AK110" s="911">
        <v>280525</v>
      </c>
      <c r="AL110" s="909"/>
      <c r="AM110" s="909"/>
      <c r="AN110" s="909"/>
      <c r="AO110" s="910"/>
      <c r="AP110" s="912">
        <v>19.7</v>
      </c>
      <c r="AQ110" s="913"/>
      <c r="AR110" s="913"/>
      <c r="AS110" s="913"/>
      <c r="AT110" s="914"/>
      <c r="AU110" s="915" t="s">
        <v>73</v>
      </c>
      <c r="AV110" s="916"/>
      <c r="AW110" s="916"/>
      <c r="AX110" s="916"/>
      <c r="AY110" s="916"/>
      <c r="AZ110" s="938" t="s">
        <v>402</v>
      </c>
      <c r="BA110" s="906"/>
      <c r="BB110" s="906"/>
      <c r="BC110" s="906"/>
      <c r="BD110" s="906"/>
      <c r="BE110" s="906"/>
      <c r="BF110" s="906"/>
      <c r="BG110" s="906"/>
      <c r="BH110" s="906"/>
      <c r="BI110" s="906"/>
      <c r="BJ110" s="906"/>
      <c r="BK110" s="906"/>
      <c r="BL110" s="906"/>
      <c r="BM110" s="906"/>
      <c r="BN110" s="906"/>
      <c r="BO110" s="906"/>
      <c r="BP110" s="907"/>
      <c r="BQ110" s="939">
        <v>3515148</v>
      </c>
      <c r="BR110" s="940"/>
      <c r="BS110" s="940"/>
      <c r="BT110" s="940"/>
      <c r="BU110" s="940"/>
      <c r="BV110" s="940">
        <v>4003466</v>
      </c>
      <c r="BW110" s="940"/>
      <c r="BX110" s="940"/>
      <c r="BY110" s="940"/>
      <c r="BZ110" s="940"/>
      <c r="CA110" s="940">
        <v>4322143</v>
      </c>
      <c r="CB110" s="940"/>
      <c r="CC110" s="940"/>
      <c r="CD110" s="940"/>
      <c r="CE110" s="940"/>
      <c r="CF110" s="953">
        <v>304.2</v>
      </c>
      <c r="CG110" s="954"/>
      <c r="CH110" s="954"/>
      <c r="CI110" s="954"/>
      <c r="CJ110" s="954"/>
      <c r="CK110" s="955" t="s">
        <v>403</v>
      </c>
      <c r="CL110" s="956"/>
      <c r="CM110" s="938" t="s">
        <v>404</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362</v>
      </c>
      <c r="DH110" s="940"/>
      <c r="DI110" s="940"/>
      <c r="DJ110" s="940"/>
      <c r="DK110" s="940"/>
      <c r="DL110" s="940" t="s">
        <v>405</v>
      </c>
      <c r="DM110" s="940"/>
      <c r="DN110" s="940"/>
      <c r="DO110" s="940"/>
      <c r="DP110" s="940"/>
      <c r="DQ110" s="940" t="s">
        <v>362</v>
      </c>
      <c r="DR110" s="940"/>
      <c r="DS110" s="940"/>
      <c r="DT110" s="940"/>
      <c r="DU110" s="940"/>
      <c r="DV110" s="941" t="s">
        <v>406</v>
      </c>
      <c r="DW110" s="941"/>
      <c r="DX110" s="941"/>
      <c r="DY110" s="941"/>
      <c r="DZ110" s="942"/>
    </row>
    <row r="111" spans="1:131" s="214" customFormat="1" ht="26.25" customHeight="1">
      <c r="A111" s="943" t="s">
        <v>407</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408</v>
      </c>
      <c r="AB111" s="947"/>
      <c r="AC111" s="947"/>
      <c r="AD111" s="947"/>
      <c r="AE111" s="948"/>
      <c r="AF111" s="949" t="s">
        <v>408</v>
      </c>
      <c r="AG111" s="947"/>
      <c r="AH111" s="947"/>
      <c r="AI111" s="947"/>
      <c r="AJ111" s="948"/>
      <c r="AK111" s="949" t="s">
        <v>362</v>
      </c>
      <c r="AL111" s="947"/>
      <c r="AM111" s="947"/>
      <c r="AN111" s="947"/>
      <c r="AO111" s="948"/>
      <c r="AP111" s="950" t="s">
        <v>362</v>
      </c>
      <c r="AQ111" s="951"/>
      <c r="AR111" s="951"/>
      <c r="AS111" s="951"/>
      <c r="AT111" s="952"/>
      <c r="AU111" s="917"/>
      <c r="AV111" s="918"/>
      <c r="AW111" s="918"/>
      <c r="AX111" s="918"/>
      <c r="AY111" s="918"/>
      <c r="AZ111" s="931" t="s">
        <v>409</v>
      </c>
      <c r="BA111" s="932"/>
      <c r="BB111" s="932"/>
      <c r="BC111" s="932"/>
      <c r="BD111" s="932"/>
      <c r="BE111" s="932"/>
      <c r="BF111" s="932"/>
      <c r="BG111" s="932"/>
      <c r="BH111" s="932"/>
      <c r="BI111" s="932"/>
      <c r="BJ111" s="932"/>
      <c r="BK111" s="932"/>
      <c r="BL111" s="932"/>
      <c r="BM111" s="932"/>
      <c r="BN111" s="932"/>
      <c r="BO111" s="932"/>
      <c r="BP111" s="933"/>
      <c r="BQ111" s="934" t="s">
        <v>405</v>
      </c>
      <c r="BR111" s="935"/>
      <c r="BS111" s="935"/>
      <c r="BT111" s="935"/>
      <c r="BU111" s="935"/>
      <c r="BV111" s="935" t="s">
        <v>405</v>
      </c>
      <c r="BW111" s="935"/>
      <c r="BX111" s="935"/>
      <c r="BY111" s="935"/>
      <c r="BZ111" s="935"/>
      <c r="CA111" s="935" t="s">
        <v>405</v>
      </c>
      <c r="CB111" s="935"/>
      <c r="CC111" s="935"/>
      <c r="CD111" s="935"/>
      <c r="CE111" s="935"/>
      <c r="CF111" s="929" t="s">
        <v>405</v>
      </c>
      <c r="CG111" s="930"/>
      <c r="CH111" s="930"/>
      <c r="CI111" s="930"/>
      <c r="CJ111" s="930"/>
      <c r="CK111" s="957"/>
      <c r="CL111" s="958"/>
      <c r="CM111" s="931" t="s">
        <v>410</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411</v>
      </c>
      <c r="DH111" s="935"/>
      <c r="DI111" s="935"/>
      <c r="DJ111" s="935"/>
      <c r="DK111" s="935"/>
      <c r="DL111" s="935" t="s">
        <v>408</v>
      </c>
      <c r="DM111" s="935"/>
      <c r="DN111" s="935"/>
      <c r="DO111" s="935"/>
      <c r="DP111" s="935"/>
      <c r="DQ111" s="935" t="s">
        <v>411</v>
      </c>
      <c r="DR111" s="935"/>
      <c r="DS111" s="935"/>
      <c r="DT111" s="935"/>
      <c r="DU111" s="935"/>
      <c r="DV111" s="936" t="s">
        <v>362</v>
      </c>
      <c r="DW111" s="936"/>
      <c r="DX111" s="936"/>
      <c r="DY111" s="936"/>
      <c r="DZ111" s="937"/>
    </row>
    <row r="112" spans="1:131" s="214" customFormat="1" ht="26.25" customHeight="1">
      <c r="A112" s="961" t="s">
        <v>412</v>
      </c>
      <c r="B112" s="962"/>
      <c r="C112" s="932" t="s">
        <v>413</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414</v>
      </c>
      <c r="AB112" s="968"/>
      <c r="AC112" s="968"/>
      <c r="AD112" s="968"/>
      <c r="AE112" s="969"/>
      <c r="AF112" s="970" t="s">
        <v>406</v>
      </c>
      <c r="AG112" s="968"/>
      <c r="AH112" s="968"/>
      <c r="AI112" s="968"/>
      <c r="AJ112" s="969"/>
      <c r="AK112" s="970" t="s">
        <v>411</v>
      </c>
      <c r="AL112" s="968"/>
      <c r="AM112" s="968"/>
      <c r="AN112" s="968"/>
      <c r="AO112" s="969"/>
      <c r="AP112" s="971" t="s">
        <v>405</v>
      </c>
      <c r="AQ112" s="972"/>
      <c r="AR112" s="972"/>
      <c r="AS112" s="972"/>
      <c r="AT112" s="973"/>
      <c r="AU112" s="917"/>
      <c r="AV112" s="918"/>
      <c r="AW112" s="918"/>
      <c r="AX112" s="918"/>
      <c r="AY112" s="918"/>
      <c r="AZ112" s="931" t="s">
        <v>415</v>
      </c>
      <c r="BA112" s="932"/>
      <c r="BB112" s="932"/>
      <c r="BC112" s="932"/>
      <c r="BD112" s="932"/>
      <c r="BE112" s="932"/>
      <c r="BF112" s="932"/>
      <c r="BG112" s="932"/>
      <c r="BH112" s="932"/>
      <c r="BI112" s="932"/>
      <c r="BJ112" s="932"/>
      <c r="BK112" s="932"/>
      <c r="BL112" s="932"/>
      <c r="BM112" s="932"/>
      <c r="BN112" s="932"/>
      <c r="BO112" s="932"/>
      <c r="BP112" s="933"/>
      <c r="BQ112" s="934">
        <v>139515</v>
      </c>
      <c r="BR112" s="935"/>
      <c r="BS112" s="935"/>
      <c r="BT112" s="935"/>
      <c r="BU112" s="935"/>
      <c r="BV112" s="935">
        <v>137252</v>
      </c>
      <c r="BW112" s="935"/>
      <c r="BX112" s="935"/>
      <c r="BY112" s="935"/>
      <c r="BZ112" s="935"/>
      <c r="CA112" s="935">
        <v>132260</v>
      </c>
      <c r="CB112" s="935"/>
      <c r="CC112" s="935"/>
      <c r="CD112" s="935"/>
      <c r="CE112" s="935"/>
      <c r="CF112" s="929">
        <v>9.3000000000000007</v>
      </c>
      <c r="CG112" s="930"/>
      <c r="CH112" s="930"/>
      <c r="CI112" s="930"/>
      <c r="CJ112" s="930"/>
      <c r="CK112" s="957"/>
      <c r="CL112" s="958"/>
      <c r="CM112" s="931" t="s">
        <v>416</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405</v>
      </c>
      <c r="DH112" s="935"/>
      <c r="DI112" s="935"/>
      <c r="DJ112" s="935"/>
      <c r="DK112" s="935"/>
      <c r="DL112" s="935" t="s">
        <v>417</v>
      </c>
      <c r="DM112" s="935"/>
      <c r="DN112" s="935"/>
      <c r="DO112" s="935"/>
      <c r="DP112" s="935"/>
      <c r="DQ112" s="935" t="s">
        <v>362</v>
      </c>
      <c r="DR112" s="935"/>
      <c r="DS112" s="935"/>
      <c r="DT112" s="935"/>
      <c r="DU112" s="935"/>
      <c r="DV112" s="936" t="s">
        <v>405</v>
      </c>
      <c r="DW112" s="936"/>
      <c r="DX112" s="936"/>
      <c r="DY112" s="936"/>
      <c r="DZ112" s="937"/>
    </row>
    <row r="113" spans="1:130" s="214" customFormat="1" ht="26.25" customHeight="1">
      <c r="A113" s="963"/>
      <c r="B113" s="964"/>
      <c r="C113" s="932" t="s">
        <v>418</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12685</v>
      </c>
      <c r="AB113" s="947"/>
      <c r="AC113" s="947"/>
      <c r="AD113" s="947"/>
      <c r="AE113" s="948"/>
      <c r="AF113" s="949">
        <v>16793</v>
      </c>
      <c r="AG113" s="947"/>
      <c r="AH113" s="947"/>
      <c r="AI113" s="947"/>
      <c r="AJ113" s="948"/>
      <c r="AK113" s="949">
        <v>18236</v>
      </c>
      <c r="AL113" s="947"/>
      <c r="AM113" s="947"/>
      <c r="AN113" s="947"/>
      <c r="AO113" s="948"/>
      <c r="AP113" s="950">
        <v>1.3</v>
      </c>
      <c r="AQ113" s="951"/>
      <c r="AR113" s="951"/>
      <c r="AS113" s="951"/>
      <c r="AT113" s="952"/>
      <c r="AU113" s="917"/>
      <c r="AV113" s="918"/>
      <c r="AW113" s="918"/>
      <c r="AX113" s="918"/>
      <c r="AY113" s="918"/>
      <c r="AZ113" s="931" t="s">
        <v>419</v>
      </c>
      <c r="BA113" s="932"/>
      <c r="BB113" s="932"/>
      <c r="BC113" s="932"/>
      <c r="BD113" s="932"/>
      <c r="BE113" s="932"/>
      <c r="BF113" s="932"/>
      <c r="BG113" s="932"/>
      <c r="BH113" s="932"/>
      <c r="BI113" s="932"/>
      <c r="BJ113" s="932"/>
      <c r="BK113" s="932"/>
      <c r="BL113" s="932"/>
      <c r="BM113" s="932"/>
      <c r="BN113" s="932"/>
      <c r="BO113" s="932"/>
      <c r="BP113" s="933"/>
      <c r="BQ113" s="934">
        <v>91265</v>
      </c>
      <c r="BR113" s="935"/>
      <c r="BS113" s="935"/>
      <c r="BT113" s="935"/>
      <c r="BU113" s="935"/>
      <c r="BV113" s="935">
        <v>104211</v>
      </c>
      <c r="BW113" s="935"/>
      <c r="BX113" s="935"/>
      <c r="BY113" s="935"/>
      <c r="BZ113" s="935"/>
      <c r="CA113" s="935">
        <v>94252</v>
      </c>
      <c r="CB113" s="935"/>
      <c r="CC113" s="935"/>
      <c r="CD113" s="935"/>
      <c r="CE113" s="935"/>
      <c r="CF113" s="929">
        <v>6.6</v>
      </c>
      <c r="CG113" s="930"/>
      <c r="CH113" s="930"/>
      <c r="CI113" s="930"/>
      <c r="CJ113" s="930"/>
      <c r="CK113" s="957"/>
      <c r="CL113" s="958"/>
      <c r="CM113" s="931" t="s">
        <v>420</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411</v>
      </c>
      <c r="DH113" s="968"/>
      <c r="DI113" s="968"/>
      <c r="DJ113" s="968"/>
      <c r="DK113" s="969"/>
      <c r="DL113" s="970" t="s">
        <v>411</v>
      </c>
      <c r="DM113" s="968"/>
      <c r="DN113" s="968"/>
      <c r="DO113" s="968"/>
      <c r="DP113" s="969"/>
      <c r="DQ113" s="970" t="s">
        <v>411</v>
      </c>
      <c r="DR113" s="968"/>
      <c r="DS113" s="968"/>
      <c r="DT113" s="968"/>
      <c r="DU113" s="969"/>
      <c r="DV113" s="971" t="s">
        <v>417</v>
      </c>
      <c r="DW113" s="972"/>
      <c r="DX113" s="972"/>
      <c r="DY113" s="972"/>
      <c r="DZ113" s="973"/>
    </row>
    <row r="114" spans="1:130" s="214" customFormat="1" ht="26.25" customHeight="1">
      <c r="A114" s="963"/>
      <c r="B114" s="964"/>
      <c r="C114" s="932" t="s">
        <v>421</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16079</v>
      </c>
      <c r="AB114" s="968"/>
      <c r="AC114" s="968"/>
      <c r="AD114" s="968"/>
      <c r="AE114" s="969"/>
      <c r="AF114" s="970">
        <v>9577</v>
      </c>
      <c r="AG114" s="968"/>
      <c r="AH114" s="968"/>
      <c r="AI114" s="968"/>
      <c r="AJ114" s="969"/>
      <c r="AK114" s="970">
        <v>15029</v>
      </c>
      <c r="AL114" s="968"/>
      <c r="AM114" s="968"/>
      <c r="AN114" s="968"/>
      <c r="AO114" s="969"/>
      <c r="AP114" s="971">
        <v>1.1000000000000001</v>
      </c>
      <c r="AQ114" s="972"/>
      <c r="AR114" s="972"/>
      <c r="AS114" s="972"/>
      <c r="AT114" s="973"/>
      <c r="AU114" s="917"/>
      <c r="AV114" s="918"/>
      <c r="AW114" s="918"/>
      <c r="AX114" s="918"/>
      <c r="AY114" s="918"/>
      <c r="AZ114" s="931" t="s">
        <v>422</v>
      </c>
      <c r="BA114" s="932"/>
      <c r="BB114" s="932"/>
      <c r="BC114" s="932"/>
      <c r="BD114" s="932"/>
      <c r="BE114" s="932"/>
      <c r="BF114" s="932"/>
      <c r="BG114" s="932"/>
      <c r="BH114" s="932"/>
      <c r="BI114" s="932"/>
      <c r="BJ114" s="932"/>
      <c r="BK114" s="932"/>
      <c r="BL114" s="932"/>
      <c r="BM114" s="932"/>
      <c r="BN114" s="932"/>
      <c r="BO114" s="932"/>
      <c r="BP114" s="933"/>
      <c r="BQ114" s="934">
        <v>215623</v>
      </c>
      <c r="BR114" s="935"/>
      <c r="BS114" s="935"/>
      <c r="BT114" s="935"/>
      <c r="BU114" s="935"/>
      <c r="BV114" s="935">
        <v>241231</v>
      </c>
      <c r="BW114" s="935"/>
      <c r="BX114" s="935"/>
      <c r="BY114" s="935"/>
      <c r="BZ114" s="935"/>
      <c r="CA114" s="935">
        <v>415937</v>
      </c>
      <c r="CB114" s="935"/>
      <c r="CC114" s="935"/>
      <c r="CD114" s="935"/>
      <c r="CE114" s="935"/>
      <c r="CF114" s="929">
        <v>29.3</v>
      </c>
      <c r="CG114" s="930"/>
      <c r="CH114" s="930"/>
      <c r="CI114" s="930"/>
      <c r="CJ114" s="930"/>
      <c r="CK114" s="957"/>
      <c r="CL114" s="958"/>
      <c r="CM114" s="931" t="s">
        <v>423</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417</v>
      </c>
      <c r="DH114" s="968"/>
      <c r="DI114" s="968"/>
      <c r="DJ114" s="968"/>
      <c r="DK114" s="969"/>
      <c r="DL114" s="970" t="s">
        <v>362</v>
      </c>
      <c r="DM114" s="968"/>
      <c r="DN114" s="968"/>
      <c r="DO114" s="968"/>
      <c r="DP114" s="969"/>
      <c r="DQ114" s="970" t="s">
        <v>405</v>
      </c>
      <c r="DR114" s="968"/>
      <c r="DS114" s="968"/>
      <c r="DT114" s="968"/>
      <c r="DU114" s="969"/>
      <c r="DV114" s="971" t="s">
        <v>417</v>
      </c>
      <c r="DW114" s="972"/>
      <c r="DX114" s="972"/>
      <c r="DY114" s="972"/>
      <c r="DZ114" s="973"/>
    </row>
    <row r="115" spans="1:130" s="214" customFormat="1" ht="26.25" customHeight="1">
      <c r="A115" s="963"/>
      <c r="B115" s="964"/>
      <c r="C115" s="932" t="s">
        <v>424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414</v>
      </c>
      <c r="AB115" s="947"/>
      <c r="AC115" s="947"/>
      <c r="AD115" s="947"/>
      <c r="AE115" s="948"/>
      <c r="AF115" s="949" t="s">
        <v>417</v>
      </c>
      <c r="AG115" s="947"/>
      <c r="AH115" s="947"/>
      <c r="AI115" s="947"/>
      <c r="AJ115" s="948"/>
      <c r="AK115" s="949" t="s">
        <v>405</v>
      </c>
      <c r="AL115" s="947"/>
      <c r="AM115" s="947"/>
      <c r="AN115" s="947"/>
      <c r="AO115" s="948"/>
      <c r="AP115" s="950" t="s">
        <v>417</v>
      </c>
      <c r="AQ115" s="951"/>
      <c r="AR115" s="951"/>
      <c r="AS115" s="951"/>
      <c r="AT115" s="952"/>
      <c r="AU115" s="917"/>
      <c r="AV115" s="918"/>
      <c r="AW115" s="918"/>
      <c r="AX115" s="918"/>
      <c r="AY115" s="918"/>
      <c r="AZ115" s="931" t="s">
        <v>425</v>
      </c>
      <c r="BA115" s="932"/>
      <c r="BB115" s="932"/>
      <c r="BC115" s="932"/>
      <c r="BD115" s="932"/>
      <c r="BE115" s="932"/>
      <c r="BF115" s="932"/>
      <c r="BG115" s="932"/>
      <c r="BH115" s="932"/>
      <c r="BI115" s="932"/>
      <c r="BJ115" s="932"/>
      <c r="BK115" s="932"/>
      <c r="BL115" s="932"/>
      <c r="BM115" s="932"/>
      <c r="BN115" s="932"/>
      <c r="BO115" s="932"/>
      <c r="BP115" s="933"/>
      <c r="BQ115" s="934" t="s">
        <v>411</v>
      </c>
      <c r="BR115" s="935"/>
      <c r="BS115" s="935"/>
      <c r="BT115" s="935"/>
      <c r="BU115" s="935"/>
      <c r="BV115" s="935" t="s">
        <v>362</v>
      </c>
      <c r="BW115" s="935"/>
      <c r="BX115" s="935"/>
      <c r="BY115" s="935"/>
      <c r="BZ115" s="935"/>
      <c r="CA115" s="935" t="s">
        <v>406</v>
      </c>
      <c r="CB115" s="935"/>
      <c r="CC115" s="935"/>
      <c r="CD115" s="935"/>
      <c r="CE115" s="935"/>
      <c r="CF115" s="929" t="s">
        <v>362</v>
      </c>
      <c r="CG115" s="930"/>
      <c r="CH115" s="930"/>
      <c r="CI115" s="930"/>
      <c r="CJ115" s="930"/>
      <c r="CK115" s="957"/>
      <c r="CL115" s="958"/>
      <c r="CM115" s="931" t="s">
        <v>426</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406</v>
      </c>
      <c r="DH115" s="968"/>
      <c r="DI115" s="968"/>
      <c r="DJ115" s="968"/>
      <c r="DK115" s="969"/>
      <c r="DL115" s="970" t="s">
        <v>405</v>
      </c>
      <c r="DM115" s="968"/>
      <c r="DN115" s="968"/>
      <c r="DO115" s="968"/>
      <c r="DP115" s="969"/>
      <c r="DQ115" s="970" t="s">
        <v>406</v>
      </c>
      <c r="DR115" s="968"/>
      <c r="DS115" s="968"/>
      <c r="DT115" s="968"/>
      <c r="DU115" s="969"/>
      <c r="DV115" s="971" t="s">
        <v>405</v>
      </c>
      <c r="DW115" s="972"/>
      <c r="DX115" s="972"/>
      <c r="DY115" s="972"/>
      <c r="DZ115" s="973"/>
    </row>
    <row r="116" spans="1:130" s="214" customFormat="1" ht="26.25" customHeight="1">
      <c r="A116" s="965"/>
      <c r="B116" s="966"/>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406</v>
      </c>
      <c r="AB116" s="968"/>
      <c r="AC116" s="968"/>
      <c r="AD116" s="968"/>
      <c r="AE116" s="969"/>
      <c r="AF116" s="970" t="s">
        <v>362</v>
      </c>
      <c r="AG116" s="968"/>
      <c r="AH116" s="968"/>
      <c r="AI116" s="968"/>
      <c r="AJ116" s="969"/>
      <c r="AK116" s="970" t="s">
        <v>406</v>
      </c>
      <c r="AL116" s="968"/>
      <c r="AM116" s="968"/>
      <c r="AN116" s="968"/>
      <c r="AO116" s="969"/>
      <c r="AP116" s="971" t="s">
        <v>405</v>
      </c>
      <c r="AQ116" s="972"/>
      <c r="AR116" s="972"/>
      <c r="AS116" s="972"/>
      <c r="AT116" s="973"/>
      <c r="AU116" s="917"/>
      <c r="AV116" s="918"/>
      <c r="AW116" s="918"/>
      <c r="AX116" s="918"/>
      <c r="AY116" s="918"/>
      <c r="AZ116" s="976" t="s">
        <v>428</v>
      </c>
      <c r="BA116" s="977"/>
      <c r="BB116" s="977"/>
      <c r="BC116" s="977"/>
      <c r="BD116" s="977"/>
      <c r="BE116" s="977"/>
      <c r="BF116" s="977"/>
      <c r="BG116" s="977"/>
      <c r="BH116" s="977"/>
      <c r="BI116" s="977"/>
      <c r="BJ116" s="977"/>
      <c r="BK116" s="977"/>
      <c r="BL116" s="977"/>
      <c r="BM116" s="977"/>
      <c r="BN116" s="977"/>
      <c r="BO116" s="977"/>
      <c r="BP116" s="978"/>
      <c r="BQ116" s="934" t="s">
        <v>411</v>
      </c>
      <c r="BR116" s="935"/>
      <c r="BS116" s="935"/>
      <c r="BT116" s="935"/>
      <c r="BU116" s="935"/>
      <c r="BV116" s="935" t="s">
        <v>405</v>
      </c>
      <c r="BW116" s="935"/>
      <c r="BX116" s="935"/>
      <c r="BY116" s="935"/>
      <c r="BZ116" s="935"/>
      <c r="CA116" s="935" t="s">
        <v>362</v>
      </c>
      <c r="CB116" s="935"/>
      <c r="CC116" s="935"/>
      <c r="CD116" s="935"/>
      <c r="CE116" s="935"/>
      <c r="CF116" s="929" t="s">
        <v>406</v>
      </c>
      <c r="CG116" s="930"/>
      <c r="CH116" s="930"/>
      <c r="CI116" s="930"/>
      <c r="CJ116" s="930"/>
      <c r="CK116" s="957"/>
      <c r="CL116" s="958"/>
      <c r="CM116" s="931" t="s">
        <v>429</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417</v>
      </c>
      <c r="DH116" s="968"/>
      <c r="DI116" s="968"/>
      <c r="DJ116" s="968"/>
      <c r="DK116" s="969"/>
      <c r="DL116" s="970" t="s">
        <v>414</v>
      </c>
      <c r="DM116" s="968"/>
      <c r="DN116" s="968"/>
      <c r="DO116" s="968"/>
      <c r="DP116" s="969"/>
      <c r="DQ116" s="970" t="s">
        <v>406</v>
      </c>
      <c r="DR116" s="968"/>
      <c r="DS116" s="968"/>
      <c r="DT116" s="968"/>
      <c r="DU116" s="969"/>
      <c r="DV116" s="971" t="s">
        <v>405</v>
      </c>
      <c r="DW116" s="972"/>
      <c r="DX116" s="972"/>
      <c r="DY116" s="972"/>
      <c r="DZ116" s="973"/>
    </row>
    <row r="117" spans="1:130" s="214" customFormat="1" ht="26.25" customHeight="1">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430</v>
      </c>
      <c r="Z117" s="903"/>
      <c r="AA117" s="987">
        <v>284902</v>
      </c>
      <c r="AB117" s="988"/>
      <c r="AC117" s="988"/>
      <c r="AD117" s="988"/>
      <c r="AE117" s="989"/>
      <c r="AF117" s="990">
        <v>295823</v>
      </c>
      <c r="AG117" s="988"/>
      <c r="AH117" s="988"/>
      <c r="AI117" s="988"/>
      <c r="AJ117" s="989"/>
      <c r="AK117" s="990">
        <v>313790</v>
      </c>
      <c r="AL117" s="988"/>
      <c r="AM117" s="988"/>
      <c r="AN117" s="988"/>
      <c r="AO117" s="989"/>
      <c r="AP117" s="991"/>
      <c r="AQ117" s="992"/>
      <c r="AR117" s="992"/>
      <c r="AS117" s="992"/>
      <c r="AT117" s="993"/>
      <c r="AU117" s="917"/>
      <c r="AV117" s="918"/>
      <c r="AW117" s="918"/>
      <c r="AX117" s="918"/>
      <c r="AY117" s="918"/>
      <c r="AZ117" s="983" t="s">
        <v>431</v>
      </c>
      <c r="BA117" s="984"/>
      <c r="BB117" s="984"/>
      <c r="BC117" s="984"/>
      <c r="BD117" s="984"/>
      <c r="BE117" s="984"/>
      <c r="BF117" s="984"/>
      <c r="BG117" s="984"/>
      <c r="BH117" s="984"/>
      <c r="BI117" s="984"/>
      <c r="BJ117" s="984"/>
      <c r="BK117" s="984"/>
      <c r="BL117" s="984"/>
      <c r="BM117" s="984"/>
      <c r="BN117" s="984"/>
      <c r="BO117" s="984"/>
      <c r="BP117" s="985"/>
      <c r="BQ117" s="934" t="s">
        <v>405</v>
      </c>
      <c r="BR117" s="935"/>
      <c r="BS117" s="935"/>
      <c r="BT117" s="935"/>
      <c r="BU117" s="935"/>
      <c r="BV117" s="935" t="s">
        <v>362</v>
      </c>
      <c r="BW117" s="935"/>
      <c r="BX117" s="935"/>
      <c r="BY117" s="935"/>
      <c r="BZ117" s="935"/>
      <c r="CA117" s="935" t="s">
        <v>362</v>
      </c>
      <c r="CB117" s="935"/>
      <c r="CC117" s="935"/>
      <c r="CD117" s="935"/>
      <c r="CE117" s="935"/>
      <c r="CF117" s="929" t="s">
        <v>411</v>
      </c>
      <c r="CG117" s="930"/>
      <c r="CH117" s="930"/>
      <c r="CI117" s="930"/>
      <c r="CJ117" s="930"/>
      <c r="CK117" s="957"/>
      <c r="CL117" s="958"/>
      <c r="CM117" s="931" t="s">
        <v>432</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405</v>
      </c>
      <c r="DH117" s="968"/>
      <c r="DI117" s="968"/>
      <c r="DJ117" s="968"/>
      <c r="DK117" s="969"/>
      <c r="DL117" s="970" t="s">
        <v>405</v>
      </c>
      <c r="DM117" s="968"/>
      <c r="DN117" s="968"/>
      <c r="DO117" s="968"/>
      <c r="DP117" s="969"/>
      <c r="DQ117" s="970" t="s">
        <v>406</v>
      </c>
      <c r="DR117" s="968"/>
      <c r="DS117" s="968"/>
      <c r="DT117" s="968"/>
      <c r="DU117" s="969"/>
      <c r="DV117" s="971" t="s">
        <v>411</v>
      </c>
      <c r="DW117" s="972"/>
      <c r="DX117" s="972"/>
      <c r="DY117" s="972"/>
      <c r="DZ117" s="973"/>
    </row>
    <row r="118" spans="1:130" s="214" customFormat="1" ht="26.25" customHeight="1">
      <c r="A118" s="921" t="s">
        <v>400</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397</v>
      </c>
      <c r="AB118" s="902"/>
      <c r="AC118" s="902"/>
      <c r="AD118" s="902"/>
      <c r="AE118" s="903"/>
      <c r="AF118" s="901" t="s">
        <v>398</v>
      </c>
      <c r="AG118" s="902"/>
      <c r="AH118" s="902"/>
      <c r="AI118" s="902"/>
      <c r="AJ118" s="903"/>
      <c r="AK118" s="901" t="s">
        <v>285</v>
      </c>
      <c r="AL118" s="902"/>
      <c r="AM118" s="902"/>
      <c r="AN118" s="902"/>
      <c r="AO118" s="903"/>
      <c r="AP118" s="979" t="s">
        <v>399</v>
      </c>
      <c r="AQ118" s="980"/>
      <c r="AR118" s="980"/>
      <c r="AS118" s="980"/>
      <c r="AT118" s="981"/>
      <c r="AU118" s="917"/>
      <c r="AV118" s="918"/>
      <c r="AW118" s="918"/>
      <c r="AX118" s="918"/>
      <c r="AY118" s="918"/>
      <c r="AZ118" s="982" t="s">
        <v>433</v>
      </c>
      <c r="BA118" s="974"/>
      <c r="BB118" s="974"/>
      <c r="BC118" s="974"/>
      <c r="BD118" s="974"/>
      <c r="BE118" s="974"/>
      <c r="BF118" s="974"/>
      <c r="BG118" s="974"/>
      <c r="BH118" s="974"/>
      <c r="BI118" s="974"/>
      <c r="BJ118" s="974"/>
      <c r="BK118" s="974"/>
      <c r="BL118" s="974"/>
      <c r="BM118" s="974"/>
      <c r="BN118" s="974"/>
      <c r="BO118" s="974"/>
      <c r="BP118" s="975"/>
      <c r="BQ118" s="1008" t="s">
        <v>362</v>
      </c>
      <c r="BR118" s="1009"/>
      <c r="BS118" s="1009"/>
      <c r="BT118" s="1009"/>
      <c r="BU118" s="1009"/>
      <c r="BV118" s="1009" t="s">
        <v>417</v>
      </c>
      <c r="BW118" s="1009"/>
      <c r="BX118" s="1009"/>
      <c r="BY118" s="1009"/>
      <c r="BZ118" s="1009"/>
      <c r="CA118" s="1009" t="s">
        <v>405</v>
      </c>
      <c r="CB118" s="1009"/>
      <c r="CC118" s="1009"/>
      <c r="CD118" s="1009"/>
      <c r="CE118" s="1009"/>
      <c r="CF118" s="929" t="s">
        <v>362</v>
      </c>
      <c r="CG118" s="930"/>
      <c r="CH118" s="930"/>
      <c r="CI118" s="930"/>
      <c r="CJ118" s="930"/>
      <c r="CK118" s="957"/>
      <c r="CL118" s="958"/>
      <c r="CM118" s="931" t="s">
        <v>434</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405</v>
      </c>
      <c r="DH118" s="968"/>
      <c r="DI118" s="968"/>
      <c r="DJ118" s="968"/>
      <c r="DK118" s="969"/>
      <c r="DL118" s="970" t="s">
        <v>362</v>
      </c>
      <c r="DM118" s="968"/>
      <c r="DN118" s="968"/>
      <c r="DO118" s="968"/>
      <c r="DP118" s="969"/>
      <c r="DQ118" s="970" t="s">
        <v>405</v>
      </c>
      <c r="DR118" s="968"/>
      <c r="DS118" s="968"/>
      <c r="DT118" s="968"/>
      <c r="DU118" s="969"/>
      <c r="DV118" s="971" t="s">
        <v>362</v>
      </c>
      <c r="DW118" s="972"/>
      <c r="DX118" s="972"/>
      <c r="DY118" s="972"/>
      <c r="DZ118" s="973"/>
    </row>
    <row r="119" spans="1:130" s="214" customFormat="1" ht="26.25" customHeight="1">
      <c r="A119" s="1065" t="s">
        <v>403</v>
      </c>
      <c r="B119" s="956"/>
      <c r="C119" s="938" t="s">
        <v>404</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405</v>
      </c>
      <c r="AB119" s="909"/>
      <c r="AC119" s="909"/>
      <c r="AD119" s="909"/>
      <c r="AE119" s="910"/>
      <c r="AF119" s="911" t="s">
        <v>406</v>
      </c>
      <c r="AG119" s="909"/>
      <c r="AH119" s="909"/>
      <c r="AI119" s="909"/>
      <c r="AJ119" s="910"/>
      <c r="AK119" s="911" t="s">
        <v>362</v>
      </c>
      <c r="AL119" s="909"/>
      <c r="AM119" s="909"/>
      <c r="AN119" s="909"/>
      <c r="AO119" s="910"/>
      <c r="AP119" s="912" t="s">
        <v>405</v>
      </c>
      <c r="AQ119" s="913"/>
      <c r="AR119" s="913"/>
      <c r="AS119" s="913"/>
      <c r="AT119" s="914"/>
      <c r="AU119" s="919"/>
      <c r="AV119" s="920"/>
      <c r="AW119" s="920"/>
      <c r="AX119" s="920"/>
      <c r="AY119" s="920"/>
      <c r="AZ119" s="237" t="s">
        <v>186</v>
      </c>
      <c r="BA119" s="237"/>
      <c r="BB119" s="237"/>
      <c r="BC119" s="237"/>
      <c r="BD119" s="237"/>
      <c r="BE119" s="237"/>
      <c r="BF119" s="237"/>
      <c r="BG119" s="237"/>
      <c r="BH119" s="237"/>
      <c r="BI119" s="237"/>
      <c r="BJ119" s="237"/>
      <c r="BK119" s="237"/>
      <c r="BL119" s="237"/>
      <c r="BM119" s="237"/>
      <c r="BN119" s="237"/>
      <c r="BO119" s="986" t="s">
        <v>435</v>
      </c>
      <c r="BP119" s="1014"/>
      <c r="BQ119" s="1008">
        <v>3961551</v>
      </c>
      <c r="BR119" s="1009"/>
      <c r="BS119" s="1009"/>
      <c r="BT119" s="1009"/>
      <c r="BU119" s="1009"/>
      <c r="BV119" s="1009">
        <v>4486160</v>
      </c>
      <c r="BW119" s="1009"/>
      <c r="BX119" s="1009"/>
      <c r="BY119" s="1009"/>
      <c r="BZ119" s="1009"/>
      <c r="CA119" s="1009">
        <v>4964592</v>
      </c>
      <c r="CB119" s="1009"/>
      <c r="CC119" s="1009"/>
      <c r="CD119" s="1009"/>
      <c r="CE119" s="1009"/>
      <c r="CF119" s="1010"/>
      <c r="CG119" s="1011"/>
      <c r="CH119" s="1011"/>
      <c r="CI119" s="1011"/>
      <c r="CJ119" s="1012"/>
      <c r="CK119" s="959"/>
      <c r="CL119" s="960"/>
      <c r="CM119" s="982" t="s">
        <v>436</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362</v>
      </c>
      <c r="DH119" s="995"/>
      <c r="DI119" s="995"/>
      <c r="DJ119" s="995"/>
      <c r="DK119" s="996"/>
      <c r="DL119" s="994" t="s">
        <v>417</v>
      </c>
      <c r="DM119" s="995"/>
      <c r="DN119" s="995"/>
      <c r="DO119" s="995"/>
      <c r="DP119" s="996"/>
      <c r="DQ119" s="994" t="s">
        <v>417</v>
      </c>
      <c r="DR119" s="995"/>
      <c r="DS119" s="995"/>
      <c r="DT119" s="995"/>
      <c r="DU119" s="996"/>
      <c r="DV119" s="997" t="s">
        <v>362</v>
      </c>
      <c r="DW119" s="998"/>
      <c r="DX119" s="998"/>
      <c r="DY119" s="998"/>
      <c r="DZ119" s="999"/>
    </row>
    <row r="120" spans="1:130" s="214" customFormat="1" ht="26.25" customHeight="1">
      <c r="A120" s="1066"/>
      <c r="B120" s="958"/>
      <c r="C120" s="931" t="s">
        <v>410</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362</v>
      </c>
      <c r="AB120" s="968"/>
      <c r="AC120" s="968"/>
      <c r="AD120" s="968"/>
      <c r="AE120" s="969"/>
      <c r="AF120" s="970" t="s">
        <v>411</v>
      </c>
      <c r="AG120" s="968"/>
      <c r="AH120" s="968"/>
      <c r="AI120" s="968"/>
      <c r="AJ120" s="969"/>
      <c r="AK120" s="970" t="s">
        <v>405</v>
      </c>
      <c r="AL120" s="968"/>
      <c r="AM120" s="968"/>
      <c r="AN120" s="968"/>
      <c r="AO120" s="969"/>
      <c r="AP120" s="971" t="s">
        <v>406</v>
      </c>
      <c r="AQ120" s="972"/>
      <c r="AR120" s="972"/>
      <c r="AS120" s="972"/>
      <c r="AT120" s="973"/>
      <c r="AU120" s="1000" t="s">
        <v>437</v>
      </c>
      <c r="AV120" s="1001"/>
      <c r="AW120" s="1001"/>
      <c r="AX120" s="1001"/>
      <c r="AY120" s="1002"/>
      <c r="AZ120" s="938" t="s">
        <v>438</v>
      </c>
      <c r="BA120" s="906"/>
      <c r="BB120" s="906"/>
      <c r="BC120" s="906"/>
      <c r="BD120" s="906"/>
      <c r="BE120" s="906"/>
      <c r="BF120" s="906"/>
      <c r="BG120" s="906"/>
      <c r="BH120" s="906"/>
      <c r="BI120" s="906"/>
      <c r="BJ120" s="906"/>
      <c r="BK120" s="906"/>
      <c r="BL120" s="906"/>
      <c r="BM120" s="906"/>
      <c r="BN120" s="906"/>
      <c r="BO120" s="906"/>
      <c r="BP120" s="907"/>
      <c r="BQ120" s="939">
        <v>2525081</v>
      </c>
      <c r="BR120" s="940"/>
      <c r="BS120" s="940"/>
      <c r="BT120" s="940"/>
      <c r="BU120" s="940"/>
      <c r="BV120" s="940">
        <v>2231258</v>
      </c>
      <c r="BW120" s="940"/>
      <c r="BX120" s="940"/>
      <c r="BY120" s="940"/>
      <c r="BZ120" s="940"/>
      <c r="CA120" s="940">
        <v>2581943</v>
      </c>
      <c r="CB120" s="940"/>
      <c r="CC120" s="940"/>
      <c r="CD120" s="940"/>
      <c r="CE120" s="940"/>
      <c r="CF120" s="953">
        <v>181.7</v>
      </c>
      <c r="CG120" s="954"/>
      <c r="CH120" s="954"/>
      <c r="CI120" s="954"/>
      <c r="CJ120" s="954"/>
      <c r="CK120" s="1015" t="s">
        <v>439</v>
      </c>
      <c r="CL120" s="1016"/>
      <c r="CM120" s="1016"/>
      <c r="CN120" s="1016"/>
      <c r="CO120" s="1017"/>
      <c r="CP120" s="1023" t="s">
        <v>440</v>
      </c>
      <c r="CQ120" s="1024"/>
      <c r="CR120" s="1024"/>
      <c r="CS120" s="1024"/>
      <c r="CT120" s="1024"/>
      <c r="CU120" s="1024"/>
      <c r="CV120" s="1024"/>
      <c r="CW120" s="1024"/>
      <c r="CX120" s="1024"/>
      <c r="CY120" s="1024"/>
      <c r="CZ120" s="1024"/>
      <c r="DA120" s="1024"/>
      <c r="DB120" s="1024"/>
      <c r="DC120" s="1024"/>
      <c r="DD120" s="1024"/>
      <c r="DE120" s="1024"/>
      <c r="DF120" s="1025"/>
      <c r="DG120" s="939">
        <v>139515</v>
      </c>
      <c r="DH120" s="940"/>
      <c r="DI120" s="940"/>
      <c r="DJ120" s="940"/>
      <c r="DK120" s="940"/>
      <c r="DL120" s="940">
        <v>137252</v>
      </c>
      <c r="DM120" s="940"/>
      <c r="DN120" s="940"/>
      <c r="DO120" s="940"/>
      <c r="DP120" s="940"/>
      <c r="DQ120" s="940">
        <v>132260</v>
      </c>
      <c r="DR120" s="940"/>
      <c r="DS120" s="940"/>
      <c r="DT120" s="940"/>
      <c r="DU120" s="940"/>
      <c r="DV120" s="941">
        <v>9.3000000000000007</v>
      </c>
      <c r="DW120" s="941"/>
      <c r="DX120" s="941"/>
      <c r="DY120" s="941"/>
      <c r="DZ120" s="942"/>
    </row>
    <row r="121" spans="1:130" s="214" customFormat="1" ht="26.25" customHeight="1">
      <c r="A121" s="1066"/>
      <c r="B121" s="958"/>
      <c r="C121" s="983" t="s">
        <v>441</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417</v>
      </c>
      <c r="AB121" s="968"/>
      <c r="AC121" s="968"/>
      <c r="AD121" s="968"/>
      <c r="AE121" s="969"/>
      <c r="AF121" s="970" t="s">
        <v>405</v>
      </c>
      <c r="AG121" s="968"/>
      <c r="AH121" s="968"/>
      <c r="AI121" s="968"/>
      <c r="AJ121" s="969"/>
      <c r="AK121" s="970" t="s">
        <v>362</v>
      </c>
      <c r="AL121" s="968"/>
      <c r="AM121" s="968"/>
      <c r="AN121" s="968"/>
      <c r="AO121" s="969"/>
      <c r="AP121" s="971" t="s">
        <v>362</v>
      </c>
      <c r="AQ121" s="972"/>
      <c r="AR121" s="972"/>
      <c r="AS121" s="972"/>
      <c r="AT121" s="973"/>
      <c r="AU121" s="1003"/>
      <c r="AV121" s="1004"/>
      <c r="AW121" s="1004"/>
      <c r="AX121" s="1004"/>
      <c r="AY121" s="1005"/>
      <c r="AZ121" s="931" t="s">
        <v>442</v>
      </c>
      <c r="BA121" s="932"/>
      <c r="BB121" s="932"/>
      <c r="BC121" s="932"/>
      <c r="BD121" s="932"/>
      <c r="BE121" s="932"/>
      <c r="BF121" s="932"/>
      <c r="BG121" s="932"/>
      <c r="BH121" s="932"/>
      <c r="BI121" s="932"/>
      <c r="BJ121" s="932"/>
      <c r="BK121" s="932"/>
      <c r="BL121" s="932"/>
      <c r="BM121" s="932"/>
      <c r="BN121" s="932"/>
      <c r="BO121" s="932"/>
      <c r="BP121" s="933"/>
      <c r="BQ121" s="934">
        <v>53103</v>
      </c>
      <c r="BR121" s="935"/>
      <c r="BS121" s="935"/>
      <c r="BT121" s="935"/>
      <c r="BU121" s="935"/>
      <c r="BV121" s="935">
        <v>46503</v>
      </c>
      <c r="BW121" s="935"/>
      <c r="BX121" s="935"/>
      <c r="BY121" s="935"/>
      <c r="BZ121" s="935"/>
      <c r="CA121" s="935">
        <v>39954</v>
      </c>
      <c r="CB121" s="935"/>
      <c r="CC121" s="935"/>
      <c r="CD121" s="935"/>
      <c r="CE121" s="935"/>
      <c r="CF121" s="929">
        <v>2.8</v>
      </c>
      <c r="CG121" s="930"/>
      <c r="CH121" s="930"/>
      <c r="CI121" s="930"/>
      <c r="CJ121" s="930"/>
      <c r="CK121" s="1018"/>
      <c r="CL121" s="1019"/>
      <c r="CM121" s="1019"/>
      <c r="CN121" s="1019"/>
      <c r="CO121" s="1020"/>
      <c r="CP121" s="1028"/>
      <c r="CQ121" s="1029"/>
      <c r="CR121" s="1029"/>
      <c r="CS121" s="1029"/>
      <c r="CT121" s="1029"/>
      <c r="CU121" s="1029"/>
      <c r="CV121" s="1029"/>
      <c r="CW121" s="1029"/>
      <c r="CX121" s="1029"/>
      <c r="CY121" s="1029"/>
      <c r="CZ121" s="1029"/>
      <c r="DA121" s="1029"/>
      <c r="DB121" s="1029"/>
      <c r="DC121" s="1029"/>
      <c r="DD121" s="1029"/>
      <c r="DE121" s="1029"/>
      <c r="DF121" s="1030"/>
      <c r="DG121" s="934"/>
      <c r="DH121" s="935"/>
      <c r="DI121" s="935"/>
      <c r="DJ121" s="935"/>
      <c r="DK121" s="935"/>
      <c r="DL121" s="935"/>
      <c r="DM121" s="935"/>
      <c r="DN121" s="935"/>
      <c r="DO121" s="935"/>
      <c r="DP121" s="935"/>
      <c r="DQ121" s="935"/>
      <c r="DR121" s="935"/>
      <c r="DS121" s="935"/>
      <c r="DT121" s="935"/>
      <c r="DU121" s="935"/>
      <c r="DV121" s="936"/>
      <c r="DW121" s="936"/>
      <c r="DX121" s="936"/>
      <c r="DY121" s="936"/>
      <c r="DZ121" s="937"/>
    </row>
    <row r="122" spans="1:130" s="214" customFormat="1" ht="26.25" customHeight="1">
      <c r="A122" s="1066"/>
      <c r="B122" s="958"/>
      <c r="C122" s="931" t="s">
        <v>423</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405</v>
      </c>
      <c r="AB122" s="968"/>
      <c r="AC122" s="968"/>
      <c r="AD122" s="968"/>
      <c r="AE122" s="969"/>
      <c r="AF122" s="970" t="s">
        <v>406</v>
      </c>
      <c r="AG122" s="968"/>
      <c r="AH122" s="968"/>
      <c r="AI122" s="968"/>
      <c r="AJ122" s="969"/>
      <c r="AK122" s="970" t="s">
        <v>408</v>
      </c>
      <c r="AL122" s="968"/>
      <c r="AM122" s="968"/>
      <c r="AN122" s="968"/>
      <c r="AO122" s="969"/>
      <c r="AP122" s="971" t="s">
        <v>362</v>
      </c>
      <c r="AQ122" s="972"/>
      <c r="AR122" s="972"/>
      <c r="AS122" s="972"/>
      <c r="AT122" s="973"/>
      <c r="AU122" s="1003"/>
      <c r="AV122" s="1004"/>
      <c r="AW122" s="1004"/>
      <c r="AX122" s="1004"/>
      <c r="AY122" s="1005"/>
      <c r="AZ122" s="982" t="s">
        <v>443</v>
      </c>
      <c r="BA122" s="974"/>
      <c r="BB122" s="974"/>
      <c r="BC122" s="974"/>
      <c r="BD122" s="974"/>
      <c r="BE122" s="974"/>
      <c r="BF122" s="974"/>
      <c r="BG122" s="974"/>
      <c r="BH122" s="974"/>
      <c r="BI122" s="974"/>
      <c r="BJ122" s="974"/>
      <c r="BK122" s="974"/>
      <c r="BL122" s="974"/>
      <c r="BM122" s="974"/>
      <c r="BN122" s="974"/>
      <c r="BO122" s="974"/>
      <c r="BP122" s="975"/>
      <c r="BQ122" s="1008">
        <v>2611774</v>
      </c>
      <c r="BR122" s="1009"/>
      <c r="BS122" s="1009"/>
      <c r="BT122" s="1009"/>
      <c r="BU122" s="1009"/>
      <c r="BV122" s="1009">
        <v>2927123</v>
      </c>
      <c r="BW122" s="1009"/>
      <c r="BX122" s="1009"/>
      <c r="BY122" s="1009"/>
      <c r="BZ122" s="1009"/>
      <c r="CA122" s="1009">
        <v>3254956</v>
      </c>
      <c r="CB122" s="1009"/>
      <c r="CC122" s="1009"/>
      <c r="CD122" s="1009"/>
      <c r="CE122" s="1009"/>
      <c r="CF122" s="1026">
        <v>229.1</v>
      </c>
      <c r="CG122" s="1027"/>
      <c r="CH122" s="1027"/>
      <c r="CI122" s="1027"/>
      <c r="CJ122" s="1027"/>
      <c r="CK122" s="1018"/>
      <c r="CL122" s="1019"/>
      <c r="CM122" s="1019"/>
      <c r="CN122" s="1019"/>
      <c r="CO122" s="1020"/>
      <c r="CP122" s="1028"/>
      <c r="CQ122" s="1029"/>
      <c r="CR122" s="1029"/>
      <c r="CS122" s="1029"/>
      <c r="CT122" s="1029"/>
      <c r="CU122" s="1029"/>
      <c r="CV122" s="1029"/>
      <c r="CW122" s="1029"/>
      <c r="CX122" s="1029"/>
      <c r="CY122" s="1029"/>
      <c r="CZ122" s="1029"/>
      <c r="DA122" s="1029"/>
      <c r="DB122" s="1029"/>
      <c r="DC122" s="1029"/>
      <c r="DD122" s="1029"/>
      <c r="DE122" s="1029"/>
      <c r="DF122" s="1030"/>
      <c r="DG122" s="934"/>
      <c r="DH122" s="935"/>
      <c r="DI122" s="935"/>
      <c r="DJ122" s="935"/>
      <c r="DK122" s="935"/>
      <c r="DL122" s="935"/>
      <c r="DM122" s="935"/>
      <c r="DN122" s="935"/>
      <c r="DO122" s="935"/>
      <c r="DP122" s="935"/>
      <c r="DQ122" s="935"/>
      <c r="DR122" s="935"/>
      <c r="DS122" s="935"/>
      <c r="DT122" s="935"/>
      <c r="DU122" s="935"/>
      <c r="DV122" s="936"/>
      <c r="DW122" s="936"/>
      <c r="DX122" s="936"/>
      <c r="DY122" s="936"/>
      <c r="DZ122" s="937"/>
    </row>
    <row r="123" spans="1:130" s="214" customFormat="1" ht="26.25" customHeight="1">
      <c r="A123" s="1066"/>
      <c r="B123" s="958"/>
      <c r="C123" s="931" t="s">
        <v>429</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362</v>
      </c>
      <c r="AB123" s="968"/>
      <c r="AC123" s="968"/>
      <c r="AD123" s="968"/>
      <c r="AE123" s="969"/>
      <c r="AF123" s="970" t="s">
        <v>362</v>
      </c>
      <c r="AG123" s="968"/>
      <c r="AH123" s="968"/>
      <c r="AI123" s="968"/>
      <c r="AJ123" s="969"/>
      <c r="AK123" s="970" t="s">
        <v>411</v>
      </c>
      <c r="AL123" s="968"/>
      <c r="AM123" s="968"/>
      <c r="AN123" s="968"/>
      <c r="AO123" s="969"/>
      <c r="AP123" s="971" t="s">
        <v>417</v>
      </c>
      <c r="AQ123" s="972"/>
      <c r="AR123" s="972"/>
      <c r="AS123" s="972"/>
      <c r="AT123" s="973"/>
      <c r="AU123" s="1006"/>
      <c r="AV123" s="1007"/>
      <c r="AW123" s="1007"/>
      <c r="AX123" s="1007"/>
      <c r="AY123" s="1007"/>
      <c r="AZ123" s="237" t="s">
        <v>186</v>
      </c>
      <c r="BA123" s="237"/>
      <c r="BB123" s="237"/>
      <c r="BC123" s="237"/>
      <c r="BD123" s="237"/>
      <c r="BE123" s="237"/>
      <c r="BF123" s="237"/>
      <c r="BG123" s="237"/>
      <c r="BH123" s="237"/>
      <c r="BI123" s="237"/>
      <c r="BJ123" s="237"/>
      <c r="BK123" s="237"/>
      <c r="BL123" s="237"/>
      <c r="BM123" s="237"/>
      <c r="BN123" s="237"/>
      <c r="BO123" s="986" t="s">
        <v>444</v>
      </c>
      <c r="BP123" s="1014"/>
      <c r="BQ123" s="1072">
        <v>5189958</v>
      </c>
      <c r="BR123" s="1073"/>
      <c r="BS123" s="1073"/>
      <c r="BT123" s="1073"/>
      <c r="BU123" s="1073"/>
      <c r="BV123" s="1073">
        <v>5204884</v>
      </c>
      <c r="BW123" s="1073"/>
      <c r="BX123" s="1073"/>
      <c r="BY123" s="1073"/>
      <c r="BZ123" s="1073"/>
      <c r="CA123" s="1073">
        <v>5876853</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14" customFormat="1" ht="26.25" customHeight="1" thickBot="1">
      <c r="A124" s="1066"/>
      <c r="B124" s="958"/>
      <c r="C124" s="931" t="s">
        <v>432</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417</v>
      </c>
      <c r="AB124" s="968"/>
      <c r="AC124" s="968"/>
      <c r="AD124" s="968"/>
      <c r="AE124" s="969"/>
      <c r="AF124" s="970" t="s">
        <v>417</v>
      </c>
      <c r="AG124" s="968"/>
      <c r="AH124" s="968"/>
      <c r="AI124" s="968"/>
      <c r="AJ124" s="969"/>
      <c r="AK124" s="970" t="s">
        <v>417</v>
      </c>
      <c r="AL124" s="968"/>
      <c r="AM124" s="968"/>
      <c r="AN124" s="968"/>
      <c r="AO124" s="969"/>
      <c r="AP124" s="971" t="s">
        <v>362</v>
      </c>
      <c r="AQ124" s="972"/>
      <c r="AR124" s="972"/>
      <c r="AS124" s="972"/>
      <c r="AT124" s="973"/>
      <c r="AU124" s="1068" t="s">
        <v>445</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411</v>
      </c>
      <c r="BR124" s="1036"/>
      <c r="BS124" s="1036"/>
      <c r="BT124" s="1036"/>
      <c r="BU124" s="1036"/>
      <c r="BV124" s="1036" t="s">
        <v>362</v>
      </c>
      <c r="BW124" s="1036"/>
      <c r="BX124" s="1036"/>
      <c r="BY124" s="1036"/>
      <c r="BZ124" s="1036"/>
      <c r="CA124" s="1036" t="s">
        <v>417</v>
      </c>
      <c r="CB124" s="1036"/>
      <c r="CC124" s="1036"/>
      <c r="CD124" s="1036"/>
      <c r="CE124" s="1036"/>
      <c r="CF124" s="1037"/>
      <c r="CG124" s="1038"/>
      <c r="CH124" s="1038"/>
      <c r="CI124" s="1038"/>
      <c r="CJ124" s="1039"/>
      <c r="CK124" s="1021"/>
      <c r="CL124" s="1021"/>
      <c r="CM124" s="1021"/>
      <c r="CN124" s="1021"/>
      <c r="CO124" s="1022"/>
      <c r="CP124" s="1028" t="s">
        <v>446</v>
      </c>
      <c r="CQ124" s="1029"/>
      <c r="CR124" s="1029"/>
      <c r="CS124" s="1029"/>
      <c r="CT124" s="1029"/>
      <c r="CU124" s="1029"/>
      <c r="CV124" s="1029"/>
      <c r="CW124" s="1029"/>
      <c r="CX124" s="1029"/>
      <c r="CY124" s="1029"/>
      <c r="CZ124" s="1029"/>
      <c r="DA124" s="1029"/>
      <c r="DB124" s="1029"/>
      <c r="DC124" s="1029"/>
      <c r="DD124" s="1029"/>
      <c r="DE124" s="1029"/>
      <c r="DF124" s="1030"/>
      <c r="DG124" s="1013" t="s">
        <v>405</v>
      </c>
      <c r="DH124" s="995"/>
      <c r="DI124" s="995"/>
      <c r="DJ124" s="995"/>
      <c r="DK124" s="996"/>
      <c r="DL124" s="994" t="s">
        <v>362</v>
      </c>
      <c r="DM124" s="995"/>
      <c r="DN124" s="995"/>
      <c r="DO124" s="995"/>
      <c r="DP124" s="996"/>
      <c r="DQ124" s="994" t="s">
        <v>405</v>
      </c>
      <c r="DR124" s="995"/>
      <c r="DS124" s="995"/>
      <c r="DT124" s="995"/>
      <c r="DU124" s="996"/>
      <c r="DV124" s="997" t="s">
        <v>362</v>
      </c>
      <c r="DW124" s="998"/>
      <c r="DX124" s="998"/>
      <c r="DY124" s="998"/>
      <c r="DZ124" s="999"/>
    </row>
    <row r="125" spans="1:130" s="214" customFormat="1" ht="26.25" customHeight="1">
      <c r="A125" s="1066"/>
      <c r="B125" s="958"/>
      <c r="C125" s="931" t="s">
        <v>434</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362</v>
      </c>
      <c r="AB125" s="968"/>
      <c r="AC125" s="968"/>
      <c r="AD125" s="968"/>
      <c r="AE125" s="969"/>
      <c r="AF125" s="970" t="s">
        <v>362</v>
      </c>
      <c r="AG125" s="968"/>
      <c r="AH125" s="968"/>
      <c r="AI125" s="968"/>
      <c r="AJ125" s="969"/>
      <c r="AK125" s="970" t="s">
        <v>362</v>
      </c>
      <c r="AL125" s="968"/>
      <c r="AM125" s="968"/>
      <c r="AN125" s="968"/>
      <c r="AO125" s="969"/>
      <c r="AP125" s="971" t="s">
        <v>362</v>
      </c>
      <c r="AQ125" s="972"/>
      <c r="AR125" s="972"/>
      <c r="AS125" s="972"/>
      <c r="AT125" s="97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31" t="s">
        <v>447</v>
      </c>
      <c r="CL125" s="1016"/>
      <c r="CM125" s="1016"/>
      <c r="CN125" s="1016"/>
      <c r="CO125" s="1017"/>
      <c r="CP125" s="938" t="s">
        <v>448</v>
      </c>
      <c r="CQ125" s="906"/>
      <c r="CR125" s="906"/>
      <c r="CS125" s="906"/>
      <c r="CT125" s="906"/>
      <c r="CU125" s="906"/>
      <c r="CV125" s="906"/>
      <c r="CW125" s="906"/>
      <c r="CX125" s="906"/>
      <c r="CY125" s="906"/>
      <c r="CZ125" s="906"/>
      <c r="DA125" s="906"/>
      <c r="DB125" s="906"/>
      <c r="DC125" s="906"/>
      <c r="DD125" s="906"/>
      <c r="DE125" s="906"/>
      <c r="DF125" s="907"/>
      <c r="DG125" s="939" t="s">
        <v>362</v>
      </c>
      <c r="DH125" s="940"/>
      <c r="DI125" s="940"/>
      <c r="DJ125" s="940"/>
      <c r="DK125" s="940"/>
      <c r="DL125" s="940" t="s">
        <v>405</v>
      </c>
      <c r="DM125" s="940"/>
      <c r="DN125" s="940"/>
      <c r="DO125" s="940"/>
      <c r="DP125" s="940"/>
      <c r="DQ125" s="940" t="s">
        <v>405</v>
      </c>
      <c r="DR125" s="940"/>
      <c r="DS125" s="940"/>
      <c r="DT125" s="940"/>
      <c r="DU125" s="940"/>
      <c r="DV125" s="941" t="s">
        <v>362</v>
      </c>
      <c r="DW125" s="941"/>
      <c r="DX125" s="941"/>
      <c r="DY125" s="941"/>
      <c r="DZ125" s="942"/>
    </row>
    <row r="126" spans="1:130" s="214" customFormat="1" ht="26.25" customHeight="1" thickBot="1">
      <c r="A126" s="1066"/>
      <c r="B126" s="958"/>
      <c r="C126" s="931" t="s">
        <v>436</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411</v>
      </c>
      <c r="AB126" s="968"/>
      <c r="AC126" s="968"/>
      <c r="AD126" s="968"/>
      <c r="AE126" s="969"/>
      <c r="AF126" s="970" t="s">
        <v>405</v>
      </c>
      <c r="AG126" s="968"/>
      <c r="AH126" s="968"/>
      <c r="AI126" s="968"/>
      <c r="AJ126" s="969"/>
      <c r="AK126" s="970" t="s">
        <v>362</v>
      </c>
      <c r="AL126" s="968"/>
      <c r="AM126" s="968"/>
      <c r="AN126" s="968"/>
      <c r="AO126" s="969"/>
      <c r="AP126" s="971" t="s">
        <v>405</v>
      </c>
      <c r="AQ126" s="972"/>
      <c r="AR126" s="972"/>
      <c r="AS126" s="972"/>
      <c r="AT126" s="97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32"/>
      <c r="CL126" s="1019"/>
      <c r="CM126" s="1019"/>
      <c r="CN126" s="1019"/>
      <c r="CO126" s="1020"/>
      <c r="CP126" s="931" t="s">
        <v>449</v>
      </c>
      <c r="CQ126" s="932"/>
      <c r="CR126" s="932"/>
      <c r="CS126" s="932"/>
      <c r="CT126" s="932"/>
      <c r="CU126" s="932"/>
      <c r="CV126" s="932"/>
      <c r="CW126" s="932"/>
      <c r="CX126" s="932"/>
      <c r="CY126" s="932"/>
      <c r="CZ126" s="932"/>
      <c r="DA126" s="932"/>
      <c r="DB126" s="932"/>
      <c r="DC126" s="932"/>
      <c r="DD126" s="932"/>
      <c r="DE126" s="932"/>
      <c r="DF126" s="933"/>
      <c r="DG126" s="934" t="s">
        <v>405</v>
      </c>
      <c r="DH126" s="935"/>
      <c r="DI126" s="935"/>
      <c r="DJ126" s="935"/>
      <c r="DK126" s="935"/>
      <c r="DL126" s="935" t="s">
        <v>362</v>
      </c>
      <c r="DM126" s="935"/>
      <c r="DN126" s="935"/>
      <c r="DO126" s="935"/>
      <c r="DP126" s="935"/>
      <c r="DQ126" s="935" t="s">
        <v>362</v>
      </c>
      <c r="DR126" s="935"/>
      <c r="DS126" s="935"/>
      <c r="DT126" s="935"/>
      <c r="DU126" s="935"/>
      <c r="DV126" s="936" t="s">
        <v>405</v>
      </c>
      <c r="DW126" s="936"/>
      <c r="DX126" s="936"/>
      <c r="DY126" s="936"/>
      <c r="DZ126" s="937"/>
    </row>
    <row r="127" spans="1:130" s="214" customFormat="1" ht="26.25" customHeight="1">
      <c r="A127" s="1067"/>
      <c r="B127" s="960"/>
      <c r="C127" s="982" t="s">
        <v>450</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362</v>
      </c>
      <c r="AB127" s="968"/>
      <c r="AC127" s="968"/>
      <c r="AD127" s="968"/>
      <c r="AE127" s="969"/>
      <c r="AF127" s="970" t="s">
        <v>362</v>
      </c>
      <c r="AG127" s="968"/>
      <c r="AH127" s="968"/>
      <c r="AI127" s="968"/>
      <c r="AJ127" s="969"/>
      <c r="AK127" s="970" t="s">
        <v>362</v>
      </c>
      <c r="AL127" s="968"/>
      <c r="AM127" s="968"/>
      <c r="AN127" s="968"/>
      <c r="AO127" s="969"/>
      <c r="AP127" s="971" t="s">
        <v>362</v>
      </c>
      <c r="AQ127" s="972"/>
      <c r="AR127" s="972"/>
      <c r="AS127" s="972"/>
      <c r="AT127" s="973"/>
      <c r="AU127" s="216"/>
      <c r="AV127" s="216"/>
      <c r="AW127" s="216"/>
      <c r="AX127" s="1040" t="s">
        <v>451</v>
      </c>
      <c r="AY127" s="1041"/>
      <c r="AZ127" s="1041"/>
      <c r="BA127" s="1041"/>
      <c r="BB127" s="1041"/>
      <c r="BC127" s="1041"/>
      <c r="BD127" s="1041"/>
      <c r="BE127" s="1042"/>
      <c r="BF127" s="1043" t="s">
        <v>452</v>
      </c>
      <c r="BG127" s="1041"/>
      <c r="BH127" s="1041"/>
      <c r="BI127" s="1041"/>
      <c r="BJ127" s="1041"/>
      <c r="BK127" s="1041"/>
      <c r="BL127" s="1042"/>
      <c r="BM127" s="1043" t="s">
        <v>453</v>
      </c>
      <c r="BN127" s="1041"/>
      <c r="BO127" s="1041"/>
      <c r="BP127" s="1041"/>
      <c r="BQ127" s="1041"/>
      <c r="BR127" s="1041"/>
      <c r="BS127" s="1042"/>
      <c r="BT127" s="1043" t="s">
        <v>454</v>
      </c>
      <c r="BU127" s="1041"/>
      <c r="BV127" s="1041"/>
      <c r="BW127" s="1041"/>
      <c r="BX127" s="1041"/>
      <c r="BY127" s="1041"/>
      <c r="BZ127" s="1064"/>
      <c r="CA127" s="216"/>
      <c r="CB127" s="216"/>
      <c r="CC127" s="216"/>
      <c r="CD127" s="239"/>
      <c r="CE127" s="239"/>
      <c r="CF127" s="239"/>
      <c r="CG127" s="216"/>
      <c r="CH127" s="216"/>
      <c r="CI127" s="216"/>
      <c r="CJ127" s="238"/>
      <c r="CK127" s="1032"/>
      <c r="CL127" s="1019"/>
      <c r="CM127" s="1019"/>
      <c r="CN127" s="1019"/>
      <c r="CO127" s="1020"/>
      <c r="CP127" s="931" t="s">
        <v>455</v>
      </c>
      <c r="CQ127" s="932"/>
      <c r="CR127" s="932"/>
      <c r="CS127" s="932"/>
      <c r="CT127" s="932"/>
      <c r="CU127" s="932"/>
      <c r="CV127" s="932"/>
      <c r="CW127" s="932"/>
      <c r="CX127" s="932"/>
      <c r="CY127" s="932"/>
      <c r="CZ127" s="932"/>
      <c r="DA127" s="932"/>
      <c r="DB127" s="932"/>
      <c r="DC127" s="932"/>
      <c r="DD127" s="932"/>
      <c r="DE127" s="932"/>
      <c r="DF127" s="933"/>
      <c r="DG127" s="934" t="s">
        <v>362</v>
      </c>
      <c r="DH127" s="935"/>
      <c r="DI127" s="935"/>
      <c r="DJ127" s="935"/>
      <c r="DK127" s="935"/>
      <c r="DL127" s="935" t="s">
        <v>405</v>
      </c>
      <c r="DM127" s="935"/>
      <c r="DN127" s="935"/>
      <c r="DO127" s="935"/>
      <c r="DP127" s="935"/>
      <c r="DQ127" s="935" t="s">
        <v>405</v>
      </c>
      <c r="DR127" s="935"/>
      <c r="DS127" s="935"/>
      <c r="DT127" s="935"/>
      <c r="DU127" s="935"/>
      <c r="DV127" s="936" t="s">
        <v>405</v>
      </c>
      <c r="DW127" s="936"/>
      <c r="DX127" s="936"/>
      <c r="DY127" s="936"/>
      <c r="DZ127" s="937"/>
    </row>
    <row r="128" spans="1:130" s="214" customFormat="1" ht="26.25" customHeight="1" thickBot="1">
      <c r="A128" s="1050" t="s">
        <v>456</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457</v>
      </c>
      <c r="X128" s="1052"/>
      <c r="Y128" s="1052"/>
      <c r="Z128" s="1053"/>
      <c r="AA128" s="1054">
        <v>7806</v>
      </c>
      <c r="AB128" s="1055"/>
      <c r="AC128" s="1055"/>
      <c r="AD128" s="1055"/>
      <c r="AE128" s="1056"/>
      <c r="AF128" s="1057">
        <v>7805</v>
      </c>
      <c r="AG128" s="1055"/>
      <c r="AH128" s="1055"/>
      <c r="AI128" s="1055"/>
      <c r="AJ128" s="1056"/>
      <c r="AK128" s="1057">
        <v>7806</v>
      </c>
      <c r="AL128" s="1055"/>
      <c r="AM128" s="1055"/>
      <c r="AN128" s="1055"/>
      <c r="AO128" s="1056"/>
      <c r="AP128" s="1058"/>
      <c r="AQ128" s="1059"/>
      <c r="AR128" s="1059"/>
      <c r="AS128" s="1059"/>
      <c r="AT128" s="1060"/>
      <c r="AU128" s="216"/>
      <c r="AV128" s="216"/>
      <c r="AW128" s="216"/>
      <c r="AX128" s="905" t="s">
        <v>458</v>
      </c>
      <c r="AY128" s="906"/>
      <c r="AZ128" s="906"/>
      <c r="BA128" s="906"/>
      <c r="BB128" s="906"/>
      <c r="BC128" s="906"/>
      <c r="BD128" s="906"/>
      <c r="BE128" s="907"/>
      <c r="BF128" s="1061" t="s">
        <v>408</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39"/>
      <c r="CB128" s="239"/>
      <c r="CC128" s="239"/>
      <c r="CD128" s="239"/>
      <c r="CE128" s="239"/>
      <c r="CF128" s="239"/>
      <c r="CG128" s="216"/>
      <c r="CH128" s="216"/>
      <c r="CI128" s="216"/>
      <c r="CJ128" s="238"/>
      <c r="CK128" s="1033"/>
      <c r="CL128" s="1034"/>
      <c r="CM128" s="1034"/>
      <c r="CN128" s="1034"/>
      <c r="CO128" s="1035"/>
      <c r="CP128" s="1044" t="s">
        <v>459</v>
      </c>
      <c r="CQ128" s="735"/>
      <c r="CR128" s="735"/>
      <c r="CS128" s="735"/>
      <c r="CT128" s="735"/>
      <c r="CU128" s="735"/>
      <c r="CV128" s="735"/>
      <c r="CW128" s="735"/>
      <c r="CX128" s="735"/>
      <c r="CY128" s="735"/>
      <c r="CZ128" s="735"/>
      <c r="DA128" s="735"/>
      <c r="DB128" s="735"/>
      <c r="DC128" s="735"/>
      <c r="DD128" s="735"/>
      <c r="DE128" s="735"/>
      <c r="DF128" s="1045"/>
      <c r="DG128" s="1046" t="s">
        <v>405</v>
      </c>
      <c r="DH128" s="1047"/>
      <c r="DI128" s="1047"/>
      <c r="DJ128" s="1047"/>
      <c r="DK128" s="1047"/>
      <c r="DL128" s="1047" t="s">
        <v>362</v>
      </c>
      <c r="DM128" s="1047"/>
      <c r="DN128" s="1047"/>
      <c r="DO128" s="1047"/>
      <c r="DP128" s="1047"/>
      <c r="DQ128" s="1047" t="s">
        <v>362</v>
      </c>
      <c r="DR128" s="1047"/>
      <c r="DS128" s="1047"/>
      <c r="DT128" s="1047"/>
      <c r="DU128" s="1047"/>
      <c r="DV128" s="1048" t="s">
        <v>362</v>
      </c>
      <c r="DW128" s="1048"/>
      <c r="DX128" s="1048"/>
      <c r="DY128" s="1048"/>
      <c r="DZ128" s="1049"/>
    </row>
    <row r="129" spans="1:131" s="214" customFormat="1" ht="26.25" customHeight="1">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460</v>
      </c>
      <c r="X129" s="1080"/>
      <c r="Y129" s="1080"/>
      <c r="Z129" s="1081"/>
      <c r="AA129" s="967">
        <v>1398839</v>
      </c>
      <c r="AB129" s="968"/>
      <c r="AC129" s="968"/>
      <c r="AD129" s="968"/>
      <c r="AE129" s="969"/>
      <c r="AF129" s="970">
        <v>1488745</v>
      </c>
      <c r="AG129" s="968"/>
      <c r="AH129" s="968"/>
      <c r="AI129" s="968"/>
      <c r="AJ129" s="969"/>
      <c r="AK129" s="970">
        <v>1635285</v>
      </c>
      <c r="AL129" s="968"/>
      <c r="AM129" s="968"/>
      <c r="AN129" s="968"/>
      <c r="AO129" s="969"/>
      <c r="AP129" s="1082"/>
      <c r="AQ129" s="1083"/>
      <c r="AR129" s="1083"/>
      <c r="AS129" s="1083"/>
      <c r="AT129" s="1084"/>
      <c r="AU129" s="217"/>
      <c r="AV129" s="217"/>
      <c r="AW129" s="217"/>
      <c r="AX129" s="1074" t="s">
        <v>461</v>
      </c>
      <c r="AY129" s="932"/>
      <c r="AZ129" s="932"/>
      <c r="BA129" s="932"/>
      <c r="BB129" s="932"/>
      <c r="BC129" s="932"/>
      <c r="BD129" s="932"/>
      <c r="BE129" s="933"/>
      <c r="BF129" s="1075" t="s">
        <v>405</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943" t="s">
        <v>462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463</v>
      </c>
      <c r="X130" s="1080"/>
      <c r="Y130" s="1080"/>
      <c r="Z130" s="1081"/>
      <c r="AA130" s="967">
        <v>193044</v>
      </c>
      <c r="AB130" s="968"/>
      <c r="AC130" s="968"/>
      <c r="AD130" s="968"/>
      <c r="AE130" s="969"/>
      <c r="AF130" s="970">
        <v>204253</v>
      </c>
      <c r="AG130" s="968"/>
      <c r="AH130" s="968"/>
      <c r="AI130" s="968"/>
      <c r="AJ130" s="969"/>
      <c r="AK130" s="970">
        <v>214318</v>
      </c>
      <c r="AL130" s="968"/>
      <c r="AM130" s="968"/>
      <c r="AN130" s="968"/>
      <c r="AO130" s="969"/>
      <c r="AP130" s="1082"/>
      <c r="AQ130" s="1083"/>
      <c r="AR130" s="1083"/>
      <c r="AS130" s="1083"/>
      <c r="AT130" s="1084"/>
      <c r="AU130" s="217"/>
      <c r="AV130" s="217"/>
      <c r="AW130" s="217"/>
      <c r="AX130" s="1074" t="s">
        <v>464</v>
      </c>
      <c r="AY130" s="932"/>
      <c r="AZ130" s="932"/>
      <c r="BA130" s="932"/>
      <c r="BB130" s="932"/>
      <c r="BC130" s="932"/>
      <c r="BD130" s="932"/>
      <c r="BE130" s="933"/>
      <c r="BF130" s="1110">
        <v>6.6</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465</v>
      </c>
      <c r="X131" s="1117"/>
      <c r="Y131" s="1117"/>
      <c r="Z131" s="1118"/>
      <c r="AA131" s="1013">
        <v>1205795</v>
      </c>
      <c r="AB131" s="995"/>
      <c r="AC131" s="995"/>
      <c r="AD131" s="995"/>
      <c r="AE131" s="996"/>
      <c r="AF131" s="994">
        <v>1284492</v>
      </c>
      <c r="AG131" s="995"/>
      <c r="AH131" s="995"/>
      <c r="AI131" s="995"/>
      <c r="AJ131" s="996"/>
      <c r="AK131" s="994">
        <v>1420967</v>
      </c>
      <c r="AL131" s="995"/>
      <c r="AM131" s="995"/>
      <c r="AN131" s="995"/>
      <c r="AO131" s="996"/>
      <c r="AP131" s="1119"/>
      <c r="AQ131" s="1120"/>
      <c r="AR131" s="1120"/>
      <c r="AS131" s="1120"/>
      <c r="AT131" s="1121"/>
      <c r="AU131" s="217"/>
      <c r="AV131" s="217"/>
      <c r="AW131" s="217"/>
      <c r="AX131" s="1092" t="s">
        <v>466</v>
      </c>
      <c r="AY131" s="735"/>
      <c r="AZ131" s="735"/>
      <c r="BA131" s="735"/>
      <c r="BB131" s="735"/>
      <c r="BC131" s="735"/>
      <c r="BD131" s="735"/>
      <c r="BE131" s="1045"/>
      <c r="BF131" s="1093" t="s">
        <v>362</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1099" t="s">
        <v>467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468</v>
      </c>
      <c r="W132" s="1103"/>
      <c r="X132" s="1103"/>
      <c r="Y132" s="1103"/>
      <c r="Z132" s="1104"/>
      <c r="AA132" s="1105">
        <v>6.9706708019999999</v>
      </c>
      <c r="AB132" s="1106"/>
      <c r="AC132" s="1106"/>
      <c r="AD132" s="1106"/>
      <c r="AE132" s="1107"/>
      <c r="AF132" s="1108">
        <v>6.5212550949999999</v>
      </c>
      <c r="AG132" s="1106"/>
      <c r="AH132" s="1106"/>
      <c r="AI132" s="1106"/>
      <c r="AJ132" s="1107"/>
      <c r="AK132" s="1108">
        <v>6.4509591000000004</v>
      </c>
      <c r="AL132" s="1106"/>
      <c r="AM132" s="1106"/>
      <c r="AN132" s="1106"/>
      <c r="AO132" s="1107"/>
      <c r="AP132" s="1010"/>
      <c r="AQ132" s="1011"/>
      <c r="AR132" s="1011"/>
      <c r="AS132" s="1011"/>
      <c r="AT132" s="110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469</v>
      </c>
      <c r="W133" s="1086"/>
      <c r="X133" s="1086"/>
      <c r="Y133" s="1086"/>
      <c r="Z133" s="1087"/>
      <c r="AA133" s="1088">
        <v>5.9</v>
      </c>
      <c r="AB133" s="1089"/>
      <c r="AC133" s="1089"/>
      <c r="AD133" s="1089"/>
      <c r="AE133" s="1090"/>
      <c r="AF133" s="1088">
        <v>6.2</v>
      </c>
      <c r="AG133" s="1089"/>
      <c r="AH133" s="1089"/>
      <c r="AI133" s="1089"/>
      <c r="AJ133" s="1090"/>
      <c r="AK133" s="1088">
        <v>6.6</v>
      </c>
      <c r="AL133" s="1089"/>
      <c r="AM133" s="1089"/>
      <c r="AN133" s="1089"/>
      <c r="AO133" s="1090"/>
      <c r="AP133" s="1037"/>
      <c r="AQ133" s="1038"/>
      <c r="AR133" s="1038"/>
      <c r="AS133" s="1038"/>
      <c r="AT133" s="109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0htROB5a9dws1zwxSxYlDTeCN75g4G/xzR7sUDZcSGHm86Zhcck6Q6V8u7An+s7EDxLcJR4tV/tgbiViIxXybQ==" saltValue="aDXcEi/z82m7H3pfZLyy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5" zoomScaleNormal="85" zoomScaleSheetLayoutView="100" workbookViewId="0">
      <selection activeCell="CO72" sqref="CO72"/>
    </sheetView>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470</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UnaYmwUnMkHu5ljGrIKcJ6Ji+lp8y9Z8Kt573XbNBdKzB0tNOC09rKba+UqSOVlTjCGVg0ziDewBZ1eEjmakg==" saltValue="s4UcUJa+cEU6EgpQcTZSh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471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472</v>
      </c>
      <c r="AL6" s="250"/>
      <c r="AM6" s="250"/>
      <c r="AN6" s="250"/>
    </row>
    <row r="7" spans="1:46" ht="13.5" customHeight="1">
      <c r="A7" s="249"/>
      <c r="AK7" s="252"/>
      <c r="AL7" s="253"/>
      <c r="AM7" s="253"/>
      <c r="AN7" s="254"/>
      <c r="AO7" s="1123" t="s">
        <v>473</v>
      </c>
      <c r="AP7" s="255"/>
      <c r="AQ7" s="256" t="s">
        <v>474</v>
      </c>
      <c r="AR7" s="257"/>
    </row>
    <row r="8" spans="1:46">
      <c r="A8" s="249"/>
      <c r="AK8" s="258"/>
      <c r="AL8" s="259"/>
      <c r="AM8" s="259"/>
      <c r="AN8" s="260"/>
      <c r="AO8" s="1124"/>
      <c r="AP8" s="261" t="s">
        <v>475</v>
      </c>
      <c r="AQ8" s="262" t="s">
        <v>476</v>
      </c>
      <c r="AR8" s="263" t="s">
        <v>477</v>
      </c>
    </row>
    <row r="9" spans="1:46">
      <c r="A9" s="249"/>
      <c r="AK9" s="1125" t="s">
        <v>478</v>
      </c>
      <c r="AL9" s="1126"/>
      <c r="AM9" s="1126"/>
      <c r="AN9" s="1127"/>
      <c r="AO9" s="264">
        <v>659320</v>
      </c>
      <c r="AP9" s="264">
        <v>333327</v>
      </c>
      <c r="AQ9" s="265">
        <v>194778</v>
      </c>
      <c r="AR9" s="266">
        <v>71.099999999999994</v>
      </c>
    </row>
    <row r="10" spans="1:46" ht="13.5" customHeight="1">
      <c r="A10" s="249"/>
      <c r="AK10" s="1125" t="s">
        <v>479</v>
      </c>
      <c r="AL10" s="1126"/>
      <c r="AM10" s="1126"/>
      <c r="AN10" s="1127"/>
      <c r="AO10" s="267">
        <v>49954</v>
      </c>
      <c r="AP10" s="267">
        <v>25255</v>
      </c>
      <c r="AQ10" s="268">
        <v>26112</v>
      </c>
      <c r="AR10" s="269">
        <v>-3.3</v>
      </c>
    </row>
    <row r="11" spans="1:46" ht="13.5" customHeight="1">
      <c r="A11" s="249"/>
      <c r="AK11" s="1125" t="s">
        <v>480</v>
      </c>
      <c r="AL11" s="1126"/>
      <c r="AM11" s="1126"/>
      <c r="AN11" s="1127"/>
      <c r="AO11" s="267" t="s">
        <v>481</v>
      </c>
      <c r="AP11" s="267" t="s">
        <v>481</v>
      </c>
      <c r="AQ11" s="268">
        <v>390</v>
      </c>
      <c r="AR11" s="269" t="s">
        <v>481</v>
      </c>
    </row>
    <row r="12" spans="1:46" ht="13.5" customHeight="1">
      <c r="A12" s="249"/>
      <c r="AK12" s="1125" t="s">
        <v>482</v>
      </c>
      <c r="AL12" s="1126"/>
      <c r="AM12" s="1126"/>
      <c r="AN12" s="1127"/>
      <c r="AO12" s="267" t="s">
        <v>481</v>
      </c>
      <c r="AP12" s="267" t="s">
        <v>481</v>
      </c>
      <c r="AQ12" s="268" t="s">
        <v>481</v>
      </c>
      <c r="AR12" s="269" t="s">
        <v>481</v>
      </c>
    </row>
    <row r="13" spans="1:46" ht="13.5" customHeight="1">
      <c r="A13" s="249"/>
      <c r="AK13" s="1125" t="s">
        <v>483</v>
      </c>
      <c r="AL13" s="1126"/>
      <c r="AM13" s="1126"/>
      <c r="AN13" s="1127"/>
      <c r="AO13" s="267">
        <v>24187</v>
      </c>
      <c r="AP13" s="267">
        <v>12228</v>
      </c>
      <c r="AQ13" s="268">
        <v>7005</v>
      </c>
      <c r="AR13" s="269">
        <v>74.599999999999994</v>
      </c>
    </row>
    <row r="14" spans="1:46" ht="13.5" customHeight="1">
      <c r="A14" s="249"/>
      <c r="AK14" s="1125" t="s">
        <v>484</v>
      </c>
      <c r="AL14" s="1126"/>
      <c r="AM14" s="1126"/>
      <c r="AN14" s="1127"/>
      <c r="AO14" s="267">
        <v>10152</v>
      </c>
      <c r="AP14" s="267">
        <v>5132</v>
      </c>
      <c r="AQ14" s="268">
        <v>3736</v>
      </c>
      <c r="AR14" s="269">
        <v>37.4</v>
      </c>
    </row>
    <row r="15" spans="1:46" ht="13.5" customHeight="1">
      <c r="A15" s="249"/>
      <c r="AK15" s="1128" t="s">
        <v>485</v>
      </c>
      <c r="AL15" s="1129"/>
      <c r="AM15" s="1129"/>
      <c r="AN15" s="1130"/>
      <c r="AO15" s="267">
        <v>-41201</v>
      </c>
      <c r="AP15" s="267">
        <v>-20830</v>
      </c>
      <c r="AQ15" s="268">
        <v>-14789</v>
      </c>
      <c r="AR15" s="269">
        <v>40.799999999999997</v>
      </c>
    </row>
    <row r="16" spans="1:46">
      <c r="A16" s="249"/>
      <c r="AK16" s="1128" t="s">
        <v>186</v>
      </c>
      <c r="AL16" s="1129"/>
      <c r="AM16" s="1129"/>
      <c r="AN16" s="1130"/>
      <c r="AO16" s="267">
        <v>702412</v>
      </c>
      <c r="AP16" s="267">
        <v>355112</v>
      </c>
      <c r="AQ16" s="268">
        <v>217232</v>
      </c>
      <c r="AR16" s="269">
        <v>63.5</v>
      </c>
    </row>
    <row r="17" spans="1:46">
      <c r="A17" s="249"/>
    </row>
    <row r="18" spans="1:46">
      <c r="A18" s="249"/>
      <c r="AQ18" s="270"/>
      <c r="AR18" s="270"/>
    </row>
    <row r="19" spans="1:46">
      <c r="A19" s="249"/>
      <c r="AK19" s="245" t="s">
        <v>486</v>
      </c>
    </row>
    <row r="20" spans="1:46">
      <c r="A20" s="249"/>
      <c r="AK20" s="271"/>
      <c r="AL20" s="272"/>
      <c r="AM20" s="272"/>
      <c r="AN20" s="273"/>
      <c r="AO20" s="274" t="s">
        <v>487</v>
      </c>
      <c r="AP20" s="275" t="s">
        <v>488</v>
      </c>
      <c r="AQ20" s="276" t="s">
        <v>489</v>
      </c>
      <c r="AR20" s="277"/>
    </row>
    <row r="21" spans="1:46" s="250" customFormat="1">
      <c r="A21" s="278"/>
      <c r="AK21" s="1131" t="s">
        <v>490</v>
      </c>
      <c r="AL21" s="1132"/>
      <c r="AM21" s="1132"/>
      <c r="AN21" s="1133"/>
      <c r="AO21" s="279">
        <v>27.3</v>
      </c>
      <c r="AP21" s="280">
        <v>19.260000000000002</v>
      </c>
      <c r="AQ21" s="281">
        <v>8.0399999999999991</v>
      </c>
      <c r="AS21" s="282"/>
      <c r="AT21" s="278"/>
    </row>
    <row r="22" spans="1:46" s="250" customFormat="1">
      <c r="A22" s="278"/>
      <c r="AK22" s="1131" t="s">
        <v>491</v>
      </c>
      <c r="AL22" s="1132"/>
      <c r="AM22" s="1132"/>
      <c r="AN22" s="1133"/>
      <c r="AO22" s="283">
        <v>94.8</v>
      </c>
      <c r="AP22" s="284">
        <v>95.2</v>
      </c>
      <c r="AQ22" s="285">
        <v>-0.4</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22" t="s">
        <v>492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c r="A27" s="290"/>
      <c r="AS27" s="245"/>
      <c r="AT27" s="245"/>
    </row>
    <row r="28" spans="1:46" ht="17.25">
      <c r="A28" s="246" t="s">
        <v>493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494</v>
      </c>
      <c r="AL29" s="250"/>
      <c r="AM29" s="250"/>
      <c r="AN29" s="250"/>
      <c r="AS29" s="292"/>
    </row>
    <row r="30" spans="1:46" ht="13.5" customHeight="1">
      <c r="A30" s="249"/>
      <c r="AK30" s="252"/>
      <c r="AL30" s="253"/>
      <c r="AM30" s="253"/>
      <c r="AN30" s="254"/>
      <c r="AO30" s="1123" t="s">
        <v>473</v>
      </c>
      <c r="AP30" s="255"/>
      <c r="AQ30" s="256" t="s">
        <v>474</v>
      </c>
      <c r="AR30" s="257"/>
    </row>
    <row r="31" spans="1:46">
      <c r="A31" s="249"/>
      <c r="AK31" s="258"/>
      <c r="AL31" s="259"/>
      <c r="AM31" s="259"/>
      <c r="AN31" s="260"/>
      <c r="AO31" s="1124"/>
      <c r="AP31" s="261" t="s">
        <v>475</v>
      </c>
      <c r="AQ31" s="262" t="s">
        <v>476</v>
      </c>
      <c r="AR31" s="263" t="s">
        <v>477</v>
      </c>
    </row>
    <row r="32" spans="1:46" ht="27" customHeight="1">
      <c r="A32" s="249"/>
      <c r="AK32" s="1139" t="s">
        <v>495</v>
      </c>
      <c r="AL32" s="1140"/>
      <c r="AM32" s="1140"/>
      <c r="AN32" s="1141"/>
      <c r="AO32" s="293">
        <v>280525</v>
      </c>
      <c r="AP32" s="293">
        <v>141823</v>
      </c>
      <c r="AQ32" s="294">
        <v>113550</v>
      </c>
      <c r="AR32" s="295">
        <v>24.9</v>
      </c>
    </row>
    <row r="33" spans="1:46" ht="13.5" customHeight="1">
      <c r="A33" s="249"/>
      <c r="AK33" s="1139" t="s">
        <v>496</v>
      </c>
      <c r="AL33" s="1140"/>
      <c r="AM33" s="1140"/>
      <c r="AN33" s="1141"/>
      <c r="AO33" s="293" t="s">
        <v>481</v>
      </c>
      <c r="AP33" s="293" t="s">
        <v>481</v>
      </c>
      <c r="AQ33" s="294" t="s">
        <v>481</v>
      </c>
      <c r="AR33" s="295" t="s">
        <v>481</v>
      </c>
    </row>
    <row r="34" spans="1:46" ht="27" customHeight="1">
      <c r="A34" s="249"/>
      <c r="AK34" s="1139" t="s">
        <v>497</v>
      </c>
      <c r="AL34" s="1140"/>
      <c r="AM34" s="1140"/>
      <c r="AN34" s="1141"/>
      <c r="AO34" s="293" t="s">
        <v>481</v>
      </c>
      <c r="AP34" s="293" t="s">
        <v>481</v>
      </c>
      <c r="AQ34" s="294" t="s">
        <v>481</v>
      </c>
      <c r="AR34" s="295" t="s">
        <v>481</v>
      </c>
    </row>
    <row r="35" spans="1:46" ht="27" customHeight="1">
      <c r="A35" s="249"/>
      <c r="AK35" s="1139" t="s">
        <v>498</v>
      </c>
      <c r="AL35" s="1140"/>
      <c r="AM35" s="1140"/>
      <c r="AN35" s="1141"/>
      <c r="AO35" s="293">
        <v>18236</v>
      </c>
      <c r="AP35" s="293">
        <v>9219</v>
      </c>
      <c r="AQ35" s="294">
        <v>31148</v>
      </c>
      <c r="AR35" s="295">
        <v>-70.400000000000006</v>
      </c>
    </row>
    <row r="36" spans="1:46" ht="27" customHeight="1">
      <c r="A36" s="249"/>
      <c r="AK36" s="1139" t="s">
        <v>499</v>
      </c>
      <c r="AL36" s="1140"/>
      <c r="AM36" s="1140"/>
      <c r="AN36" s="1141"/>
      <c r="AO36" s="293">
        <v>15029</v>
      </c>
      <c r="AP36" s="293">
        <v>7598</v>
      </c>
      <c r="AQ36" s="294">
        <v>2793</v>
      </c>
      <c r="AR36" s="295">
        <v>172</v>
      </c>
    </row>
    <row r="37" spans="1:46" ht="13.5" customHeight="1">
      <c r="A37" s="249"/>
      <c r="AK37" s="1139" t="s">
        <v>500</v>
      </c>
      <c r="AL37" s="1140"/>
      <c r="AM37" s="1140"/>
      <c r="AN37" s="1141"/>
      <c r="AO37" s="293" t="s">
        <v>481</v>
      </c>
      <c r="AP37" s="293" t="s">
        <v>481</v>
      </c>
      <c r="AQ37" s="294">
        <v>608</v>
      </c>
      <c r="AR37" s="295" t="s">
        <v>481</v>
      </c>
    </row>
    <row r="38" spans="1:46" ht="27" customHeight="1">
      <c r="A38" s="249"/>
      <c r="AK38" s="1142" t="s">
        <v>501</v>
      </c>
      <c r="AL38" s="1143"/>
      <c r="AM38" s="1143"/>
      <c r="AN38" s="1144"/>
      <c r="AO38" s="296" t="s">
        <v>481</v>
      </c>
      <c r="AP38" s="296" t="s">
        <v>481</v>
      </c>
      <c r="AQ38" s="297">
        <v>12</v>
      </c>
      <c r="AR38" s="285" t="s">
        <v>481</v>
      </c>
      <c r="AS38" s="292"/>
    </row>
    <row r="39" spans="1:46">
      <c r="A39" s="249"/>
      <c r="AK39" s="1142" t="s">
        <v>502</v>
      </c>
      <c r="AL39" s="1143"/>
      <c r="AM39" s="1143"/>
      <c r="AN39" s="1144"/>
      <c r="AO39" s="293">
        <v>-7806</v>
      </c>
      <c r="AP39" s="293">
        <v>-3946</v>
      </c>
      <c r="AQ39" s="294">
        <v>-2283</v>
      </c>
      <c r="AR39" s="295">
        <v>72.8</v>
      </c>
      <c r="AS39" s="292"/>
    </row>
    <row r="40" spans="1:46" ht="27" customHeight="1">
      <c r="A40" s="249"/>
      <c r="AK40" s="1139" t="s">
        <v>503</v>
      </c>
      <c r="AL40" s="1140"/>
      <c r="AM40" s="1140"/>
      <c r="AN40" s="1141"/>
      <c r="AO40" s="293">
        <v>-214318</v>
      </c>
      <c r="AP40" s="293">
        <v>-108351</v>
      </c>
      <c r="AQ40" s="294">
        <v>-109335</v>
      </c>
      <c r="AR40" s="295">
        <v>-0.9</v>
      </c>
      <c r="AS40" s="292"/>
    </row>
    <row r="41" spans="1:46">
      <c r="A41" s="249"/>
      <c r="AK41" s="1145" t="s">
        <v>279</v>
      </c>
      <c r="AL41" s="1146"/>
      <c r="AM41" s="1146"/>
      <c r="AN41" s="1147"/>
      <c r="AO41" s="293">
        <v>91666</v>
      </c>
      <c r="AP41" s="293">
        <v>46343</v>
      </c>
      <c r="AQ41" s="294">
        <v>36494</v>
      </c>
      <c r="AR41" s="295">
        <v>27</v>
      </c>
      <c r="AS41" s="292"/>
    </row>
    <row r="42" spans="1:46">
      <c r="A42" s="249"/>
      <c r="AK42" s="298" t="s">
        <v>504</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505</v>
      </c>
    </row>
    <row r="48" spans="1:46">
      <c r="A48" s="249"/>
      <c r="AK48" s="303" t="s">
        <v>506</v>
      </c>
      <c r="AL48" s="303"/>
      <c r="AM48" s="303"/>
      <c r="AN48" s="303"/>
      <c r="AO48" s="303"/>
      <c r="AP48" s="303"/>
      <c r="AQ48" s="304"/>
      <c r="AR48" s="303"/>
    </row>
    <row r="49" spans="1:44" ht="13.5" customHeight="1">
      <c r="A49" s="249"/>
      <c r="AK49" s="305"/>
      <c r="AL49" s="306"/>
      <c r="AM49" s="1134" t="s">
        <v>473</v>
      </c>
      <c r="AN49" s="1136" t="s">
        <v>507</v>
      </c>
      <c r="AO49" s="1137"/>
      <c r="AP49" s="1137"/>
      <c r="AQ49" s="1137"/>
      <c r="AR49" s="1138"/>
    </row>
    <row r="50" spans="1:44">
      <c r="A50" s="249"/>
      <c r="AK50" s="307"/>
      <c r="AL50" s="308"/>
      <c r="AM50" s="1135"/>
      <c r="AN50" s="309" t="s">
        <v>508</v>
      </c>
      <c r="AO50" s="310" t="s">
        <v>509</v>
      </c>
      <c r="AP50" s="311" t="s">
        <v>510</v>
      </c>
      <c r="AQ50" s="312" t="s">
        <v>511</v>
      </c>
      <c r="AR50" s="313" t="s">
        <v>512</v>
      </c>
    </row>
    <row r="51" spans="1:44">
      <c r="A51" s="249"/>
      <c r="AK51" s="305" t="s">
        <v>513</v>
      </c>
      <c r="AL51" s="306"/>
      <c r="AM51" s="314">
        <v>376936</v>
      </c>
      <c r="AN51" s="315">
        <v>173304</v>
      </c>
      <c r="AO51" s="316">
        <v>-35.1</v>
      </c>
      <c r="AP51" s="317">
        <v>267911</v>
      </c>
      <c r="AQ51" s="318">
        <v>12.6</v>
      </c>
      <c r="AR51" s="319">
        <v>-47.7</v>
      </c>
    </row>
    <row r="52" spans="1:44">
      <c r="A52" s="249"/>
      <c r="AK52" s="320"/>
      <c r="AL52" s="321" t="s">
        <v>514</v>
      </c>
      <c r="AM52" s="322">
        <v>146477</v>
      </c>
      <c r="AN52" s="323">
        <v>67346</v>
      </c>
      <c r="AO52" s="324">
        <v>-35.6</v>
      </c>
      <c r="AP52" s="325">
        <v>106425</v>
      </c>
      <c r="AQ52" s="326">
        <v>-3.6</v>
      </c>
      <c r="AR52" s="327">
        <v>-32</v>
      </c>
    </row>
    <row r="53" spans="1:44">
      <c r="A53" s="249"/>
      <c r="AK53" s="305" t="s">
        <v>515</v>
      </c>
      <c r="AL53" s="306"/>
      <c r="AM53" s="314">
        <v>439155</v>
      </c>
      <c r="AN53" s="315">
        <v>206370</v>
      </c>
      <c r="AO53" s="316">
        <v>19.100000000000001</v>
      </c>
      <c r="AP53" s="317">
        <v>228215</v>
      </c>
      <c r="AQ53" s="318">
        <v>-14.8</v>
      </c>
      <c r="AR53" s="319">
        <v>33.9</v>
      </c>
    </row>
    <row r="54" spans="1:44">
      <c r="A54" s="249"/>
      <c r="AK54" s="320"/>
      <c r="AL54" s="321" t="s">
        <v>514</v>
      </c>
      <c r="AM54" s="322">
        <v>152301</v>
      </c>
      <c r="AN54" s="323">
        <v>71570</v>
      </c>
      <c r="AO54" s="324">
        <v>6.3</v>
      </c>
      <c r="AP54" s="325">
        <v>117571</v>
      </c>
      <c r="AQ54" s="326">
        <v>10.5</v>
      </c>
      <c r="AR54" s="327">
        <v>-4.2</v>
      </c>
    </row>
    <row r="55" spans="1:44">
      <c r="A55" s="249"/>
      <c r="AK55" s="305" t="s">
        <v>516</v>
      </c>
      <c r="AL55" s="306"/>
      <c r="AM55" s="314">
        <v>660390</v>
      </c>
      <c r="AN55" s="315">
        <v>317190</v>
      </c>
      <c r="AO55" s="316">
        <v>53.7</v>
      </c>
      <c r="AP55" s="317">
        <v>264232</v>
      </c>
      <c r="AQ55" s="318">
        <v>15.8</v>
      </c>
      <c r="AR55" s="319">
        <v>37.9</v>
      </c>
    </row>
    <row r="56" spans="1:44">
      <c r="A56" s="249"/>
      <c r="AK56" s="320"/>
      <c r="AL56" s="321" t="s">
        <v>514</v>
      </c>
      <c r="AM56" s="322">
        <v>202586</v>
      </c>
      <c r="AN56" s="323">
        <v>97304</v>
      </c>
      <c r="AO56" s="324">
        <v>36</v>
      </c>
      <c r="AP56" s="325">
        <v>133959</v>
      </c>
      <c r="AQ56" s="326">
        <v>13.9</v>
      </c>
      <c r="AR56" s="327">
        <v>22.1</v>
      </c>
    </row>
    <row r="57" spans="1:44">
      <c r="A57" s="249"/>
      <c r="AK57" s="305" t="s">
        <v>517</v>
      </c>
      <c r="AL57" s="306"/>
      <c r="AM57" s="314">
        <v>807350</v>
      </c>
      <c r="AN57" s="315">
        <v>401068</v>
      </c>
      <c r="AO57" s="316">
        <v>26.4</v>
      </c>
      <c r="AP57" s="317">
        <v>263613</v>
      </c>
      <c r="AQ57" s="318">
        <v>-0.2</v>
      </c>
      <c r="AR57" s="319">
        <v>26.6</v>
      </c>
    </row>
    <row r="58" spans="1:44">
      <c r="A58" s="249"/>
      <c r="AK58" s="320"/>
      <c r="AL58" s="321" t="s">
        <v>514</v>
      </c>
      <c r="AM58" s="322">
        <v>729736</v>
      </c>
      <c r="AN58" s="323">
        <v>362512</v>
      </c>
      <c r="AO58" s="324">
        <v>272.60000000000002</v>
      </c>
      <c r="AP58" s="325">
        <v>128823</v>
      </c>
      <c r="AQ58" s="326">
        <v>-3.8</v>
      </c>
      <c r="AR58" s="327">
        <v>276.39999999999998</v>
      </c>
    </row>
    <row r="59" spans="1:44">
      <c r="A59" s="249"/>
      <c r="AK59" s="305" t="s">
        <v>518</v>
      </c>
      <c r="AL59" s="306"/>
      <c r="AM59" s="314">
        <v>442257</v>
      </c>
      <c r="AN59" s="315">
        <v>223588</v>
      </c>
      <c r="AO59" s="316">
        <v>-44.3</v>
      </c>
      <c r="AP59" s="317">
        <v>330026</v>
      </c>
      <c r="AQ59" s="318">
        <v>25.2</v>
      </c>
      <c r="AR59" s="319">
        <v>-69.5</v>
      </c>
    </row>
    <row r="60" spans="1:44">
      <c r="A60" s="249"/>
      <c r="AK60" s="320"/>
      <c r="AL60" s="321" t="s">
        <v>514</v>
      </c>
      <c r="AM60" s="322">
        <v>304457</v>
      </c>
      <c r="AN60" s="323">
        <v>153922</v>
      </c>
      <c r="AO60" s="324">
        <v>-57.5</v>
      </c>
      <c r="AP60" s="325">
        <v>141075</v>
      </c>
      <c r="AQ60" s="326">
        <v>9.5</v>
      </c>
      <c r="AR60" s="327">
        <v>-67</v>
      </c>
    </row>
    <row r="61" spans="1:44">
      <c r="A61" s="249"/>
      <c r="AK61" s="305" t="s">
        <v>519</v>
      </c>
      <c r="AL61" s="328"/>
      <c r="AM61" s="314">
        <v>545218</v>
      </c>
      <c r="AN61" s="315">
        <v>264304</v>
      </c>
      <c r="AO61" s="316">
        <v>4</v>
      </c>
      <c r="AP61" s="317">
        <v>270799</v>
      </c>
      <c r="AQ61" s="329">
        <v>7.7</v>
      </c>
      <c r="AR61" s="319">
        <v>-3.7</v>
      </c>
    </row>
    <row r="62" spans="1:44">
      <c r="A62" s="249"/>
      <c r="AK62" s="320"/>
      <c r="AL62" s="321" t="s">
        <v>514</v>
      </c>
      <c r="AM62" s="322">
        <v>307111</v>
      </c>
      <c r="AN62" s="323">
        <v>150531</v>
      </c>
      <c r="AO62" s="324">
        <v>44.4</v>
      </c>
      <c r="AP62" s="325">
        <v>125571</v>
      </c>
      <c r="AQ62" s="326">
        <v>5.3</v>
      </c>
      <c r="AR62" s="327">
        <v>39.1</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row r="70" spans="1:46" hidden="1"/>
    <row r="71" spans="1:46" hidden="1"/>
    <row r="72" spans="1:46" hidden="1"/>
    <row r="73" spans="1:46" hidden="1"/>
  </sheetData>
  <sheetProtection algorithmName="SHA-512" hashValue="gCd3r8of9KOdMgSqwl6vYbzknzkYuoQLK5lBwwvwdGdoUX+ss737SRwt/5HGrPHrtV36Go8huMw8rZxBKKVbQA==" saltValue="P3IOOjBLQ4nkbf/+w1PY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521</v>
      </c>
    </row>
    <row r="121" spans="125:125" ht="13.5" hidden="1" customHeight="1">
      <c r="DU121" s="243"/>
    </row>
  </sheetData>
  <sheetProtection algorithmName="SHA-512" hashValue="jFRgUiedLd2y8pXebymUYjnaa7n1T3Pg2nnKY7NcTJvAkLKzfp1Txge6EhUnSmpTe2HYhTlxGneyk4uCUjCfkg==" saltValue="2TP1VCNxgItwpMpdzlAUe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522</v>
      </c>
    </row>
  </sheetData>
  <sheetProtection algorithmName="SHA-512" hashValue="G9hlhF/6cMzbkAKtBrnxC9cai1+pkugK5eqICHi424H3c/DR26rZvj98SYQvCaQZTTZet/gEK1bNK+9sQoB5+Q==" saltValue="LanQtC35rb4Ek8Kxu3U1Y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8" t="s">
        <v>3</v>
      </c>
      <c r="D47" s="1148"/>
      <c r="E47" s="1149"/>
      <c r="F47" s="11">
        <v>97.71</v>
      </c>
      <c r="G47" s="12">
        <v>85.98</v>
      </c>
      <c r="H47" s="12">
        <v>81.569999999999993</v>
      </c>
      <c r="I47" s="12">
        <v>70.099999999999994</v>
      </c>
      <c r="J47" s="13">
        <v>63.92</v>
      </c>
    </row>
    <row r="48" spans="2:10" ht="57.75" customHeight="1">
      <c r="B48" s="14"/>
      <c r="C48" s="1150" t="s">
        <v>4</v>
      </c>
      <c r="D48" s="1150"/>
      <c r="E48" s="1151"/>
      <c r="F48" s="15">
        <v>7.22</v>
      </c>
      <c r="G48" s="16">
        <v>7.31</v>
      </c>
      <c r="H48" s="16">
        <v>6.57</v>
      </c>
      <c r="I48" s="16">
        <v>4.58</v>
      </c>
      <c r="J48" s="17">
        <v>7.21</v>
      </c>
    </row>
    <row r="49" spans="2:10" ht="57.75" customHeight="1" thickBot="1">
      <c r="B49" s="18"/>
      <c r="C49" s="1152" t="s">
        <v>5</v>
      </c>
      <c r="D49" s="1152"/>
      <c r="E49" s="1153"/>
      <c r="F49" s="19" t="s">
        <v>528</v>
      </c>
      <c r="G49" s="20" t="s">
        <v>529</v>
      </c>
      <c r="H49" s="20" t="s">
        <v>530</v>
      </c>
      <c r="I49" s="20" t="s">
        <v>531</v>
      </c>
      <c r="J49" s="21">
        <v>3.15</v>
      </c>
    </row>
    <row r="50" spans="2:10"/>
  </sheetData>
  <sheetProtection algorithmName="SHA-512" hashValue="K++JjiFQTAkOELPqNtD2qrQS2HKFn25+KQxGHBG3a5YKfkcc5Ea0G/WpLWnr7o+5op3WeVsK0RkODRPyeNA0rQ==" saltValue="zJ8jahDeki1QcCFQdB4Dz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2023-03-30T04:51:02Z</cp:lastPrinted>
  <dcterms:created xsi:type="dcterms:W3CDTF">2023-02-20T07:16:55Z</dcterms:created>
  <dcterms:modified xsi:type="dcterms:W3CDTF">2023-11-01T01:35:29Z</dcterms:modified>
  <cp:category/>
</cp:coreProperties>
</file>