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<sst xmlns="http://schemas.openxmlformats.org/spreadsheetml/2006/main" count="1129" uniqueCount="561">
  <si>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</si>
  <si>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</si>
  <si>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</si>
  <si>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</si>
  <si>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</si>
  <si>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</si>
  <si>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</si>
  <si>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</si>
  <si>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</si>
  <si>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</si>
  <si>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</si>
  <si>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</si>
  <si>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</si>
  <si>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</si>
  <si>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</si>
  <si>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</si>
  <si>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</si>
  <si>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</si>
  <si>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</si>
  <si>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</si>
  <si>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</si>
  <si>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</si>
  <si>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</si>
  <si>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</si>
  <si>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</si>
  <si>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</si>
  <si>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</si>
  <si>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</si>
  <si>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</si>
  <si>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</si>
  <si>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</si>
  <si>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</si>
  <si>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</si>
  <si>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 3.22</t>
  </si>
  <si>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</si>
  <si>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</si>
  <si>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</si>
  <si>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</si>
  <si>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</si>
  <si>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</si>
  <si>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</si>
  <si>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</si>
  <si>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</si>
  <si>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</si>
  <si>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</si>
  <si>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</si>
  <si>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</si>
  <si>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</si>
  <si>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</si>
  <si>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</si>
  <si>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</si>
  <si>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</si>
  <si>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五楽及び虫生津工場排水施設管理運営基金</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</si>
  <si>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</si>
  <si>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</si>
  <si>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</si>
  <si>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</si>
  <si>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</si>
  <si>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</si>
  <si>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</si>
  <si>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</si>
  <si>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</si>
  <si>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</si>
  <si>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</si>
  <si>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</si>
  <si>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</si>
  <si>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</si>
  <si>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</si>
  <si>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</si>
  <si>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</si>
  <si>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</si>
  <si>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</si>
  <si>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</si>
  <si>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</si>
  <si>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</si>
  <si>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</si>
  <si>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</si>
  <si>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</si>
  <si>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</si>
  <si>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</si>
  <si>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</si>
  <si>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</si>
  <si>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</si>
  <si>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</si>
  <si>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</si>
  <si>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</si>
  <si>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</si>
  <si>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</si>
  <si>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</si>
  <si>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</si>
  <si>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</si>
  <si>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</si>
  <si>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</si>
  <si>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</si>
  <si>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</si>
  <si>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</si>
  <si>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</si>
  <si>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</si>
  <si>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</si>
  <si>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</si>
  <si>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</si>
  <si>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</si>
  <si>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</si>
  <si>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</si>
  <si>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</si>
  <si>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</si>
  <si>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</si>
  <si>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</si>
  <si>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</si>
  <si>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</si>
  <si>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</si>
  <si>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</si>
  <si>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</si>
  <si>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</si>
  <si>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</si>
  <si>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</si>
  <si>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</si>
  <si>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</si>
  <si>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</si>
  <si>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</si>
  <si>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</si>
  <si>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中間市後期高齢者医療特別会計</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</si>
  <si>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</si>
  <si>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</si>
  <si>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</si>
  <si>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</si>
  <si>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</si>
  <si>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</si>
  <si>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</si>
  <si>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</si>
  <si>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</si>
  <si>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</si>
  <si>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</si>
  <si>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</si>
  <si>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</si>
  <si>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</si>
  <si>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</si>
  <si>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</si>
  <si>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</si>
  <si>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</si>
  <si>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</si>
  <si>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</si>
  <si>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福岡県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</si>
  <si>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</si>
  <si>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</si>
  <si>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</si>
  <si>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</si>
  <si>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</si>
  <si>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</si>
  <si>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</si>
  <si>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</si>
  <si>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</si>
  <si>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</si>
  <si>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</si>
  <si>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</si>
  <si>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</si>
  <si>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</si>
  <si>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</si>
  <si>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</si>
  <si>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</si>
  <si>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</si>
  <si>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</si>
  <si>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</si>
  <si>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</si>
  <si>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</si>
  <si>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</si>
  <si>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中間市</t>
  </si>
  <si>
    <t>公営企業に要する経費の財源とする地方債の償還の財源に
充てたと認められる繰入金</t>
  </si>
  <si>
    <t>地方交付税種地</t>
    <rPh sb="0" eb="2">
      <t>チホウ</t>
    </rPh>
    <rPh sb="2" eb="5">
      <t>コウフゼイ</t>
    </rPh>
    <rPh sb="5" eb="6">
      <t>シュ</t>
    </rPh>
    <rPh sb="6" eb="7">
      <t>チ</t>
    </rPh>
    <phoneticPr fontId="6"/>
  </si>
  <si>
    <t>2-4</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</si>
  <si>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</si>
  <si>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</si>
  <si>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</si>
  <si>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</si>
  <si>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</si>
  <si>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</si>
  <si>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</si>
  <si>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</si>
  <si>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</si>
  <si>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</si>
  <si>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</si>
  <si>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</si>
  <si>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</si>
  <si>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</si>
  <si>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</si>
  <si>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</si>
  <si>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</si>
  <si>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</si>
  <si>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</si>
  <si>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</si>
  <si>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</si>
  <si>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</si>
  <si>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</si>
  <si>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</si>
  <si>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</si>
  <si>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</si>
  <si>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-3.4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</si>
  <si>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</si>
  <si>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</si>
  <si>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</si>
  <si>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</si>
  <si>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</si>
  <si>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</si>
  <si>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</si>
  <si>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</si>
  <si>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</si>
  <si>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</si>
  <si>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</si>
  <si>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</si>
  <si>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</si>
  <si>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</si>
  <si>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</si>
  <si>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</si>
  <si>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</si>
  <si>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</si>
  <si>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</si>
  <si>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</si>
  <si>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</si>
  <si>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</si>
  <si>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</si>
  <si>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</si>
  <si>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</si>
  <si>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</si>
  <si>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</si>
  <si>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</si>
  <si>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</si>
  <si>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</si>
  <si>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9.63</t>
  </si>
  <si>
    <t>　扶助費</t>
  </si>
  <si>
    <t>　うち、健全化法施行規則附則第三条に係る負担見込額</t>
  </si>
  <si>
    <t>基準財政収入額</t>
  </si>
  <si>
    <t>-1.6</t>
  </si>
  <si>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</si>
  <si>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</si>
  <si>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</si>
  <si>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</si>
  <si>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</si>
  <si>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</si>
  <si>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</si>
  <si>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</si>
  <si>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</si>
  <si>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</si>
  <si>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</si>
  <si>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</si>
  <si>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</si>
  <si>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</si>
  <si>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</si>
  <si>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</si>
  <si>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</si>
  <si>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中間市文化振興財団</t>
    <rPh sb="0" eb="3">
      <t>ナカマシ</t>
    </rPh>
    <rPh sb="3" eb="5">
      <t>ブンカ</t>
    </rPh>
    <rPh sb="5" eb="7">
      <t>シンコウ</t>
    </rPh>
    <rPh sb="7" eb="9">
      <t>ザイダン</t>
    </rPh>
    <phoneticPr fontId="6"/>
  </si>
  <si>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</si>
  <si>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</si>
  <si>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</si>
  <si>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</si>
  <si>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</si>
  <si>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</si>
  <si>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</si>
  <si>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</si>
  <si>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</si>
  <si>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</si>
  <si>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</si>
  <si>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</si>
  <si>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</si>
  <si>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</si>
  <si>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</si>
  <si>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</si>
  <si>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</si>
  <si>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</si>
  <si>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</si>
  <si>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</si>
  <si>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</si>
  <si>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</si>
  <si>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</si>
  <si>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</si>
  <si>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</si>
  <si>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</si>
  <si>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</si>
  <si>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</si>
  <si>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</si>
  <si>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福岡県中間市</t>
  </si>
  <si>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</si>
  <si>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</si>
  <si>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</si>
  <si>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</si>
  <si>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</si>
  <si>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</si>
  <si>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</si>
  <si>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</si>
  <si>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</si>
  <si>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</si>
  <si>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</si>
  <si>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</si>
  <si>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</si>
  <si>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</si>
  <si>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</si>
  <si>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</si>
  <si>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</si>
  <si>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</si>
  <si>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</si>
  <si>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</si>
  <si>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</si>
  <si>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</si>
  <si>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</si>
  <si>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</si>
  <si>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</si>
  <si>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</si>
  <si>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</si>
  <si>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</si>
  <si>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</si>
  <si>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</si>
  <si>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</si>
  <si>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</si>
  <si>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</si>
  <si>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</si>
  <si>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</si>
  <si>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</si>
  <si>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</si>
  <si>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</si>
  <si>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</si>
  <si>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</si>
  <si>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</si>
  <si>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</si>
  <si>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 3.40</t>
  </si>
  <si>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</si>
  <si>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</si>
  <si>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</si>
  <si>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</si>
  <si>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</si>
  <si>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</si>
  <si>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</si>
  <si>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</si>
  <si>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</si>
  <si>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</si>
  <si>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中間市公共下水道事業会計</t>
  </si>
  <si>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</si>
  <si>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</si>
  <si>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</si>
  <si>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</si>
  <si>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</si>
  <si>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</si>
  <si>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</si>
  <si>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</si>
  <si>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</si>
  <si>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</si>
  <si>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</si>
  <si>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</si>
  <si>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</si>
  <si>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</si>
  <si>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</si>
  <si>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</si>
  <si>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</si>
  <si>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</si>
  <si>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</si>
  <si>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</si>
  <si>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</si>
  <si>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</si>
  <si>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</si>
  <si>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</si>
  <si>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</si>
  <si>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</si>
  <si>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</si>
  <si>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</si>
  <si>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10.58</t>
  </si>
  <si>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</si>
  <si>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</si>
  <si>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</si>
  <si>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</si>
  <si>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</si>
  <si>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</si>
  <si>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</si>
  <si>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</si>
  <si>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</si>
  <si>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</si>
  <si>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</si>
  <si>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</si>
  <si>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</si>
  <si>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</si>
  <si>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</si>
  <si>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</si>
  <si>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</si>
  <si>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</si>
  <si>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</si>
  <si>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</si>
  <si>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</si>
  <si>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</si>
  <si>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</si>
  <si>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</si>
  <si>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</si>
  <si>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</si>
  <si>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</si>
  <si>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</si>
  <si>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</si>
  <si>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</si>
  <si>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</si>
  <si>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</si>
  <si>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</si>
  <si>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</si>
  <si>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</si>
  <si>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</si>
  <si>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</si>
  <si>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</si>
  <si>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かんがい揚水施設管理運営基金</t>
  </si>
  <si>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</si>
  <si>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</si>
  <si>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</si>
  <si>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</si>
  <si>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</si>
  <si>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</si>
  <si>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 3.56</t>
  </si>
  <si>
    <t>下水道</t>
  </si>
  <si>
    <t>実質公債費比率</t>
  </si>
  <si>
    <t>再差引収支</t>
    <rPh sb="0" eb="1">
      <t>サイ</t>
    </rPh>
    <rPh sb="1" eb="3">
      <t>サシヒキ</t>
    </rPh>
    <rPh sb="3" eb="5">
      <t>シュウシ</t>
    </rPh>
    <phoneticPr fontId="6"/>
  </si>
  <si>
    <t>財政再生基準</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</si>
  <si>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</si>
  <si>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</si>
  <si>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</si>
  <si>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</si>
  <si>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</si>
  <si>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</si>
  <si>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</si>
  <si>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</si>
  <si>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</si>
  <si>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</si>
  <si>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</si>
  <si>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</si>
  <si>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</si>
  <si>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</si>
  <si>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</si>
  <si>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</si>
  <si>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</si>
  <si>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</si>
  <si>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</si>
  <si>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</si>
  <si>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</si>
  <si>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</si>
  <si>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</si>
  <si>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</si>
  <si>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</si>
  <si>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</si>
  <si>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</si>
  <si>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</si>
  <si>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</si>
  <si>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</si>
  <si>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</si>
  <si>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</si>
  <si>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</si>
  <si>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</si>
  <si>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</si>
  <si>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</si>
  <si>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 3.59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</si>
  <si>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</si>
  <si>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</si>
  <si>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</si>
  <si>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</si>
  <si>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</si>
  <si>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中間市公共用地先行取得特別会計</t>
  </si>
  <si>
    <t>中間市住宅新築資金等特別会計</t>
  </si>
  <si>
    <t>中間市地域下水道事業特別会計</t>
  </si>
  <si>
    <t>(Ｄ)</t>
  </si>
  <si>
    <t>(単年度)</t>
    <rPh sb="1" eb="4">
      <t>タンネンド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</si>
  <si>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</si>
  <si>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</si>
  <si>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</si>
  <si>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</si>
  <si>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</si>
  <si>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</si>
  <si>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</si>
  <si>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中間市特別会計国民健康保険事業</t>
  </si>
  <si>
    <t>　本市の将来負担比率については、市立病院閉院に伴う病院事業債の承継による地方債残高の増加はあったものの、地方交付税再算定などによる歳入の増加や新型コロナウイルス感染症拡大に伴う経常的な経費の抑制もあり、財政調整基金をはじめとした基金の積立額の増加したことで充当可能財源額が増加し、類似団体平均を下回っている一方で、有形固定資産減価償却率については、類似団体平均を大きく上回っている。これは老朽化対策が必要な公共施設の割合が高く、これらの長寿命化等により今後の財政需要が高まる可能性が高いことを示している。
　今後は公共施設等総合管理計画や個別施設計画に基づき、計画的な施設の長寿命化や統廃合を進めていく一方で、これらの事業には地方債の発行による財源確保が必要になることから、過度な将来負担が生じないよう普通建設事業費の抑制や下水道事業実施による繰出金額の削減等を通じて公債費負担の削減に努めることとする。</t>
  </si>
  <si>
    <t>中間市介護保険事業特別会計</t>
  </si>
  <si>
    <t>中間市水道事業会計</t>
  </si>
  <si>
    <t>人口1,000人当たり職員数（人）</t>
    <rPh sb="0" eb="2">
      <t>ジンコウ</t>
    </rPh>
    <rPh sb="7" eb="8">
      <t>ニン</t>
    </rPh>
    <rPh sb="8" eb="9">
      <t>ア</t>
    </rPh>
    <rPh sb="11" eb="14">
      <t>ショクインスウ</t>
    </rPh>
    <rPh sb="15" eb="16">
      <t>ヒト</t>
    </rPh>
    <phoneticPr fontId="6"/>
  </si>
  <si>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</si>
  <si>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</si>
  <si>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</si>
  <si>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</si>
  <si>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</si>
  <si>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</si>
  <si>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</si>
  <si>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</si>
  <si>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</si>
  <si>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</si>
  <si>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</si>
  <si>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</si>
  <si>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</si>
  <si>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</si>
  <si>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地域下水道施設改良基金</t>
    <rPh sb="0" eb="2">
      <t>チイキ</t>
    </rPh>
    <rPh sb="2" eb="5">
      <t>ゲスイドウ</t>
    </rPh>
    <rPh sb="5" eb="7">
      <t>シセツ</t>
    </rPh>
    <rPh sb="7" eb="9">
      <t>カイリョウ</t>
    </rPh>
    <rPh sb="9" eb="11">
      <t>キキン</t>
    </rPh>
    <phoneticPr fontId="6"/>
  </si>
  <si>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</si>
  <si>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</si>
  <si>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</si>
  <si>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</si>
  <si>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</si>
  <si>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</si>
  <si>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</si>
  <si>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</si>
  <si>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</si>
  <si>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</si>
  <si>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</si>
  <si>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</si>
  <si>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</si>
  <si>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</si>
  <si>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</si>
  <si>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</si>
  <si>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</si>
  <si>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</si>
  <si>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</si>
  <si>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</si>
  <si>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</si>
  <si>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</si>
  <si>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</si>
  <si>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</si>
  <si>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</si>
  <si>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</si>
  <si>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</si>
  <si>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</si>
  <si>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</si>
  <si>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</si>
  <si>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</si>
  <si>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</si>
  <si>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</si>
  <si>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</si>
  <si>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</si>
  <si>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</si>
  <si>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</si>
  <si>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 1.39</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</si>
  <si>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</si>
  <si>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</si>
  <si>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</si>
  <si>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</si>
  <si>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</si>
  <si>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</si>
  <si>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</si>
  <si>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</si>
  <si>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</si>
  <si>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</si>
  <si>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</si>
  <si>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</si>
  <si>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</si>
  <si>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</si>
  <si>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4.44</t>
  </si>
  <si>
    <t>▲ 9.94</t>
  </si>
  <si>
    <t>▲ 7.89</t>
  </si>
  <si>
    <t>▲ 7.59</t>
  </si>
  <si>
    <t>▲ 3.53</t>
  </si>
  <si>
    <t>▲ 3.54</t>
  </si>
  <si>
    <t>その他会計（赤字）</t>
  </si>
  <si>
    <t>▲ 2.91</t>
  </si>
  <si>
    <t>（百万円）</t>
  </si>
  <si>
    <t>H28末</t>
  </si>
  <si>
    <t>H29末</t>
  </si>
  <si>
    <t>H30末</t>
  </si>
  <si>
    <t>R01末</t>
  </si>
  <si>
    <t>R02末</t>
  </si>
  <si>
    <t>消防施設整備積立基金</t>
  </si>
  <si>
    <t>都市計画事業等積立基金</t>
    <rPh sb="0" eb="2">
      <t>トシ</t>
    </rPh>
    <rPh sb="2" eb="4">
      <t>ケイカク</t>
    </rPh>
    <rPh sb="4" eb="6">
      <t>ジギョウ</t>
    </rPh>
    <rPh sb="6" eb="7">
      <t>トウ</t>
    </rPh>
    <rPh sb="7" eb="9">
      <t>ツミタテ</t>
    </rPh>
    <rPh sb="9" eb="11">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</si>
  <si>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</si>
  <si>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</si>
  <si>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</si>
  <si>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本市の将来負担比率及び実質公債費比率については、充当可能財源の増加や令和元年度に実施した借換債による公債費負担の抑制によりいずれも減少傾向にあり、類似団体平均を下回っている。しかしながら、公共施設の長寿命化や統廃合による財政需要が見込まれ、これらの事業実施には地方債の発行による財源確保が予測されることから、将来負担や公債費の増加が見込まれる。また、借換債による平準化効果が漸減することに伴う公債費の増加も併せて見込まれるため、公共施設等総合管理計画や個別施設計画に基づいた計画的な事業実施を進める一方で、普通建設事業費の抑制や下水道事業実施による繰出金額の削減等を通じて公債費負担の削減に努めることとする。</t>
  </si>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</sst>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4">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0" borderId="23" xfId="20" applyNumberFormat="1" applyFont="1" applyFill="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26940</c:v>
                </c:pt>
                <c:pt idx="1">
                  <c:v>17908</c:v>
                </c:pt>
                <c:pt idx="2">
                  <c:v>36031</c:v>
                </c:pt>
                <c:pt idx="3">
                  <c:v>49654</c:v>
                </c:pt>
                <c:pt idx="4">
                  <c:v>29375</c:v>
                </c:pt>
              </c:numCache>
            </c:numRef>
          </c:val>
          <c:smooth val="0"/>
        </c:ser>
        <c:dLbls>
          <c:showLegendKey val="0"/>
          <c:showVal val="0"/>
          <c:showCatName val="0"/>
          <c:showSerName val="0"/>
          <c:showPercent val="0"/>
          <c:showBubbleSize val="0"/>
        </c:dLbls>
        <c:marker val="1"/>
        <c:smooth val="0"/>
        <c:axId val="352415992"/>
        <c:axId val="352473216"/>
      </c:lineChart>
      <c:catAx>
        <c:axId val="35241599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52473216"/>
        <c:crosses val="autoZero"/>
        <c:auto val="1"/>
        <c:lblAlgn val="ctr"/>
        <c:lblOffset val="100"/>
        <c:tickLblSkip val="1"/>
        <c:noMultiLvlLbl val="0"/>
      </c:catAx>
      <c:valAx>
        <c:axId val="352473216"/>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52415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0.28000000000000003</c:v>
                </c:pt>
                <c:pt idx="1">
                  <c:v>0.86</c:v>
                </c:pt>
                <c:pt idx="2">
                  <c:v>4.22</c:v>
                </c:pt>
                <c:pt idx="3">
                  <c:v>7.4</c:v>
                </c:pt>
                <c:pt idx="4">
                  <c:v>10.14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c:v>
                </c:pt>
                <c:pt idx="1">
                  <c:v>3.49</c:v>
                </c:pt>
                <c:pt idx="2">
                  <c:v>1.42</c:v>
                </c:pt>
                <c:pt idx="3">
                  <c:v>15.12</c:v>
                </c:pt>
                <c:pt idx="4">
                  <c:v>28.92</c:v>
                </c:pt>
              </c:numCache>
            </c:numRef>
          </c:val>
        </c:ser>
        <c:dLbls>
          <c:showLegendKey val="0"/>
          <c:showVal val="0"/>
          <c:showCatName val="0"/>
          <c:showSerName val="0"/>
          <c:showPercent val="0"/>
          <c:showBubbleSize val="0"/>
        </c:dLbls>
        <c:gapWidth val="250"/>
        <c:overlap val="100"/>
        <c:axId val="497032992"/>
        <c:axId val="502915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-4.4400000000000004</c:v>
                </c:pt>
                <c:pt idx="1">
                  <c:v>-3.56</c:v>
                </c:pt>
                <c:pt idx="2">
                  <c:v>1.36</c:v>
                </c:pt>
                <c:pt idx="3">
                  <c:v>17.079999999999998</c:v>
                </c:pt>
                <c:pt idx="4">
                  <c:v>17.12</c:v>
                </c:pt>
              </c:numCache>
            </c:numRef>
          </c:val>
          <c:smooth val="0"/>
        </c:ser>
        <c:dLbls>
          <c:showLegendKey val="0"/>
          <c:showVal val="0"/>
          <c:showCatName val="0"/>
          <c:showSerName val="0"/>
          <c:showPercent val="0"/>
          <c:showBubbleSize val="0"/>
        </c:dLbls>
        <c:marker val="1"/>
        <c:smooth val="0"/>
        <c:axId val="497032992"/>
        <c:axId val="502915080"/>
      </c:lineChart>
      <c:catAx>
        <c:axId val="4970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2915080"/>
        <c:crosses val="autoZero"/>
        <c:auto val="1"/>
        <c:lblAlgn val="ctr"/>
        <c:lblOffset val="100"/>
        <c:tickLblSkip val="1"/>
        <c:noMultiLvlLbl val="0"/>
      </c:catAx>
      <c:valAx>
        <c:axId val="502915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70329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0.03</c:v>
                </c:pt>
                <c:pt idx="4">
                  <c:v>#N/A</c:v>
                </c:pt>
                <c:pt idx="5">
                  <c:v>0.66</c:v>
                </c:pt>
                <c:pt idx="6">
                  <c:v>#N/A</c:v>
                </c:pt>
                <c:pt idx="7">
                  <c:v>2.61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1.39</c:v>
                </c:pt>
                <c:pt idx="3">
                  <c:v>#N/A</c:v>
                </c:pt>
                <c:pt idx="4">
                  <c:v>2.91</c:v>
                </c:pt>
                <c:pt idx="5">
                  <c:v>#N/A</c:v>
                </c:pt>
                <c:pt idx="6">
                  <c:v>0</c:v>
                </c:pt>
                <c:pt idx="7">
                  <c:v>0</c:v>
                </c:pt>
                <c:pt idx="8">
                  <c:v>0</c:v>
                </c:pt>
                <c:pt idx="9">
                  <c:v>0</c:v>
                </c:pt>
              </c:numCache>
            </c:numRef>
          </c:val>
        </c:ser>
        <c:ser>
          <c:idx val="2"/>
          <c:order val="2"/>
          <c:tx>
            <c:strRef>
              <c:f>データシート!$A$29</c:f>
              <c:strCache>
                <c:ptCount val="1"/>
                <c:pt idx="0">
                  <c:v>中間市地域下水道事業特別会計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中間市後期高齢者医療特別会計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0.17</c:v>
                </c:pt>
                <c:pt idx="4">
                  <c:v>#N/A</c:v>
                </c:pt>
                <c:pt idx="5">
                  <c:v>0.17</c:v>
                </c:pt>
                <c:pt idx="6">
                  <c:v>#N/A</c:v>
                </c:pt>
                <c:pt idx="7">
                  <c:v>0.15</c:v>
                </c:pt>
                <c:pt idx="8">
                  <c:v>#N/A</c:v>
                </c:pt>
                <c:pt idx="9">
                  <c:v>0.17</c:v>
                </c:pt>
              </c:numCache>
            </c:numRef>
          </c:val>
        </c:ser>
        <c:ser>
          <c:idx val="4"/>
          <c:order val="4"/>
          <c:tx>
            <c:strRef>
              <c:f>データシート!$A$31</c:f>
              <c:strCache>
                <c:ptCount val="1"/>
                <c:pt idx="0">
                  <c:v>中間市公共下水道事業会計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1.25</c:v>
                </c:pt>
                <c:pt idx="8">
                  <c:v>#N/A</c:v>
                </c:pt>
                <c:pt idx="9">
                  <c:v>1.76</c:v>
                </c:pt>
              </c:numCache>
            </c:numRef>
          </c:val>
        </c:ser>
        <c:ser>
          <c:idx val="5"/>
          <c:order val="5"/>
          <c:tx>
            <c:strRef>
              <c:f>データシート!$A$32</c:f>
              <c:strCache>
                <c:ptCount val="1"/>
                <c:pt idx="0">
                  <c:v>中間市介護保険事業特別会計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2.2599999999999998</c:v>
                </c:pt>
                <c:pt idx="2">
                  <c:v>#N/A</c:v>
                </c:pt>
                <c:pt idx="3">
                  <c:v>2.36</c:v>
                </c:pt>
                <c:pt idx="4">
                  <c:v>#N/A</c:v>
                </c:pt>
                <c:pt idx="5">
                  <c:v>2.61</c:v>
                </c:pt>
                <c:pt idx="6">
                  <c:v>#N/A</c:v>
                </c:pt>
                <c:pt idx="7">
                  <c:v>3.04</c:v>
                </c:pt>
                <c:pt idx="8">
                  <c:v>#N/A</c:v>
                </c:pt>
                <c:pt idx="9">
                  <c:v>2.37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3.85</c:v>
                </c:pt>
                <c:pt idx="2">
                  <c:v>#N/A</c:v>
                </c:pt>
                <c:pt idx="3">
                  <c:v>4.38</c:v>
                </c:pt>
                <c:pt idx="4">
                  <c:v>#N/A</c:v>
                </c:pt>
                <c:pt idx="5">
                  <c:v>7.74</c:v>
                </c:pt>
                <c:pt idx="6">
                  <c:v>#N/A</c:v>
                </c:pt>
                <c:pt idx="7">
                  <c:v>10.79</c:v>
                </c:pt>
                <c:pt idx="8">
                  <c:v>#N/A</c:v>
                </c:pt>
                <c:pt idx="9">
                  <c:v>13.34</c:v>
                </c:pt>
              </c:numCache>
            </c:numRef>
          </c:val>
        </c:ser>
        <c:ser>
          <c:idx val="7"/>
          <c:order val="7"/>
          <c:tx>
            <c:strRef>
              <c:f>データシート!$A$34</c:f>
              <c:strCache>
                <c:ptCount val="1"/>
                <c:pt idx="0">
                  <c:v>中間市水道事業会計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17.96</c:v>
                </c:pt>
                <c:pt idx="2">
                  <c:v>#N/A</c:v>
                </c:pt>
                <c:pt idx="3">
                  <c:v>17.11</c:v>
                </c:pt>
                <c:pt idx="4">
                  <c:v>#N/A</c:v>
                </c:pt>
                <c:pt idx="5">
                  <c:v>17.149999999999999</c:v>
                </c:pt>
                <c:pt idx="6">
                  <c:v>#N/A</c:v>
                </c:pt>
                <c:pt idx="7">
                  <c:v>15.17</c:v>
                </c:pt>
                <c:pt idx="8">
                  <c:v>#N/A</c:v>
                </c:pt>
                <c:pt idx="9">
                  <c:v>13.82</c:v>
                </c:pt>
              </c:numCache>
            </c:numRef>
          </c:val>
        </c:ser>
        <c:ser>
          <c:idx val="8"/>
          <c:order val="8"/>
          <c:tx>
            <c:strRef>
              <c:f>データシート!$A$35</c:f>
              <c:strCache>
                <c:ptCount val="1"/>
                <c:pt idx="0">
                  <c:v>中間市住宅新築資金等特別会計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3.59</c:v>
                </c:pt>
                <c:pt idx="1">
                  <c:v>#N/A</c:v>
                </c:pt>
                <c:pt idx="2">
                  <c:v>3.53</c:v>
                </c:pt>
                <c:pt idx="3">
                  <c:v>#N/A</c:v>
                </c:pt>
                <c:pt idx="4">
                  <c:v>3.54</c:v>
                </c:pt>
                <c:pt idx="5">
                  <c:v>#N/A</c:v>
                </c:pt>
                <c:pt idx="6">
                  <c:v>3.4</c:v>
                </c:pt>
                <c:pt idx="7">
                  <c:v>#N/A</c:v>
                </c:pt>
                <c:pt idx="8">
                  <c:v>3.22</c:v>
                </c:pt>
                <c:pt idx="9">
                  <c:v>#N/A</c:v>
                </c:pt>
              </c:numCache>
            </c:numRef>
          </c:val>
        </c:ser>
        <c:ser>
          <c:idx val="9"/>
          <c:order val="9"/>
          <c:tx>
            <c:strRef>
              <c:f>データシート!$A$36</c:f>
              <c:strCache>
                <c:ptCount val="1"/>
                <c:pt idx="0">
                  <c:v>中間市特別会計国民健康保険事業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10.58</c:v>
                </c:pt>
                <c:pt idx="1">
                  <c:v>#N/A</c:v>
                </c:pt>
                <c:pt idx="2">
                  <c:v>9.94</c:v>
                </c:pt>
                <c:pt idx="3">
                  <c:v>#N/A</c:v>
                </c:pt>
                <c:pt idx="4">
                  <c:v>9.6300000000000008</c:v>
                </c:pt>
                <c:pt idx="5">
                  <c:v>#N/A</c:v>
                </c:pt>
                <c:pt idx="6">
                  <c:v>7.89</c:v>
                </c:pt>
                <c:pt idx="7">
                  <c:v>#N/A</c:v>
                </c:pt>
                <c:pt idx="8">
                  <c:v>7.59</c:v>
                </c:pt>
                <c:pt idx="9">
                  <c:v>#N/A</c:v>
                </c:pt>
              </c:numCache>
            </c:numRef>
          </c:val>
        </c:ser>
        <c:dLbls>
          <c:showLegendKey val="0"/>
          <c:showVal val="0"/>
          <c:showCatName val="0"/>
          <c:showSerName val="0"/>
          <c:showPercent val="0"/>
          <c:showBubbleSize val="0"/>
        </c:dLbls>
        <c:gapWidth val="150"/>
        <c:overlap val="100"/>
        <c:axId val="499499448"/>
        <c:axId val="499499832"/>
      </c:barChart>
      <c:catAx>
        <c:axId val="4994994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9499832"/>
        <c:crosses val="autoZero"/>
        <c:auto val="1"/>
        <c:lblAlgn val="ctr"/>
        <c:lblOffset val="100"/>
        <c:tickLblSkip val="1"/>
        <c:noMultiLvlLbl val="0"/>
      </c:catAx>
      <c:valAx>
        <c:axId val="499499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949944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1545</c:v>
                </c:pt>
                <c:pt idx="5">
                  <c:v>1601</c:v>
                </c:pt>
                <c:pt idx="8">
                  <c:v>1549</c:v>
                </c:pt>
                <c:pt idx="11">
                  <c:v>1568</c:v>
                </c:pt>
                <c:pt idx="14">
                  <c:v>1510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90</c:v>
                </c:pt>
                <c:pt idx="6">
                  <c:v>89</c:v>
                </c:pt>
                <c:pt idx="9">
                  <c:v>89</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704</c:v>
                </c:pt>
                <c:pt idx="3">
                  <c:v>731</c:v>
                </c:pt>
                <c:pt idx="6">
                  <c:v>738</c:v>
                </c:pt>
                <c:pt idx="9">
                  <c:v>619</c:v>
                </c:pt>
                <c:pt idx="12">
                  <c:v>572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1952</c:v>
                </c:pt>
                <c:pt idx="3">
                  <c:v>1993</c:v>
                </c:pt>
                <c:pt idx="6">
                  <c:v>1625</c:v>
                </c:pt>
                <c:pt idx="9">
                  <c:v>1058</c:v>
                </c:pt>
                <c:pt idx="12">
                  <c:v>1213</c:v>
                </c:pt>
              </c:numCache>
            </c:numRef>
          </c:val>
        </c:ser>
        <c:dLbls>
          <c:showLegendKey val="0"/>
          <c:showVal val="0"/>
          <c:showCatName val="0"/>
          <c:showSerName val="0"/>
          <c:showPercent val="0"/>
          <c:showBubbleSize val="0"/>
        </c:dLbls>
        <c:gapWidth val="100"/>
        <c:overlap val="100"/>
        <c:axId val="498056568"/>
        <c:axId val="49583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1203</c:v>
                </c:pt>
                <c:pt idx="2">
                  <c:v>#N/A</c:v>
                </c:pt>
                <c:pt idx="3">
                  <c:v>#N/A</c:v>
                </c:pt>
                <c:pt idx="4">
                  <c:v>1213</c:v>
                </c:pt>
                <c:pt idx="5">
                  <c:v>#N/A</c:v>
                </c:pt>
                <c:pt idx="6">
                  <c:v>#N/A</c:v>
                </c:pt>
                <c:pt idx="7">
                  <c:v>903</c:v>
                </c:pt>
                <c:pt idx="8">
                  <c:v>#N/A</c:v>
                </c:pt>
                <c:pt idx="9">
                  <c:v>#N/A</c:v>
                </c:pt>
                <c:pt idx="10">
                  <c:v>198</c:v>
                </c:pt>
                <c:pt idx="11">
                  <c:v>#N/A</c:v>
                </c:pt>
                <c:pt idx="12">
                  <c:v>#N/A</c:v>
                </c:pt>
                <c:pt idx="13">
                  <c:v>333</c:v>
                </c:pt>
                <c:pt idx="14">
                  <c:v>#N/A</c:v>
                </c:pt>
              </c:numCache>
            </c:numRef>
          </c:val>
          <c:smooth val="0"/>
        </c:ser>
        <c:dLbls>
          <c:showLegendKey val="0"/>
          <c:showVal val="0"/>
          <c:showCatName val="0"/>
          <c:showSerName val="0"/>
          <c:showPercent val="0"/>
          <c:showBubbleSize val="0"/>
        </c:dLbls>
        <c:marker val="1"/>
        <c:smooth val="0"/>
        <c:axId val="498056568"/>
        <c:axId val="495833456"/>
      </c:lineChart>
      <c:catAx>
        <c:axId val="4980565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5833456"/>
        <c:crosses val="autoZero"/>
        <c:auto val="1"/>
        <c:lblAlgn val="ctr"/>
        <c:lblOffset val="100"/>
        <c:tickLblSkip val="1"/>
        <c:noMultiLvlLbl val="0"/>
      </c:catAx>
      <c:valAx>
        <c:axId val="49583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80565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15497</c:v>
                </c:pt>
                <c:pt idx="5">
                  <c:v>15187</c:v>
                </c:pt>
                <c:pt idx="8">
                  <c:v>14834</c:v>
                </c:pt>
                <c:pt idx="11">
                  <c:v>14298</c:v>
                </c:pt>
                <c:pt idx="14">
                  <c:v>13981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4380</c:v>
                </c:pt>
                <c:pt idx="5">
                  <c:v>4189</c:v>
                </c:pt>
                <c:pt idx="8">
                  <c:v>4049</c:v>
                </c:pt>
                <c:pt idx="11">
                  <c:v>4956</c:v>
                </c:pt>
                <c:pt idx="14">
                  <c:v>5216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2402</c:v>
                </c:pt>
                <c:pt idx="5">
                  <c:v>1738</c:v>
                </c:pt>
                <c:pt idx="8">
                  <c:v>1336</c:v>
                </c:pt>
                <c:pt idx="11">
                  <c:v>2686</c:v>
                </c:pt>
                <c:pt idx="14">
                  <c:v>5102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2121</c:v>
                </c:pt>
                <c:pt idx="3">
                  <c:v>1619</c:v>
                </c:pt>
                <c:pt idx="6">
                  <c:v>1237</c:v>
                </c:pt>
                <c:pt idx="9">
                  <c:v>1654</c:v>
                </c:pt>
                <c:pt idx="12">
                  <c:v>1348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468</c:v>
                </c:pt>
                <c:pt idx="3">
                  <c:v>386</c:v>
                </c:pt>
                <c:pt idx="6">
                  <c:v>309</c:v>
                </c:pt>
                <c:pt idx="9">
                  <c:v>228</c:v>
                </c:pt>
                <c:pt idx="12">
                  <c:v>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12757</c:v>
                </c:pt>
                <c:pt idx="3">
                  <c:v>12509</c:v>
                </c:pt>
                <c:pt idx="6">
                  <c:v>11997</c:v>
                </c:pt>
                <c:pt idx="9">
                  <c:v>12791</c:v>
                </c:pt>
                <c:pt idx="12">
                  <c:v>12613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12792</c:v>
                </c:pt>
                <c:pt idx="3">
                  <c:v>11616</c:v>
                </c:pt>
                <c:pt idx="6">
                  <c:v>11165</c:v>
                </c:pt>
                <c:pt idx="9">
                  <c:v>11113</c:v>
                </c:pt>
                <c:pt idx="12">
                  <c:v>11390</c:v>
                </c:pt>
              </c:numCache>
            </c:numRef>
          </c:val>
        </c:ser>
        <c:dLbls>
          <c:showLegendKey val="0"/>
          <c:showVal val="0"/>
          <c:showCatName val="0"/>
          <c:showSerName val="0"/>
          <c:showPercent val="0"/>
          <c:showBubbleSize val="0"/>
        </c:dLbls>
        <c:gapWidth val="100"/>
        <c:overlap val="100"/>
        <c:axId val="500942064"/>
        <c:axId val="50243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5858</c:v>
                </c:pt>
                <c:pt idx="2">
                  <c:v>#N/A</c:v>
                </c:pt>
                <c:pt idx="3">
                  <c:v>#N/A</c:v>
                </c:pt>
                <c:pt idx="4">
                  <c:v>5016</c:v>
                </c:pt>
                <c:pt idx="5">
                  <c:v>#N/A</c:v>
                </c:pt>
                <c:pt idx="6">
                  <c:v>#N/A</c:v>
                </c:pt>
                <c:pt idx="7">
                  <c:v>4491</c:v>
                </c:pt>
                <c:pt idx="8">
                  <c:v>#N/A</c:v>
                </c:pt>
                <c:pt idx="9">
                  <c:v>#N/A</c:v>
                </c:pt>
                <c:pt idx="10">
                  <c:v>3846</c:v>
                </c:pt>
                <c:pt idx="11">
                  <c:v>#N/A</c:v>
                </c:pt>
                <c:pt idx="12">
                  <c:v>#N/A</c:v>
                </c:pt>
                <c:pt idx="13">
                  <c:v>1241</c:v>
                </c:pt>
                <c:pt idx="14">
                  <c:v>#N/A</c:v>
                </c:pt>
              </c:numCache>
            </c:numRef>
          </c:val>
          <c:smooth val="0"/>
        </c:ser>
        <c:dLbls>
          <c:showLegendKey val="0"/>
          <c:showVal val="0"/>
          <c:showCatName val="0"/>
          <c:showSerName val="0"/>
          <c:showPercent val="0"/>
          <c:showBubbleSize val="0"/>
        </c:dLbls>
        <c:marker val="1"/>
        <c:smooth val="0"/>
        <c:axId val="500942064"/>
        <c:axId val="502430192"/>
      </c:lineChart>
      <c:catAx>
        <c:axId val="5009420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02430192"/>
        <c:crosses val="autoZero"/>
        <c:auto val="1"/>
        <c:lblAlgn val="ctr"/>
        <c:lblOffset val="100"/>
        <c:tickLblSkip val="1"/>
        <c:noMultiLvlLbl val="0"/>
      </c:catAx>
      <c:valAx>
        <c:axId val="50243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09420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c:v>
                </c:pt>
                <c:pt idx="1">
                  <c:v>1480</c:v>
                </c:pt>
                <c:pt idx="2">
                  <c:v>2907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c:v>
                </c:pt>
                <c:pt idx="1">
                  <c:v>18</c:v>
                </c:pt>
                <c:pt idx="2">
                  <c:v>788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899</c:v>
                </c:pt>
                <c:pt idx="1">
                  <c:v>906</c:v>
                </c:pt>
                <c:pt idx="2">
                  <c:v>930</c:v>
                </c:pt>
              </c:numCache>
            </c:numRef>
          </c:val>
        </c:ser>
        <c:dLbls>
          <c:showLegendKey val="0"/>
          <c:showVal val="0"/>
          <c:showCatName val="0"/>
          <c:showSerName val="0"/>
          <c:showPercent val="0"/>
          <c:showBubbleSize val="0"/>
        </c:dLbls>
        <c:gapWidth val="120"/>
        <c:overlap val="100"/>
        <c:axId val="499504144"/>
        <c:axId val="497170368"/>
      </c:barChart>
      <c:catAx>
        <c:axId val="49950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7170368"/>
        <c:crosses val="autoZero"/>
        <c:auto val="1"/>
        <c:lblAlgn val="ctr"/>
        <c:lblOffset val="100"/>
        <c:tickLblSkip val="1"/>
        <c:noMultiLvlLbl val="0"/>
      </c:catAx>
      <c:valAx>
        <c:axId val="497170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9504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72</c:v>
                </c:pt>
              </c:numCache>
            </c:numRef>
          </c:xVal>
          <c:yVal>
            <c:numRef>
              <c:f>公会計指標分析・財政指標組合せ分析表!$BP$51:$DC$51</c:f>
              <c:numCache>
                <c:formatCode>#,##0.0;"▲ "#,##0.0</c:formatCode>
                <c:ptCount val="40"/>
                <c:pt idx="32">
                  <c:v>13.9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62.8</c:v>
                </c:pt>
              </c:numCache>
            </c:numRef>
          </c:xVal>
          <c:yVal>
            <c:numRef>
              <c:f>公会計指標分析・財政指標組合せ分析表!$BP$55:$DC$55</c:f>
              <c:numCache>
                <c:formatCode>#,##0.0;"▲ "#,##0.0</c:formatCode>
                <c:ptCount val="40"/>
                <c:pt idx="32">
                  <c:v>23</c:v>
                </c:pt>
              </c:numCache>
            </c:numRef>
          </c:yVal>
          <c:smooth val="0"/>
        </c:ser>
        <c:dLbls>
          <c:showLegendKey val="0"/>
          <c:showVal val="1"/>
          <c:showCatName val="0"/>
          <c:showSerName val="0"/>
          <c:showPercent val="0"/>
          <c:showBubbleSize val="0"/>
        </c:dLbls>
        <c:axId val="497167488"/>
        <c:axId val="502425104"/>
      </c:scatterChart>
      <c:valAx>
        <c:axId val="497167488"/>
        <c:scaling>
          <c:orientation val="maxMin"/>
          <c:max val="73"/>
          <c:min val="6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2425104"/>
        <c:crosses val="autoZero"/>
        <c:crossBetween val="midCat"/>
      </c:valAx>
      <c:valAx>
        <c:axId val="502425104"/>
        <c:scaling>
          <c:orientation val="maxMin"/>
          <c:max val="25"/>
          <c:min val="11"/>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0877806940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716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14.7</c:v>
                </c:pt>
                <c:pt idx="16">
                  <c:v>13.3</c:v>
                </c:pt>
                <c:pt idx="24">
                  <c:v>9.3000000000000007</c:v>
                </c:pt>
                <c:pt idx="32">
                  <c:v>5.6</c:v>
                </c:pt>
              </c:numCache>
            </c:numRef>
          </c:xVal>
          <c:yVal>
            <c:numRef>
              <c:f>公会計指標分析・財政指標組合せ分析表!$BP$73:$DC$73</c:f>
              <c:numCache>
                <c:formatCode>#,##0.0;"▲ "#,##0.0</c:formatCode>
                <c:ptCount val="40"/>
                <c:pt idx="0">
                  <c:v>70.099999999999994</c:v>
                </c:pt>
                <c:pt idx="8">
                  <c:v>60.7</c:v>
                </c:pt>
                <c:pt idx="16">
                  <c:v>54.5</c:v>
                </c:pt>
                <c:pt idx="24">
                  <c:v>45</c:v>
                </c:pt>
                <c:pt idx="32">
                  <c:v>13.9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0"/>
                  <c:y val="-2.731715102400358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4.37320664946465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0"/>
                  <c:y val="-1.9006347664612311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0"/>
                  <c:y val="-1.451462319175125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ser>
        <c:dLbls>
          <c:showLegendKey val="0"/>
          <c:showVal val="1"/>
          <c:showCatName val="0"/>
          <c:showSerName val="0"/>
          <c:showPercent val="0"/>
          <c:showBubbleSize val="0"/>
        </c:dLbls>
        <c:axId val="506877776"/>
        <c:axId val="502429680"/>
      </c:scatterChart>
      <c:valAx>
        <c:axId val="506877776"/>
        <c:scaling>
          <c:orientation val="maxMin"/>
          <c:max val="16"/>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2429680"/>
        <c:crosses val="autoZero"/>
        <c:crossBetween val="midCat"/>
      </c:valAx>
      <c:valAx>
        <c:axId val="502429680"/>
        <c:scaling>
          <c:orientation val="maxMin"/>
          <c:max val="8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4567806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0687777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途中で実施した地方債の借換えによる公債費負担の平準化の効果が継続しているものの、臨時財政対策債や承継した病院事業債の元利償還金が増加した。これにより単年度の実質公債費比率は前年度から1</a:t>
          </a:r>
          <a:r>
            <a:rPr kumimoji="1" lang="en-US" altLang="ja-JP" sz="1400">
              <a:latin typeface="ＭＳ ゴシック"/>
              <a:ea typeface="ＭＳ ゴシック"/>
            </a:rPr>
            <a:t>.5</a:t>
          </a:r>
          <a:r>
            <a:rPr kumimoji="1" lang="ja-JP" altLang="en-US" sz="1400">
              <a:latin typeface="ＭＳ ゴシック"/>
              <a:ea typeface="ＭＳ ゴシック"/>
            </a:rPr>
            <a:t>ポイント悪化した一方で、</a:t>
          </a:r>
          <a:r>
            <a:rPr kumimoji="1" lang="en-US" altLang="ja-JP" sz="1400">
              <a:latin typeface="ＭＳ ゴシック"/>
              <a:ea typeface="ＭＳ ゴシック"/>
            </a:rPr>
            <a:t>3</a:t>
          </a:r>
          <a:r>
            <a:rPr kumimoji="1" lang="ja-JP" altLang="en-US" sz="1400">
              <a:latin typeface="ＭＳ ゴシック"/>
              <a:ea typeface="ＭＳ ゴシック"/>
            </a:rPr>
            <a:t>か年平均では3</a:t>
          </a:r>
          <a:r>
            <a:rPr kumimoji="1" lang="en-US" altLang="ja-JP" sz="1400">
              <a:latin typeface="ＭＳ ゴシック"/>
              <a:ea typeface="ＭＳ ゴシック"/>
            </a:rPr>
            <a:t>.7</a:t>
          </a:r>
          <a:r>
            <a:rPr kumimoji="1" lang="ja-JP" altLang="en-US" sz="1400">
              <a:latin typeface="ＭＳ ゴシック"/>
              <a:ea typeface="ＭＳ ゴシック"/>
            </a:rPr>
            <a:t>ポイント改善し、類似団体の平均を下回る結果となった。しかしながら、下水道の整備に伴う繰出金が依然として多額であり、今後も老朽化する公共施設の統廃合や建替え等が見込まれるため、引き続き普通建設事業費の抑制及び計画的な下水道事業実施による繰出金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本市においては、満期一括償還地方債を発行していないため、その償還に係る財源として減債基金への積立は行っていない。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分子の構造において、病院事業債の承継により地方債の現在高は増加したものの、退職手当負担見込額や公営企業債等繰入見込額の減少により将来負担額は減少（対前年度比245百万円減）した。また、普通交付税の再算定による歳入の増加や新型コロナウイルス感染症拡大に伴う経常的な歳出の抑制により財政調整基金等への積立を行うことができたことで充当可能財源等が増加（2</a:t>
          </a:r>
          <a:r>
            <a:rPr kumimoji="1" lang="en-US" altLang="ja-JP" sz="1400">
              <a:latin typeface="ＭＳ ゴシック"/>
              <a:ea typeface="ＭＳ ゴシック"/>
            </a:rPr>
            <a:t>,359</a:t>
          </a:r>
          <a:r>
            <a:rPr kumimoji="1" lang="ja-JP" altLang="en-US" sz="1400">
              <a:latin typeface="ＭＳ ゴシック"/>
              <a:ea typeface="ＭＳ ゴシック"/>
            </a:rPr>
            <a:t>百万円増）したため、実質的な将来負担額が減少し、他団体との比較において本市の将来負担比率は類似団体の平均を下回ることとなった。しかしながら、公共下水道事業推進等に伴い公営企業債等繰入見込額が一般会計等に係る地方債現在高を上回っていることからも、今後も普通建設事業費の抑制による地方債残高の削減や計画的な下水道事業実施による繰出金の削減等を通じて、将来負担比率の改善に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福岡県中間市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26</a:t>
          </a:r>
          <a:r>
            <a:rPr kumimoji="1" lang="ja-JP" altLang="en-US" sz="1300">
              <a:solidFill>
                <a:schemeClr val="dk1"/>
              </a:solidFill>
              <a:effectLst/>
              <a:latin typeface="ＭＳ ゴシック"/>
              <a:ea typeface="ＭＳ ゴシック"/>
              <a:cs typeface="+mn-cs"/>
            </a:rPr>
            <a:t>年度までは</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年連続で基金残高が増加していたが（</a:t>
          </a:r>
          <a:r>
            <a:rPr kumimoji="1" lang="en-US" altLang="ja-JP" sz="1300">
              <a:solidFill>
                <a:schemeClr val="dk1"/>
              </a:solidFill>
              <a:effectLst/>
              <a:latin typeface="ＭＳ ゴシック"/>
              <a:ea typeface="ＭＳ ゴシック"/>
              <a:cs typeface="+mn-cs"/>
            </a:rPr>
            <a:t>H26</a:t>
          </a:r>
          <a:r>
            <a:rPr kumimoji="1" lang="ja-JP" altLang="en-US" sz="1300">
              <a:solidFill>
                <a:schemeClr val="dk1"/>
              </a:solidFill>
              <a:effectLst/>
              <a:latin typeface="ＭＳ ゴシック"/>
              <a:ea typeface="ＭＳ ゴシック"/>
              <a:cs typeface="+mn-cs"/>
            </a:rPr>
            <a:t>末残高：</a:t>
          </a:r>
          <a:r>
            <a:rPr kumimoji="1" lang="en-US" altLang="ja-JP" sz="1300">
              <a:solidFill>
                <a:schemeClr val="dk1"/>
              </a:solidFill>
              <a:effectLst/>
              <a:latin typeface="ＭＳ ゴシック"/>
              <a:ea typeface="ＭＳ ゴシック"/>
              <a:cs typeface="+mn-cs"/>
            </a:rPr>
            <a:t>3,615</a:t>
          </a:r>
          <a:r>
            <a:rPr kumimoji="1" lang="ja-JP" altLang="en-US" sz="1300">
              <a:solidFill>
                <a:schemeClr val="dk1"/>
              </a:solidFill>
              <a:effectLst/>
              <a:latin typeface="ＭＳ ゴシック"/>
              <a:ea typeface="ＭＳ ゴシック"/>
              <a:cs typeface="+mn-cs"/>
            </a:rPr>
            <a:t>百万円）、平成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は人口減少や少子高齢化の進展に伴う地方交付税等の減収、社会保障関連経費や特別会計繰出金等の歳出の増加、公共下水道の整備推進等に伴う繰出金の増加に対応するために、基金繰入に頼らざるを得ない状況が続いた。その結果、</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年連続で基金残高が減少し、令和元年度末残高は</a:t>
          </a:r>
          <a:r>
            <a:rPr kumimoji="1" lang="en-US" altLang="ja-JP" sz="1300">
              <a:solidFill>
                <a:schemeClr val="dk1"/>
              </a:solidFill>
              <a:effectLst/>
              <a:latin typeface="ＭＳ ゴシック"/>
              <a:ea typeface="ＭＳ ゴシック"/>
              <a:cs typeface="+mn-cs"/>
            </a:rPr>
            <a:t>1,050</a:t>
          </a:r>
          <a:r>
            <a:rPr kumimoji="1" lang="ja-JP" altLang="en-US" sz="1300">
              <a:solidFill>
                <a:schemeClr val="dk1"/>
              </a:solidFill>
              <a:effectLst/>
              <a:latin typeface="ＭＳ ゴシック"/>
              <a:ea typeface="ＭＳ ゴシック"/>
              <a:cs typeface="+mn-cs"/>
            </a:rPr>
            <a:t>百万円となり、平成</a:t>
          </a:r>
          <a:r>
            <a:rPr kumimoji="1" lang="en-US" altLang="ja-JP" sz="1300">
              <a:solidFill>
                <a:schemeClr val="dk1"/>
              </a:solidFill>
              <a:effectLst/>
              <a:latin typeface="ＭＳ ゴシック"/>
              <a:ea typeface="ＭＳ ゴシック"/>
              <a:cs typeface="+mn-cs"/>
            </a:rPr>
            <a:t>26</a:t>
          </a:r>
          <a:r>
            <a:rPr kumimoji="1" lang="ja-JP" altLang="en-US" sz="1300">
              <a:solidFill>
                <a:schemeClr val="dk1"/>
              </a:solidFill>
              <a:effectLst/>
              <a:latin typeface="ＭＳ ゴシック"/>
              <a:ea typeface="ＭＳ ゴシック"/>
              <a:cs typeface="+mn-cs"/>
            </a:rPr>
            <a:t>年度末残高から総額</a:t>
          </a:r>
          <a:r>
            <a:rPr kumimoji="1" lang="en-US" altLang="ja-JP" sz="1300">
              <a:solidFill>
                <a:schemeClr val="dk1"/>
              </a:solidFill>
              <a:effectLst/>
              <a:latin typeface="ＭＳ ゴシック"/>
              <a:ea typeface="ＭＳ ゴシック"/>
              <a:cs typeface="+mn-cs"/>
            </a:rPr>
            <a:t>2,565</a:t>
          </a:r>
          <a:r>
            <a:rPr kumimoji="1" lang="ja-JP" altLang="en-US" sz="1300">
              <a:solidFill>
                <a:schemeClr val="dk1"/>
              </a:solidFill>
              <a:effectLst/>
              <a:latin typeface="ＭＳ ゴシック"/>
              <a:ea typeface="ＭＳ ゴシック"/>
              <a:cs typeface="+mn-cs"/>
            </a:rPr>
            <a:t>百万円が減少した。依然としてこの傾向は続いているものの、令和2年度ではふるさと納税の取組強化や市有地売却収入等の臨時的歳入増加等の効果もあり、1,372百万円の積立を行い6年ぶりに基金総額を増加することができた。令和3年度においても昨年度と同様に高水準を維持したふるさと納税収入や、普通交付税再算定による収入増加、新型コロナウイルス感染症の影響による経常的な歳出の抑制などによる効果が上回ったことから、2</a:t>
          </a:r>
          <a:r>
            <a:rPr kumimoji="1" lang="en-US" altLang="ja-JP" sz="1300">
              <a:solidFill>
                <a:schemeClr val="dk1"/>
              </a:solidFill>
              <a:effectLst/>
              <a:latin typeface="ＭＳ ゴシック"/>
              <a:ea typeface="ＭＳ ゴシック"/>
              <a:cs typeface="+mn-cs"/>
            </a:rPr>
            <a:t>,226</a:t>
          </a:r>
          <a:r>
            <a:rPr kumimoji="1" lang="ja-JP" altLang="en-US" sz="1300">
              <a:solidFill>
                <a:schemeClr val="dk1"/>
              </a:solidFill>
              <a:effectLst/>
              <a:latin typeface="ＭＳ ゴシック"/>
              <a:ea typeface="ＭＳ ゴシック"/>
              <a:cs typeface="+mn-cs"/>
            </a:rPr>
            <a:t>百万円の積立を行い昨年度に引き続き基金総額を増加することができた。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の自然災害の頻発や各公共施設の適正配置と長寿命化、小中学校の再編等の大型事業に備えるためにも、各基金の目的に応じ一定程度まで基金残高を増額させ維持したいところであるが、現在の本市の財政構造では安定的な財政運営が困難となっている。今後は、令和元年度に策定した行政経営プラン（改訂版）に基づく行財政改革を推進するとともに、収支改善に向けた予算編成方法の見直しを継続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本市の特定目的基金は普通会計に</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基金あり、中でも、「都市計画事業等積立基金」及び「住宅基金」は、主に下水道事業推進に伴う公共下水道事業会計への繰出金や、市営住宅の改善事業としても活用している。「消防施設整備積立基金」は、本市の消防体制の近代化と消防力の充実強化を図るための整備事業に活用している。</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令和3年度は地域下水道施設改良事業の財源として「地域下水道施設改良基金」を5百万円を取崩した。また、条例及び予算に定める額として29百万円の積立を実施した。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曙下水処理場及び中鶴下水処理場の撤去工事が予定されていることから「地域下水道施設改良基金」を活用する予定である。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歳出においては、高齢化の進展等に伴う社会保障関連経費や公共下水道の整備推進等に伴う繰出金の増加傾向が続いている。また、歳入においても、平成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は人口減少や少子高齢化の進展に伴う地方交付税等の減収、社会保障関連経費や特別会計繰出金等の歳出の増加に伴う財源不足に対応するために、基金繰入に頼らざるをえない厳しい財政状況が続き、令和元年度末基金残高は</a:t>
          </a:r>
          <a:r>
            <a:rPr kumimoji="1" lang="en-US" altLang="ja-JP" sz="1300">
              <a:solidFill>
                <a:schemeClr val="dk1"/>
              </a:solidFill>
              <a:effectLst/>
              <a:latin typeface="ＭＳ ゴシック"/>
              <a:ea typeface="ＭＳ ゴシック"/>
              <a:cs typeface="+mn-cs"/>
            </a:rPr>
            <a:t>134</a:t>
          </a:r>
          <a:r>
            <a:rPr kumimoji="1" lang="ja-JP" altLang="en-US" sz="1300">
              <a:solidFill>
                <a:schemeClr val="dk1"/>
              </a:solidFill>
              <a:effectLst/>
              <a:latin typeface="ＭＳ ゴシック"/>
              <a:ea typeface="ＭＳ ゴシック"/>
              <a:cs typeface="+mn-cs"/>
            </a:rPr>
            <a:t>百万円と僅少となった。令和3年度においては臨時的要因の効果が上回ったことで</a:t>
          </a:r>
          <a:r>
            <a:rPr kumimoji="1" lang="en-US" altLang="ja-JP" sz="1300">
              <a:solidFill>
                <a:schemeClr val="dk1"/>
              </a:solidFill>
              <a:effectLst/>
              <a:latin typeface="ＭＳ ゴシック"/>
              <a:ea typeface="ＭＳ ゴシック"/>
              <a:cs typeface="+mn-cs"/>
            </a:rPr>
            <a:t>1,427</a:t>
          </a:r>
          <a:r>
            <a:rPr kumimoji="1" lang="ja-JP" altLang="en-US" sz="1300">
              <a:solidFill>
                <a:schemeClr val="dk1"/>
              </a:solidFill>
              <a:effectLst/>
              <a:latin typeface="ＭＳ ゴシック"/>
              <a:ea typeface="ＭＳ ゴシック"/>
              <a:cs typeface="+mn-cs"/>
            </a:rPr>
            <a:t>百万円の積立を行うことができ、令和3年度末基金残高は2</a:t>
          </a:r>
          <a:r>
            <a:rPr kumimoji="1" lang="en-US" altLang="ja-JP" sz="1300">
              <a:solidFill>
                <a:schemeClr val="dk1"/>
              </a:solidFill>
              <a:effectLst/>
              <a:latin typeface="ＭＳ ゴシック"/>
              <a:ea typeface="ＭＳ ゴシック"/>
              <a:cs typeface="+mn-cs"/>
            </a:rPr>
            <a:t>,907</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歳入歳出ともに、今後大幅に好転するような要因は見込めない。ふるさと納税は高水準を維持しているが、恒久的かつ安定的な財源とは言い難いことから、今後も厳しい財政運営が続くことは避けられない。今後は、令和元年度に策定した行政経営プラン（改訂版）に基づく行財政改革を推進するとともに、収支改善に向けた予算編成方法の見直しを継続し、不測の財源不足や災害等に備えるためにも、基金残高の一定程度の確保を図り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決算収支が黒字かつ普通交付税の臨時財政対策債償還基金費の算定分の歳入増により770百万円の積立を行うことができ、令和3年度末基金残高は788百万円となった。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公営住宅建替事業等により近年の起債借入額が高い水準で推移しており、今後においても、学校再編等による高水準の借入が見込まれることや、経済事情の変動等により償還財源が不足する場合等の不測の事態が想定されることから、着実な積み増しを実施し、一定程度の基金残高の確保に努め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40,348
40,021
15.96
22,109,469
21,090,165
1,018,794
10,050,644
11,390,213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13.9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市の有形固定資産減価償却率は類似団体より高い水準にあり、庁舎をはじめ、全体的に公共施設等の老朽化が進んでいる。特に老朽化が顕著である教育施設などについては学校再編を含めた統廃合の検討を重ねている状況にある。施設の管理については、公共施設等総合管理計画（令和４年３月改訂）において、施設総量の縮減及び長寿命化により更新費用を</a:t>
          </a:r>
          <a:r>
            <a:rPr kumimoji="1" lang="en-US" altLang="ja-JP" sz="1100">
              <a:latin typeface="ＭＳ Ｐゴシック"/>
              <a:ea typeface="ＭＳ Ｐゴシック"/>
            </a:rPr>
            <a:t>40%</a:t>
          </a:r>
          <a:r>
            <a:rPr kumimoji="1" lang="ja-JP" altLang="en-US" sz="1100">
              <a:latin typeface="ＭＳ Ｐゴシック"/>
              <a:ea typeface="ＭＳ Ｐゴシック"/>
            </a:rPr>
            <a:t>縮減することとしている。今後は公共施設等個別施設計画（令和３年３月策定）に基づき適正な施設管理を図ることとする。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140" cy="225425"/>
    <xdr:sp macro="" textlink="">
      <xdr:nvSpPr>
        <xdr:cNvPr id="53" name="テキスト ボックス 52"/>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3" name="テキスト ボックス 6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77470</xdr:rowOff>
    </xdr:from>
    <xdr:to>
      <xdr:col>23</xdr:col>
      <xdr:colOff>85090</xdr:colOff>
      <xdr:row>34</xdr:row>
      <xdr:rowOff>126365</xdr:rowOff>
    </xdr:to>
    <xdr:cxnSp macro="">
      <xdr:nvCxnSpPr>
        <xdr:cNvPr id="65" name="直線コネクタ 64"/>
        <xdr:cNvCxnSpPr/>
      </xdr:nvCxnSpPr>
      <xdr:spPr>
        <a:xfrm flipV="1">
          <a:off x="4760595" y="547814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130175</xdr:rowOff>
    </xdr:from>
    <xdr:ext cx="403860" cy="259080"/>
    <xdr:sp macro="" textlink="">
      <xdr:nvSpPr>
        <xdr:cNvPr id="66" name="有形固定資産減価償却率最小値テキスト"/>
        <xdr:cNvSpPr txBox="1"/>
      </xdr:nvSpPr>
      <xdr:spPr>
        <a:xfrm>
          <a:off x="4813300" y="6731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126365</xdr:rowOff>
    </xdr:from>
    <xdr:to>
      <xdr:col>23</xdr:col>
      <xdr:colOff>174625</xdr:colOff>
      <xdr:row>34</xdr:row>
      <xdr:rowOff>126365</xdr:rowOff>
    </xdr:to>
    <xdr:cxnSp macro="">
      <xdr:nvCxnSpPr>
        <xdr:cNvPr id="67" name="直線コネクタ 66"/>
        <xdr:cNvCxnSpPr/>
      </xdr:nvCxnSpPr>
      <xdr:spPr>
        <a:xfrm>
          <a:off x="4673600" y="672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24130</xdr:rowOff>
    </xdr:from>
    <xdr:ext cx="403860" cy="259080"/>
    <xdr:sp macro="" textlink="">
      <xdr:nvSpPr>
        <xdr:cNvPr id="68" name="有形固定資産減価償却率最大値テキスト"/>
        <xdr:cNvSpPr txBox="1"/>
      </xdr:nvSpPr>
      <xdr:spPr>
        <a:xfrm>
          <a:off x="4813300" y="5253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77470</xdr:rowOff>
    </xdr:from>
    <xdr:to>
      <xdr:col>23</xdr:col>
      <xdr:colOff>174625</xdr:colOff>
      <xdr:row>27</xdr:row>
      <xdr:rowOff>77470</xdr:rowOff>
    </xdr:to>
    <xdr:cxnSp macro="">
      <xdr:nvCxnSpPr>
        <xdr:cNvPr id="69" name="直線コネクタ 68"/>
        <xdr:cNvCxnSpPr/>
      </xdr:nvCxnSpPr>
      <xdr:spPr>
        <a:xfrm>
          <a:off x="4673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19050</xdr:rowOff>
    </xdr:from>
    <xdr:ext cx="403860" cy="257810"/>
    <xdr:sp macro="" textlink="">
      <xdr:nvSpPr>
        <xdr:cNvPr id="70" name="有形固定資産減価償却率平均値テキスト"/>
        <xdr:cNvSpPr txBox="1"/>
      </xdr:nvSpPr>
      <xdr:spPr>
        <a:xfrm>
          <a:off x="4813300" y="593407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167640</xdr:rowOff>
    </xdr:from>
    <xdr:to>
      <xdr:col>23</xdr:col>
      <xdr:colOff>136525</xdr:colOff>
      <xdr:row>31</xdr:row>
      <xdr:rowOff>97790</xdr:rowOff>
    </xdr:to>
    <xdr:sp macro="" textlink="">
      <xdr:nvSpPr>
        <xdr:cNvPr id="71" name="フローチャート: 判断 7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160020</xdr:rowOff>
    </xdr:from>
    <xdr:to>
      <xdr:col>19</xdr:col>
      <xdr:colOff>187325</xdr:colOff>
      <xdr:row>31</xdr:row>
      <xdr:rowOff>90170</xdr:rowOff>
    </xdr:to>
    <xdr:sp macro="" textlink="">
      <xdr:nvSpPr>
        <xdr:cNvPr id="72" name="フローチャート: 判断 71"/>
        <xdr:cNvSpPr/>
      </xdr:nvSpPr>
      <xdr:spPr>
        <a:xfrm>
          <a:off x="40005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116840</xdr:rowOff>
    </xdr:from>
    <xdr:to>
      <xdr:col>15</xdr:col>
      <xdr:colOff>187325</xdr:colOff>
      <xdr:row>31</xdr:row>
      <xdr:rowOff>46990</xdr:rowOff>
    </xdr:to>
    <xdr:sp macro="" textlink="">
      <xdr:nvSpPr>
        <xdr:cNvPr id="73" name="フローチャート: 判断 72"/>
        <xdr:cNvSpPr/>
      </xdr:nvSpPr>
      <xdr:spPr>
        <a:xfrm>
          <a:off x="3238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92075</xdr:rowOff>
    </xdr:from>
    <xdr:to>
      <xdr:col>11</xdr:col>
      <xdr:colOff>187325</xdr:colOff>
      <xdr:row>31</xdr:row>
      <xdr:rowOff>22225</xdr:rowOff>
    </xdr:to>
    <xdr:sp macro="" textlink="">
      <xdr:nvSpPr>
        <xdr:cNvPr id="74" name="フローチャート: 判断 73"/>
        <xdr:cNvSpPr/>
      </xdr:nvSpPr>
      <xdr:spPr>
        <a:xfrm>
          <a:off x="2476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32</xdr:row>
      <xdr:rowOff>155575</xdr:rowOff>
    </xdr:from>
    <xdr:to>
      <xdr:col>23</xdr:col>
      <xdr:colOff>136525</xdr:colOff>
      <xdr:row>33</xdr:row>
      <xdr:rowOff>86360</xdr:rowOff>
    </xdr:to>
    <xdr:sp macro="" textlink="">
      <xdr:nvSpPr>
        <xdr:cNvPr id="81" name="楕円 80"/>
        <xdr:cNvSpPr/>
      </xdr:nvSpPr>
      <xdr:spPr>
        <a:xfrm>
          <a:off x="4711700" y="6413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133985</xdr:rowOff>
    </xdr:from>
    <xdr:ext cx="403860" cy="257810"/>
    <xdr:sp macro="" textlink="">
      <xdr:nvSpPr>
        <xdr:cNvPr id="82" name="有形固定資産減価償却率該当値テキスト"/>
        <xdr:cNvSpPr txBox="1"/>
      </xdr:nvSpPr>
      <xdr:spPr>
        <a:xfrm>
          <a:off x="4813300" y="63919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111760</xdr:colOff>
      <xdr:row>29</xdr:row>
      <xdr:rowOff>106680</xdr:rowOff>
    </xdr:from>
    <xdr:ext cx="403860" cy="259080"/>
    <xdr:sp macro="" textlink="">
      <xdr:nvSpPr>
        <xdr:cNvPr id="83" name="n_1aveValue有形固定資産減価償却率"/>
        <xdr:cNvSpPr txBox="1"/>
      </xdr:nvSpPr>
      <xdr:spPr>
        <a:xfrm>
          <a:off x="3836035" y="5850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63500</xdr:rowOff>
    </xdr:from>
    <xdr:ext cx="403860" cy="257810"/>
    <xdr:sp macro="" textlink="">
      <xdr:nvSpPr>
        <xdr:cNvPr id="84" name="n_2aveValue有形固定資産減価償却率"/>
        <xdr:cNvSpPr txBox="1"/>
      </xdr:nvSpPr>
      <xdr:spPr>
        <a:xfrm>
          <a:off x="3086735" y="58070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38735</xdr:rowOff>
    </xdr:from>
    <xdr:ext cx="403860" cy="259080"/>
    <xdr:sp macro="" textlink="">
      <xdr:nvSpPr>
        <xdr:cNvPr id="85" name="n_3aveValue有形固定資産減価償却率"/>
        <xdr:cNvSpPr txBox="1"/>
      </xdr:nvSpPr>
      <xdr:spPr>
        <a:xfrm>
          <a:off x="2324735" y="5782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163195</xdr:rowOff>
    </xdr:from>
    <xdr:ext cx="403860" cy="259080"/>
    <xdr:sp macro="" textlink="">
      <xdr:nvSpPr>
        <xdr:cNvPr id="86" name="n_4aveValue有形固定資産減価償却率"/>
        <xdr:cNvSpPr txBox="1"/>
      </xdr:nvSpPr>
      <xdr:spPr>
        <a:xfrm>
          <a:off x="1562735" y="5735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7" name="正方形/長方形 8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88" name="正方形/長方形 8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89" name="正方形/長方形 8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[ 439.5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0" name="正方形/長方形 8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1" name="正方形/長方形 9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2" name="正方形/長方形 9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3" name="正方形/長方形 9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4" name="正方形/長方形 9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5" name="正方形/長方形 9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本市の債務償還比率は類似団体平均を下回っている。病院事業債の承継等に伴う地方債残高の増加はあったものの、普通交付税再算定による歳入の増加や新型コロナウイルス感染症拡大に伴う経常的な経費の抑制などにより、財政調整基金をはじめとした基金の積立額の増加したことに伴い、充当可能財源額が増加したことから、債務償還比率は前年度と比べ改善した。</a:t>
          </a:r>
          <a:r>
            <a:rPr kumimoji="1" lang="ja-JP" altLang="ja-JP" sz="1100">
              <a:solidFill>
                <a:schemeClr val="dk1"/>
              </a:solidFill>
              <a:effectLst/>
              <a:latin typeface="ＭＳ Ｐゴシック"/>
              <a:ea typeface="ＭＳ Ｐゴシック"/>
              <a:cs typeface="+mn-cs"/>
            </a:rPr>
            <a:t>今後も、普通建設事業費の抑制や計画的な下水道事業実施による繰出金額の削減等を通じて、債務</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負担</a:t>
          </a:r>
          <a:r>
            <a:rPr kumimoji="1" lang="ja-JP" altLang="en-US" sz="1100">
              <a:solidFill>
                <a:schemeClr val="dk1"/>
              </a:solidFill>
              <a:effectLst/>
              <a:latin typeface="ＭＳ Ｐゴシック"/>
              <a:ea typeface="ＭＳ Ｐゴシック"/>
              <a:cs typeface="+mn-cs"/>
            </a:rPr>
            <a:t>軽減</a:t>
          </a:r>
          <a:r>
            <a:rPr kumimoji="1" lang="ja-JP" altLang="ja-JP" sz="1100">
              <a:solidFill>
                <a:schemeClr val="dk1"/>
              </a:solidFill>
              <a:effectLst/>
              <a:latin typeface="ＭＳ Ｐゴシック"/>
              <a:ea typeface="ＭＳ Ｐゴシック"/>
              <a:cs typeface="+mn-cs"/>
            </a:rPr>
            <a:t>を図ることとする。</a:t>
          </a:r>
          <a:endParaRPr kumimoji="1" lang="en-US" altLang="ja-JP" sz="1100">
            <a:solidFill>
              <a:schemeClr val="dk1"/>
            </a:solidFill>
            <a:effectLst/>
            <a:latin typeface="ＭＳ Ｐゴシック"/>
            <a:ea typeface="ＭＳ Ｐゴシック"/>
            <a:cs typeface="+mn-cs"/>
          </a:endParaRP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0" name="テキスト ボックス 9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02" name="テキスト ボックス 101"/>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03" name="直線コネクタ 10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04" name="テキスト ボックス 103"/>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5" name="直線コネクタ 10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06" name="テキスト ボックス 105"/>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7" name="直線コネクタ 10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08" name="テキスト ボックス 107"/>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09" name="直線コネクタ 10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10" name="テキスト ボックス 109"/>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1" name="直線コネクタ 11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12" name="テキスト ボックス 111"/>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3" name="直線コネクタ 11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14" name="テキスト ボックス 113"/>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26670</xdr:rowOff>
    </xdr:from>
    <xdr:to>
      <xdr:col>76</xdr:col>
      <xdr:colOff>21590</xdr:colOff>
      <xdr:row>35</xdr:row>
      <xdr:rowOff>90805</xdr:rowOff>
    </xdr:to>
    <xdr:cxnSp macro="">
      <xdr:nvCxnSpPr>
        <xdr:cNvPr id="117" name="直線コネクタ 116"/>
        <xdr:cNvCxnSpPr/>
      </xdr:nvCxnSpPr>
      <xdr:spPr>
        <a:xfrm flipV="1">
          <a:off x="14793595" y="542734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94615</xdr:rowOff>
    </xdr:from>
    <xdr:ext cx="559435" cy="259080"/>
    <xdr:sp macro="" textlink="">
      <xdr:nvSpPr>
        <xdr:cNvPr id="118" name="債務償還比率最小値テキスト"/>
        <xdr:cNvSpPr txBox="1"/>
      </xdr:nvSpPr>
      <xdr:spPr>
        <a:xfrm>
          <a:off x="14846300" y="6866890"/>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1,038.5</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90805</xdr:rowOff>
    </xdr:from>
    <xdr:to>
      <xdr:col>76</xdr:col>
      <xdr:colOff>111125</xdr:colOff>
      <xdr:row>35</xdr:row>
      <xdr:rowOff>90805</xdr:rowOff>
    </xdr:to>
    <xdr:cxnSp macro="">
      <xdr:nvCxnSpPr>
        <xdr:cNvPr id="119" name="直線コネクタ 118"/>
        <xdr:cNvCxnSpPr/>
      </xdr:nvCxnSpPr>
      <xdr:spPr>
        <a:xfrm>
          <a:off x="14706600" y="686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144780</xdr:rowOff>
    </xdr:from>
    <xdr:ext cx="468630" cy="257810"/>
    <xdr:sp macro="" textlink="">
      <xdr:nvSpPr>
        <xdr:cNvPr id="120" name="債務償還比率最大値テキスト"/>
        <xdr:cNvSpPr txBox="1"/>
      </xdr:nvSpPr>
      <xdr:spPr>
        <a:xfrm>
          <a:off x="14846300" y="5202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26670</xdr:rowOff>
    </xdr:from>
    <xdr:to>
      <xdr:col>76</xdr:col>
      <xdr:colOff>111125</xdr:colOff>
      <xdr:row>27</xdr:row>
      <xdr:rowOff>26670</xdr:rowOff>
    </xdr:to>
    <xdr:cxnSp macro="">
      <xdr:nvCxnSpPr>
        <xdr:cNvPr id="121" name="直線コネクタ 120"/>
        <xdr:cNvCxnSpPr/>
      </xdr:nvCxnSpPr>
      <xdr:spPr>
        <a:xfrm>
          <a:off x="14706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64770</xdr:rowOff>
    </xdr:from>
    <xdr:ext cx="468630" cy="257810"/>
    <xdr:sp macro="" textlink="">
      <xdr:nvSpPr>
        <xdr:cNvPr id="122" name="債務償還比率平均値テキスト"/>
        <xdr:cNvSpPr txBox="1"/>
      </xdr:nvSpPr>
      <xdr:spPr>
        <a:xfrm>
          <a:off x="14846300" y="597979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86360</xdr:rowOff>
    </xdr:from>
    <xdr:to>
      <xdr:col>76</xdr:col>
      <xdr:colOff>73025</xdr:colOff>
      <xdr:row>31</xdr:row>
      <xdr:rowOff>16510</xdr:rowOff>
    </xdr:to>
    <xdr:sp macro="" textlink="">
      <xdr:nvSpPr>
        <xdr:cNvPr id="123" name="フローチャート: 判断 122"/>
        <xdr:cNvSpPr/>
      </xdr:nvSpPr>
      <xdr:spPr>
        <a:xfrm>
          <a:off x="147447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142240</xdr:rowOff>
    </xdr:from>
    <xdr:to>
      <xdr:col>72</xdr:col>
      <xdr:colOff>123825</xdr:colOff>
      <xdr:row>32</xdr:row>
      <xdr:rowOff>72390</xdr:rowOff>
    </xdr:to>
    <xdr:sp macro="" textlink="">
      <xdr:nvSpPr>
        <xdr:cNvPr id="124" name="フローチャート: 判断 123"/>
        <xdr:cNvSpPr/>
      </xdr:nvSpPr>
      <xdr:spPr>
        <a:xfrm>
          <a:off x="1403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48895</xdr:rowOff>
    </xdr:from>
    <xdr:to>
      <xdr:col>68</xdr:col>
      <xdr:colOff>123825</xdr:colOff>
      <xdr:row>32</xdr:row>
      <xdr:rowOff>150495</xdr:rowOff>
    </xdr:to>
    <xdr:sp macro="" textlink="">
      <xdr:nvSpPr>
        <xdr:cNvPr id="125" name="フローチャート: 判断 124"/>
        <xdr:cNvSpPr/>
      </xdr:nvSpPr>
      <xdr:spPr>
        <a:xfrm>
          <a:off x="1327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16510</xdr:rowOff>
    </xdr:from>
    <xdr:to>
      <xdr:col>64</xdr:col>
      <xdr:colOff>123825</xdr:colOff>
      <xdr:row>32</xdr:row>
      <xdr:rowOff>118110</xdr:rowOff>
    </xdr:to>
    <xdr:sp macro="" textlink="">
      <xdr:nvSpPr>
        <xdr:cNvPr id="126" name="フローチャート: 判断 125"/>
        <xdr:cNvSpPr/>
      </xdr:nvSpPr>
      <xdr:spPr>
        <a:xfrm>
          <a:off x="12509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150495</xdr:rowOff>
    </xdr:from>
    <xdr:to>
      <xdr:col>60</xdr:col>
      <xdr:colOff>123825</xdr:colOff>
      <xdr:row>32</xdr:row>
      <xdr:rowOff>80645</xdr:rowOff>
    </xdr:to>
    <xdr:sp macro="" textlink="">
      <xdr:nvSpPr>
        <xdr:cNvPr id="127" name="フローチャート: 判断 126"/>
        <xdr:cNvSpPr/>
      </xdr:nvSpPr>
      <xdr:spPr>
        <a:xfrm>
          <a:off x="11747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28" name="テキスト ボックス 12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29" name="テキスト ボックス 12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0" name="テキスト ボックス 12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1" name="テキスト ボックス 13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32" name="テキスト ボックス 13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144780</xdr:rowOff>
    </xdr:from>
    <xdr:to>
      <xdr:col>76</xdr:col>
      <xdr:colOff>73025</xdr:colOff>
      <xdr:row>30</xdr:row>
      <xdr:rowOff>74930</xdr:rowOff>
    </xdr:to>
    <xdr:sp macro="" textlink="">
      <xdr:nvSpPr>
        <xdr:cNvPr id="133" name="楕円 132"/>
        <xdr:cNvSpPr/>
      </xdr:nvSpPr>
      <xdr:spPr>
        <a:xfrm>
          <a:off x="147447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167640</xdr:rowOff>
    </xdr:from>
    <xdr:ext cx="468630" cy="257810"/>
    <xdr:sp macro="" textlink="">
      <xdr:nvSpPr>
        <xdr:cNvPr id="134" name="債務償還比率該当値テキスト"/>
        <xdr:cNvSpPr txBox="1"/>
      </xdr:nvSpPr>
      <xdr:spPr>
        <a:xfrm>
          <a:off x="14846300" y="57397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46355</xdr:rowOff>
    </xdr:from>
    <xdr:to>
      <xdr:col>72</xdr:col>
      <xdr:colOff>123825</xdr:colOff>
      <xdr:row>31</xdr:row>
      <xdr:rowOff>147955</xdr:rowOff>
    </xdr:to>
    <xdr:sp macro="" textlink="">
      <xdr:nvSpPr>
        <xdr:cNvPr id="135" name="楕円 134"/>
        <xdr:cNvSpPr/>
      </xdr:nvSpPr>
      <xdr:spPr>
        <a:xfrm>
          <a:off x="14033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24130</xdr:rowOff>
    </xdr:from>
    <xdr:to>
      <xdr:col>76</xdr:col>
      <xdr:colOff>22225</xdr:colOff>
      <xdr:row>31</xdr:row>
      <xdr:rowOff>97790</xdr:rowOff>
    </xdr:to>
    <xdr:cxnSp macro="">
      <xdr:nvCxnSpPr>
        <xdr:cNvPr id="136" name="直線コネクタ 135"/>
        <xdr:cNvCxnSpPr/>
      </xdr:nvCxnSpPr>
      <xdr:spPr>
        <a:xfrm flipV="1">
          <a:off x="14084300" y="5939155"/>
          <a:ext cx="711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20320</xdr:rowOff>
    </xdr:from>
    <xdr:to>
      <xdr:col>68</xdr:col>
      <xdr:colOff>123825</xdr:colOff>
      <xdr:row>32</xdr:row>
      <xdr:rowOff>121920</xdr:rowOff>
    </xdr:to>
    <xdr:sp macro="" textlink="">
      <xdr:nvSpPr>
        <xdr:cNvPr id="137" name="楕円 136"/>
        <xdr:cNvSpPr/>
      </xdr:nvSpPr>
      <xdr:spPr>
        <a:xfrm>
          <a:off x="1327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97790</xdr:rowOff>
    </xdr:from>
    <xdr:to>
      <xdr:col>72</xdr:col>
      <xdr:colOff>73025</xdr:colOff>
      <xdr:row>32</xdr:row>
      <xdr:rowOff>71120</xdr:rowOff>
    </xdr:to>
    <xdr:cxnSp macro="">
      <xdr:nvCxnSpPr>
        <xdr:cNvPr id="138" name="直線コネクタ 137"/>
        <xdr:cNvCxnSpPr/>
      </xdr:nvCxnSpPr>
      <xdr:spPr>
        <a:xfrm flipV="1">
          <a:off x="13322300" y="6184265"/>
          <a:ext cx="762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87630</xdr:rowOff>
    </xdr:from>
    <xdr:to>
      <xdr:col>64</xdr:col>
      <xdr:colOff>123825</xdr:colOff>
      <xdr:row>33</xdr:row>
      <xdr:rowOff>17780</xdr:rowOff>
    </xdr:to>
    <xdr:sp macro="" textlink="">
      <xdr:nvSpPr>
        <xdr:cNvPr id="139" name="楕円 138"/>
        <xdr:cNvSpPr/>
      </xdr:nvSpPr>
      <xdr:spPr>
        <a:xfrm>
          <a:off x="12509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71120</xdr:rowOff>
    </xdr:from>
    <xdr:to>
      <xdr:col>68</xdr:col>
      <xdr:colOff>73025</xdr:colOff>
      <xdr:row>32</xdr:row>
      <xdr:rowOff>138430</xdr:rowOff>
    </xdr:to>
    <xdr:cxnSp macro="">
      <xdr:nvCxnSpPr>
        <xdr:cNvPr id="140" name="直線コネクタ 139"/>
        <xdr:cNvCxnSpPr/>
      </xdr:nvCxnSpPr>
      <xdr:spPr>
        <a:xfrm flipV="1">
          <a:off x="12560300" y="6329045"/>
          <a:ext cx="762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150495</xdr:rowOff>
    </xdr:from>
    <xdr:to>
      <xdr:col>60</xdr:col>
      <xdr:colOff>123825</xdr:colOff>
      <xdr:row>33</xdr:row>
      <xdr:rowOff>80645</xdr:rowOff>
    </xdr:to>
    <xdr:sp macro="" textlink="">
      <xdr:nvSpPr>
        <xdr:cNvPr id="141" name="楕円 140"/>
        <xdr:cNvSpPr/>
      </xdr:nvSpPr>
      <xdr:spPr>
        <a:xfrm>
          <a:off x="11747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138430</xdr:rowOff>
    </xdr:from>
    <xdr:to>
      <xdr:col>64</xdr:col>
      <xdr:colOff>73025</xdr:colOff>
      <xdr:row>33</xdr:row>
      <xdr:rowOff>29845</xdr:rowOff>
    </xdr:to>
    <xdr:cxnSp macro="">
      <xdr:nvCxnSpPr>
        <xdr:cNvPr id="142" name="直線コネクタ 141"/>
        <xdr:cNvCxnSpPr/>
      </xdr:nvCxnSpPr>
      <xdr:spPr>
        <a:xfrm flipV="1">
          <a:off x="11798300" y="6396355"/>
          <a:ext cx="762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63500</xdr:rowOff>
    </xdr:from>
    <xdr:ext cx="468630" cy="257810"/>
    <xdr:sp macro="" textlink="">
      <xdr:nvSpPr>
        <xdr:cNvPr id="143" name="n_1aveValue債務償還比率"/>
        <xdr:cNvSpPr txBox="1"/>
      </xdr:nvSpPr>
      <xdr:spPr>
        <a:xfrm>
          <a:off x="13836650" y="6321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141605</xdr:rowOff>
    </xdr:from>
    <xdr:ext cx="468630" cy="259080"/>
    <xdr:sp macro="" textlink="">
      <xdr:nvSpPr>
        <xdr:cNvPr id="144" name="n_2aveValue債務償還比率"/>
        <xdr:cNvSpPr txBox="1"/>
      </xdr:nvSpPr>
      <xdr:spPr>
        <a:xfrm>
          <a:off x="13087350" y="6399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134620</xdr:rowOff>
    </xdr:from>
    <xdr:ext cx="468630" cy="257810"/>
    <xdr:sp macro="" textlink="">
      <xdr:nvSpPr>
        <xdr:cNvPr id="145" name="n_3aveValue債務償還比率"/>
        <xdr:cNvSpPr txBox="1"/>
      </xdr:nvSpPr>
      <xdr:spPr>
        <a:xfrm>
          <a:off x="12325350" y="6049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97790</xdr:rowOff>
    </xdr:from>
    <xdr:ext cx="468630" cy="257810"/>
    <xdr:sp macro="" textlink="">
      <xdr:nvSpPr>
        <xdr:cNvPr id="146" name="n_4aveValue債務償還比率"/>
        <xdr:cNvSpPr txBox="1"/>
      </xdr:nvSpPr>
      <xdr:spPr>
        <a:xfrm>
          <a:off x="11563350" y="6012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164465</xdr:rowOff>
    </xdr:from>
    <xdr:ext cx="468630" cy="259080"/>
    <xdr:sp macro="" textlink="">
      <xdr:nvSpPr>
        <xdr:cNvPr id="147" name="n_1mainValue債務償還比率"/>
        <xdr:cNvSpPr txBox="1"/>
      </xdr:nvSpPr>
      <xdr:spPr>
        <a:xfrm>
          <a:off x="13836650" y="5908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138430</xdr:rowOff>
    </xdr:from>
    <xdr:ext cx="468630" cy="259080"/>
    <xdr:sp macro="" textlink="">
      <xdr:nvSpPr>
        <xdr:cNvPr id="148" name="n_2mainValue債務償還比率"/>
        <xdr:cNvSpPr txBox="1"/>
      </xdr:nvSpPr>
      <xdr:spPr>
        <a:xfrm>
          <a:off x="13087350" y="6053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8890</xdr:rowOff>
    </xdr:from>
    <xdr:ext cx="468630" cy="257810"/>
    <xdr:sp macro="" textlink="">
      <xdr:nvSpPr>
        <xdr:cNvPr id="149" name="n_3mainValue債務償還比率"/>
        <xdr:cNvSpPr txBox="1"/>
      </xdr:nvSpPr>
      <xdr:spPr>
        <a:xfrm>
          <a:off x="12325350" y="64382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71755</xdr:rowOff>
    </xdr:from>
    <xdr:ext cx="468630" cy="259080"/>
    <xdr:sp macro="" textlink="">
      <xdr:nvSpPr>
        <xdr:cNvPr id="150" name="n_4mainValue債務償還比率"/>
        <xdr:cNvSpPr txBox="1"/>
      </xdr:nvSpPr>
      <xdr:spPr>
        <a:xfrm>
          <a:off x="11563350" y="6501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2" name="正方形/長方形 15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53" name="テキスト ボックス 152"/>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54" name="テキスト ボックス 153"/>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55" name="テキスト ボックス 154"/>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56" name="テキスト ボックス 155"/>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40,348
40,021
15.96
22,109,469
21,090,165
1,018,794
10,050,644
11,390,213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6350</xdr:rowOff>
    </xdr:to>
    <xdr:cxnSp macro="">
      <xdr:nvCxnSpPr>
        <xdr:cNvPr id="57" name="直線コネクタ 56"/>
        <xdr:cNvCxnSpPr/>
      </xdr:nvCxnSpPr>
      <xdr:spPr>
        <a:xfrm flipV="1">
          <a:off x="4634865" y="59340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9525</xdr:rowOff>
    </xdr:from>
    <xdr:ext cx="405130" cy="257810"/>
    <xdr:sp macro="" textlink="">
      <xdr:nvSpPr>
        <xdr:cNvPr id="58" name="【道路】&#10;有形固定資産減価償却率最小値テキスト"/>
        <xdr:cNvSpPr txBox="1"/>
      </xdr:nvSpPr>
      <xdr:spPr>
        <a:xfrm>
          <a:off x="4673600" y="7210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6350</xdr:rowOff>
    </xdr:from>
    <xdr:to>
      <xdr:col>24</xdr:col>
      <xdr:colOff>152400</xdr:colOff>
      <xdr:row>42</xdr:row>
      <xdr:rowOff>6350</xdr:rowOff>
    </xdr:to>
    <xdr:cxnSp macro="">
      <xdr:nvCxnSpPr>
        <xdr:cNvPr id="59" name="直線コネクタ 58"/>
        <xdr:cNvCxnSpPr/>
      </xdr:nvCxnSpPr>
      <xdr:spPr>
        <a:xfrm>
          <a:off x="4546600" y="720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52070</xdr:rowOff>
    </xdr:from>
    <xdr:ext cx="405130" cy="257810"/>
    <xdr:sp macro="" textlink="">
      <xdr:nvSpPr>
        <xdr:cNvPr id="60" name="【道路】&#10;有形固定資産減価償却率最大値テキスト"/>
        <xdr:cNvSpPr txBox="1"/>
      </xdr:nvSpPr>
      <xdr:spPr>
        <a:xfrm>
          <a:off x="4673600" y="570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4445</xdr:rowOff>
    </xdr:from>
    <xdr:ext cx="405130" cy="259080"/>
    <xdr:sp macro="" textlink="">
      <xdr:nvSpPr>
        <xdr:cNvPr id="62" name="【道路】&#10;有形固定資産減価償却率平均値テキスト"/>
        <xdr:cNvSpPr txBox="1"/>
      </xdr:nvSpPr>
      <xdr:spPr>
        <a:xfrm>
          <a:off x="4673600" y="6348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166370</xdr:rowOff>
    </xdr:from>
    <xdr:to>
      <xdr:col>24</xdr:col>
      <xdr:colOff>114300</xdr:colOff>
      <xdr:row>39</xdr:row>
      <xdr:rowOff>96520</xdr:rowOff>
    </xdr:to>
    <xdr:sp macro="" textlink="">
      <xdr:nvSpPr>
        <xdr:cNvPr id="73" name="楕円 72"/>
        <xdr:cNvSpPr/>
      </xdr:nvSpPr>
      <xdr:spPr>
        <a:xfrm>
          <a:off x="4584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144780</xdr:rowOff>
    </xdr:from>
    <xdr:ext cx="405130" cy="257810"/>
    <xdr:sp macro="" textlink="">
      <xdr:nvSpPr>
        <xdr:cNvPr id="74" name="【道路】&#10;有形固定資産減価償却率該当値テキスト"/>
        <xdr:cNvSpPr txBox="1"/>
      </xdr:nvSpPr>
      <xdr:spPr>
        <a:xfrm>
          <a:off x="4673600" y="6659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153035</xdr:colOff>
      <xdr:row>36</xdr:row>
      <xdr:rowOff>67310</xdr:rowOff>
    </xdr:from>
    <xdr:ext cx="405130" cy="259080"/>
    <xdr:sp macro="" textlink="">
      <xdr:nvSpPr>
        <xdr:cNvPr id="75" name="n_1aveValue【道路】&#10;有形固定資産減価償却率"/>
        <xdr:cNvSpPr txBox="1"/>
      </xdr:nvSpPr>
      <xdr:spPr>
        <a:xfrm>
          <a:off x="3582035"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6350</xdr:rowOff>
    </xdr:from>
    <xdr:ext cx="403860" cy="257810"/>
    <xdr:sp macro="" textlink="">
      <xdr:nvSpPr>
        <xdr:cNvPr id="76" name="n_2aveValue【道路】&#10;有形固定資産減価償却率"/>
        <xdr:cNvSpPr txBox="1"/>
      </xdr:nvSpPr>
      <xdr:spPr>
        <a:xfrm>
          <a:off x="2705735" y="6178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154940</xdr:rowOff>
    </xdr:from>
    <xdr:ext cx="403860" cy="257810"/>
    <xdr:sp macro="" textlink="">
      <xdr:nvSpPr>
        <xdr:cNvPr id="77" name="n_3aveValue【道路】&#10;有形固定資産減価償却率"/>
        <xdr:cNvSpPr txBox="1"/>
      </xdr:nvSpPr>
      <xdr:spPr>
        <a:xfrm>
          <a:off x="1816735" y="615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118745</xdr:rowOff>
    </xdr:from>
    <xdr:ext cx="403860" cy="259080"/>
    <xdr:sp macro="" textlink="">
      <xdr:nvSpPr>
        <xdr:cNvPr id="78" name="n_4aveValue【道路】&#10;有形固定資産減価償却率"/>
        <xdr:cNvSpPr txBox="1"/>
      </xdr:nvSpPr>
      <xdr:spPr>
        <a:xfrm>
          <a:off x="927735" y="6119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87" name="テキスト ボックス 86"/>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0" name="テキスト ボックス 89"/>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92" name="テキスト ボックス 91"/>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4" name="テキスト ボックス 9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6" name="テキスト ボックス 9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98" name="テキスト ボックス 97"/>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0" name="テキスト ボックス 99"/>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17780</xdr:rowOff>
    </xdr:from>
    <xdr:to>
      <xdr:col>54</xdr:col>
      <xdr:colOff>189865</xdr:colOff>
      <xdr:row>41</xdr:row>
      <xdr:rowOff>113030</xdr:rowOff>
    </xdr:to>
    <xdr:cxnSp macro="">
      <xdr:nvCxnSpPr>
        <xdr:cNvPr id="102" name="直線コネクタ 101"/>
        <xdr:cNvCxnSpPr/>
      </xdr:nvCxnSpPr>
      <xdr:spPr>
        <a:xfrm flipV="1">
          <a:off x="10476865" y="567563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116840</xdr:rowOff>
    </xdr:from>
    <xdr:ext cx="469900" cy="259080"/>
    <xdr:sp macro="" textlink="">
      <xdr:nvSpPr>
        <xdr:cNvPr id="103" name="【道路】&#10;一人当たり延長最小値テキスト"/>
        <xdr:cNvSpPr txBox="1"/>
      </xdr:nvSpPr>
      <xdr:spPr>
        <a:xfrm>
          <a:off x="10515600" y="714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113030</xdr:rowOff>
    </xdr:from>
    <xdr:to>
      <xdr:col>55</xdr:col>
      <xdr:colOff>88900</xdr:colOff>
      <xdr:row>41</xdr:row>
      <xdr:rowOff>113030</xdr:rowOff>
    </xdr:to>
    <xdr:cxnSp macro="">
      <xdr:nvCxnSpPr>
        <xdr:cNvPr id="104" name="直線コネクタ 103"/>
        <xdr:cNvCxnSpPr/>
      </xdr:nvCxnSpPr>
      <xdr:spPr>
        <a:xfrm>
          <a:off x="10388600" y="714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135890</xdr:rowOff>
    </xdr:from>
    <xdr:ext cx="534670" cy="259080"/>
    <xdr:sp macro="" textlink="">
      <xdr:nvSpPr>
        <xdr:cNvPr id="105" name="【道路】&#10;一人当たり延長最大値テキスト"/>
        <xdr:cNvSpPr txBox="1"/>
      </xdr:nvSpPr>
      <xdr:spPr>
        <a:xfrm>
          <a:off x="10515600" y="545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82.055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17780</xdr:rowOff>
    </xdr:from>
    <xdr:to>
      <xdr:col>55</xdr:col>
      <xdr:colOff>88900</xdr:colOff>
      <xdr:row>33</xdr:row>
      <xdr:rowOff>17780</xdr:rowOff>
    </xdr:to>
    <xdr:cxnSp macro="">
      <xdr:nvCxnSpPr>
        <xdr:cNvPr id="106" name="直線コネクタ 105"/>
        <xdr:cNvCxnSpPr/>
      </xdr:nvCxnSpPr>
      <xdr:spPr>
        <a:xfrm>
          <a:off x="10388600" y="567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60960</xdr:rowOff>
    </xdr:from>
    <xdr:ext cx="534670" cy="259080"/>
    <xdr:sp macro="" textlink="">
      <xdr:nvSpPr>
        <xdr:cNvPr id="107" name="【道路】&#10;一人当たり延長平均値テキスト"/>
        <xdr:cNvSpPr txBox="1"/>
      </xdr:nvSpPr>
      <xdr:spPr>
        <a:xfrm>
          <a:off x="10515600" y="6747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08" name="フローチャート: 判断 107"/>
        <xdr:cNvSpPr/>
      </xdr:nvSpPr>
      <xdr:spPr>
        <a:xfrm>
          <a:off x="104267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09" name="フローチャート: 判断 108"/>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10" name="フローチャート: 判断 109"/>
        <xdr:cNvSpPr/>
      </xdr:nvSpPr>
      <xdr:spPr>
        <a:xfrm>
          <a:off x="8699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26670</xdr:rowOff>
    </xdr:from>
    <xdr:to>
      <xdr:col>41</xdr:col>
      <xdr:colOff>101600</xdr:colOff>
      <xdr:row>40</xdr:row>
      <xdr:rowOff>128270</xdr:rowOff>
    </xdr:to>
    <xdr:sp macro="" textlink="">
      <xdr:nvSpPr>
        <xdr:cNvPr id="111" name="フローチャート: 判断 110"/>
        <xdr:cNvSpPr/>
      </xdr:nvSpPr>
      <xdr:spPr>
        <a:xfrm>
          <a:off x="7810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31115</xdr:rowOff>
    </xdr:from>
    <xdr:to>
      <xdr:col>36</xdr:col>
      <xdr:colOff>165100</xdr:colOff>
      <xdr:row>40</xdr:row>
      <xdr:rowOff>132715</xdr:rowOff>
    </xdr:to>
    <xdr:sp macro="" textlink="">
      <xdr:nvSpPr>
        <xdr:cNvPr id="112" name="フローチャート: 判断 111"/>
        <xdr:cNvSpPr/>
      </xdr:nvSpPr>
      <xdr:spPr>
        <a:xfrm>
          <a:off x="6921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18" name="楕円 117"/>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119380</xdr:rowOff>
    </xdr:from>
    <xdr:ext cx="469900" cy="259080"/>
    <xdr:sp macro="" textlink="">
      <xdr:nvSpPr>
        <xdr:cNvPr id="119" name="【道路】&#10;一人当たり延長該当値テキスト"/>
        <xdr:cNvSpPr txBox="1"/>
      </xdr:nvSpPr>
      <xdr:spPr>
        <a:xfrm>
          <a:off x="10515600" y="697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6.596</a:t>
          </a:r>
          <a:endParaRPr kumimoji="1" lang="ja-JP" altLang="en-US" sz="1000" b="1">
            <a:solidFill>
              <a:srgbClr val="FF0000"/>
            </a:solidFill>
            <a:latin typeface="ＭＳ Ｐゴシック"/>
            <a:ea typeface="ＭＳ Ｐゴシック"/>
          </a:endParaRPr>
        </a:p>
      </xdr:txBody>
    </xdr:sp>
    <xdr:clientData/>
  </xdr:oneCellAnchor>
  <xdr:oneCellAnchor>
    <xdr:from>
      <xdr:col>49</xdr:col>
      <xdr:colOff>24765</xdr:colOff>
      <xdr:row>38</xdr:row>
      <xdr:rowOff>118110</xdr:rowOff>
    </xdr:from>
    <xdr:ext cx="534670" cy="259080"/>
    <xdr:sp macro="" textlink="">
      <xdr:nvSpPr>
        <xdr:cNvPr id="120" name="n_1aveValue【道路】&#10;一人当たり延長"/>
        <xdr:cNvSpPr txBox="1"/>
      </xdr:nvSpPr>
      <xdr:spPr>
        <a:xfrm>
          <a:off x="9359265"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151130</xdr:rowOff>
    </xdr:from>
    <xdr:ext cx="533400" cy="259080"/>
    <xdr:sp macro="" textlink="">
      <xdr:nvSpPr>
        <xdr:cNvPr id="121" name="n_2aveValue【道路】&#10;一人当たり延長"/>
        <xdr:cNvSpPr txBox="1"/>
      </xdr:nvSpPr>
      <xdr:spPr>
        <a:xfrm>
          <a:off x="8482965" y="666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144780</xdr:rowOff>
    </xdr:from>
    <xdr:ext cx="533400" cy="257810"/>
    <xdr:sp macro="" textlink="">
      <xdr:nvSpPr>
        <xdr:cNvPr id="122" name="n_3aveValue【道路】&#10;一人当たり延長"/>
        <xdr:cNvSpPr txBox="1"/>
      </xdr:nvSpPr>
      <xdr:spPr>
        <a:xfrm>
          <a:off x="7593965" y="6659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149225</xdr:rowOff>
    </xdr:from>
    <xdr:ext cx="533400" cy="259080"/>
    <xdr:sp macro="" textlink="">
      <xdr:nvSpPr>
        <xdr:cNvPr id="123" name="n_4aveValue【道路】&#10;一人当たり延長"/>
        <xdr:cNvSpPr txBox="1"/>
      </xdr:nvSpPr>
      <xdr:spPr>
        <a:xfrm>
          <a:off x="6704965" y="6664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15.705</a:t>
          </a:r>
          <a:endParaRPr kumimoji="1" lang="ja-JP" altLang="en-US" sz="1000" b="1">
            <a:solidFill>
              <a:srgbClr val="00008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32" name="テキスト ボックス 131"/>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34" name="テキスト ボックス 133"/>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35" name="直線コネクタ 134"/>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36" name="テキスト ボックス 135"/>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7" name="直線コネクタ 136"/>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8" name="テキスト ボックス 137"/>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9" name="直線コネクタ 138"/>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40" name="テキスト ボックス 139"/>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1" name="直線コネクタ 140"/>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2" name="テキスト ボックス 141"/>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3" name="直線コネクタ 142"/>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44" name="テキスト ボックス 143"/>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5" name="直線コネクタ 144"/>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46" name="テキスト ボックス 145"/>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94615</xdr:rowOff>
    </xdr:from>
    <xdr:to>
      <xdr:col>24</xdr:col>
      <xdr:colOff>62865</xdr:colOff>
      <xdr:row>64</xdr:row>
      <xdr:rowOff>76835</xdr:rowOff>
    </xdr:to>
    <xdr:cxnSp macro="">
      <xdr:nvCxnSpPr>
        <xdr:cNvPr id="149" name="直線コネクタ 148"/>
        <xdr:cNvCxnSpPr/>
      </xdr:nvCxnSpPr>
      <xdr:spPr>
        <a:xfrm flipV="1">
          <a:off x="4634865" y="952436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80645</xdr:rowOff>
    </xdr:from>
    <xdr:ext cx="405130" cy="259080"/>
    <xdr:sp macro="" textlink="">
      <xdr:nvSpPr>
        <xdr:cNvPr id="150" name="【橋りょう・トンネル】&#10;有形固定資産減価償却率最小値テキスト"/>
        <xdr:cNvSpPr txBox="1"/>
      </xdr:nvSpPr>
      <xdr:spPr>
        <a:xfrm>
          <a:off x="4673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76835</xdr:rowOff>
    </xdr:from>
    <xdr:to>
      <xdr:col>24</xdr:col>
      <xdr:colOff>152400</xdr:colOff>
      <xdr:row>64</xdr:row>
      <xdr:rowOff>76835</xdr:rowOff>
    </xdr:to>
    <xdr:cxnSp macro="">
      <xdr:nvCxnSpPr>
        <xdr:cNvPr id="151" name="直線コネクタ 150"/>
        <xdr:cNvCxnSpPr/>
      </xdr:nvCxnSpPr>
      <xdr:spPr>
        <a:xfrm>
          <a:off x="4546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41275</xdr:rowOff>
    </xdr:from>
    <xdr:ext cx="340360" cy="257810"/>
    <xdr:sp macro="" textlink="">
      <xdr:nvSpPr>
        <xdr:cNvPr id="152" name="【橋りょう・トンネル】&#10;有形固定資産減価償却率最大値テキスト"/>
        <xdr:cNvSpPr txBox="1"/>
      </xdr:nvSpPr>
      <xdr:spPr>
        <a:xfrm>
          <a:off x="4673600" y="92995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94615</xdr:rowOff>
    </xdr:from>
    <xdr:to>
      <xdr:col>24</xdr:col>
      <xdr:colOff>152400</xdr:colOff>
      <xdr:row>55</xdr:row>
      <xdr:rowOff>94615</xdr:rowOff>
    </xdr:to>
    <xdr:cxnSp macro="">
      <xdr:nvCxnSpPr>
        <xdr:cNvPr id="153" name="直線コネクタ 152"/>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92710</xdr:rowOff>
    </xdr:from>
    <xdr:ext cx="405130" cy="259080"/>
    <xdr:sp macro="" textlink="">
      <xdr:nvSpPr>
        <xdr:cNvPr id="154"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114300</xdr:rowOff>
    </xdr:from>
    <xdr:to>
      <xdr:col>24</xdr:col>
      <xdr:colOff>114300</xdr:colOff>
      <xdr:row>61</xdr:row>
      <xdr:rowOff>44450</xdr:rowOff>
    </xdr:to>
    <xdr:sp macro="" textlink="">
      <xdr:nvSpPr>
        <xdr:cNvPr id="155" name="フローチャート: 判断 154"/>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114300</xdr:rowOff>
    </xdr:from>
    <xdr:to>
      <xdr:col>20</xdr:col>
      <xdr:colOff>38100</xdr:colOff>
      <xdr:row>61</xdr:row>
      <xdr:rowOff>44450</xdr:rowOff>
    </xdr:to>
    <xdr:sp macro="" textlink="">
      <xdr:nvSpPr>
        <xdr:cNvPr id="156" name="フローチャート: 判断 155"/>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106045</xdr:rowOff>
    </xdr:from>
    <xdr:to>
      <xdr:col>15</xdr:col>
      <xdr:colOff>101600</xdr:colOff>
      <xdr:row>61</xdr:row>
      <xdr:rowOff>36195</xdr:rowOff>
    </xdr:to>
    <xdr:sp macro="" textlink="">
      <xdr:nvSpPr>
        <xdr:cNvPr id="157" name="フローチャート: 判断 156"/>
        <xdr:cNvSpPr/>
      </xdr:nvSpPr>
      <xdr:spPr>
        <a:xfrm>
          <a:off x="2857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76835</xdr:rowOff>
    </xdr:from>
    <xdr:to>
      <xdr:col>10</xdr:col>
      <xdr:colOff>165100</xdr:colOff>
      <xdr:row>61</xdr:row>
      <xdr:rowOff>6985</xdr:rowOff>
    </xdr:to>
    <xdr:sp macro="" textlink="">
      <xdr:nvSpPr>
        <xdr:cNvPr id="158" name="フローチャート: 判断 157"/>
        <xdr:cNvSpPr/>
      </xdr:nvSpPr>
      <xdr:spPr>
        <a:xfrm>
          <a:off x="1968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55245</xdr:rowOff>
    </xdr:from>
    <xdr:to>
      <xdr:col>6</xdr:col>
      <xdr:colOff>38100</xdr:colOff>
      <xdr:row>60</xdr:row>
      <xdr:rowOff>156845</xdr:rowOff>
    </xdr:to>
    <xdr:sp macro="" textlink="">
      <xdr:nvSpPr>
        <xdr:cNvPr id="159" name="フローチャート: 判断 158"/>
        <xdr:cNvSpPr/>
      </xdr:nvSpPr>
      <xdr:spPr>
        <a:xfrm>
          <a:off x="1079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60" name="テキスト ボックス 159"/>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61" name="テキスト ボックス 160"/>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62" name="テキスト ボックス 161"/>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63" name="テキスト ボックス 162"/>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64" name="テキスト ボックス 163"/>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43815</xdr:rowOff>
    </xdr:from>
    <xdr:to>
      <xdr:col>24</xdr:col>
      <xdr:colOff>114300</xdr:colOff>
      <xdr:row>55</xdr:row>
      <xdr:rowOff>145415</xdr:rowOff>
    </xdr:to>
    <xdr:sp macro="" textlink="">
      <xdr:nvSpPr>
        <xdr:cNvPr id="165" name="楕円 164"/>
        <xdr:cNvSpPr/>
      </xdr:nvSpPr>
      <xdr:spPr>
        <a:xfrm>
          <a:off x="45847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168275</xdr:rowOff>
    </xdr:from>
    <xdr:ext cx="340360" cy="257810"/>
    <xdr:sp macro="" textlink="">
      <xdr:nvSpPr>
        <xdr:cNvPr id="166" name="【橋りょう・トンネル】&#10;有形固定資産減価償却率該当値テキスト"/>
        <xdr:cNvSpPr txBox="1"/>
      </xdr:nvSpPr>
      <xdr:spPr>
        <a:xfrm>
          <a:off x="4673600" y="94265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153035</xdr:colOff>
      <xdr:row>59</xdr:row>
      <xdr:rowOff>60960</xdr:rowOff>
    </xdr:from>
    <xdr:ext cx="405130" cy="259080"/>
    <xdr:sp macro="" textlink="">
      <xdr:nvSpPr>
        <xdr:cNvPr id="167" name="n_1aveValue【橋りょう・トンネル】&#10;有形固定資産減価償却率"/>
        <xdr:cNvSpPr txBox="1"/>
      </xdr:nvSpPr>
      <xdr:spPr>
        <a:xfrm>
          <a:off x="3582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52705</xdr:rowOff>
    </xdr:from>
    <xdr:ext cx="403860" cy="257810"/>
    <xdr:sp macro="" textlink="">
      <xdr:nvSpPr>
        <xdr:cNvPr id="168" name="n_2aveValue【橋りょう・トンネル】&#10;有形固定資産減価償却率"/>
        <xdr:cNvSpPr txBox="1"/>
      </xdr:nvSpPr>
      <xdr:spPr>
        <a:xfrm>
          <a:off x="2705735" y="101682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23495</xdr:rowOff>
    </xdr:from>
    <xdr:ext cx="403860" cy="259080"/>
    <xdr:sp macro="" textlink="">
      <xdr:nvSpPr>
        <xdr:cNvPr id="169" name="n_3aveValue【橋りょう・トンネル】&#10;有形固定資産減価償却率"/>
        <xdr:cNvSpPr txBox="1"/>
      </xdr:nvSpPr>
      <xdr:spPr>
        <a:xfrm>
          <a:off x="1816735" y="10139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1905</xdr:rowOff>
    </xdr:from>
    <xdr:ext cx="403860" cy="259080"/>
    <xdr:sp macro="" textlink="">
      <xdr:nvSpPr>
        <xdr:cNvPr id="170" name="n_4aveValue【橋りょう・トンネル】&#10;有形固定資産減価償却率"/>
        <xdr:cNvSpPr txBox="1"/>
      </xdr:nvSpPr>
      <xdr:spPr>
        <a:xfrm>
          <a:off x="927735" y="10117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79" name="テキスト ボックス 178"/>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81" name="直線コネクタ 18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182" name="テキスト ボックス 181"/>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83" name="直線コネクタ 18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360" cy="259080"/>
    <xdr:sp macro="" textlink="">
      <xdr:nvSpPr>
        <xdr:cNvPr id="184" name="テキスト ボックス 183"/>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85" name="直線コネクタ 18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360" cy="257810"/>
    <xdr:sp macro="" textlink="">
      <xdr:nvSpPr>
        <xdr:cNvPr id="186" name="テキスト ボックス 185"/>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87" name="直線コネクタ 18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360" cy="259080"/>
    <xdr:sp macro="" textlink="">
      <xdr:nvSpPr>
        <xdr:cNvPr id="188" name="テキスト ボックス 187"/>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89" name="直線コネクタ 18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4360" cy="257810"/>
    <xdr:sp macro="" textlink="">
      <xdr:nvSpPr>
        <xdr:cNvPr id="190" name="テキスト ボックス 189"/>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91" name="直線コネクタ 19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4530" cy="259080"/>
    <xdr:sp macro="" textlink="">
      <xdr:nvSpPr>
        <xdr:cNvPr id="192" name="テキスト ボックス 191"/>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194" name="テキスト ボックス 193"/>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8890</xdr:rowOff>
    </xdr:from>
    <xdr:to>
      <xdr:col>54</xdr:col>
      <xdr:colOff>189865</xdr:colOff>
      <xdr:row>64</xdr:row>
      <xdr:rowOff>128270</xdr:rowOff>
    </xdr:to>
    <xdr:cxnSp macro="">
      <xdr:nvCxnSpPr>
        <xdr:cNvPr id="196" name="直線コネクタ 195"/>
        <xdr:cNvCxnSpPr/>
      </xdr:nvCxnSpPr>
      <xdr:spPr>
        <a:xfrm flipV="1">
          <a:off x="10476865" y="961009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810"/>
    <xdr:sp macro="" textlink="">
      <xdr:nvSpPr>
        <xdr:cNvPr id="197" name="【橋りょう・トンネル】&#10;一人当たり有形固定資産（償却資産）額最小値テキスト"/>
        <xdr:cNvSpPr txBox="1"/>
      </xdr:nvSpPr>
      <xdr:spPr>
        <a:xfrm>
          <a:off x="10515600" y="11104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198" name="直線コネクタ 197"/>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127000</xdr:rowOff>
    </xdr:from>
    <xdr:ext cx="598805" cy="259080"/>
    <xdr:sp macro="" textlink="">
      <xdr:nvSpPr>
        <xdr:cNvPr id="199" name="【橋りょう・トンネル】&#10;一人当たり有形固定資産（償却資産）額最大値テキスト"/>
        <xdr:cNvSpPr txBox="1"/>
      </xdr:nvSpPr>
      <xdr:spPr>
        <a:xfrm>
          <a:off x="10515600" y="9385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914,684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8890</xdr:rowOff>
    </xdr:from>
    <xdr:to>
      <xdr:col>55</xdr:col>
      <xdr:colOff>88900</xdr:colOff>
      <xdr:row>56</xdr:row>
      <xdr:rowOff>8890</xdr:rowOff>
    </xdr:to>
    <xdr:cxnSp macro="">
      <xdr:nvCxnSpPr>
        <xdr:cNvPr id="200" name="直線コネクタ 199"/>
        <xdr:cNvCxnSpPr/>
      </xdr:nvCxnSpPr>
      <xdr:spPr>
        <a:xfrm>
          <a:off x="10388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50165</xdr:rowOff>
    </xdr:from>
    <xdr:ext cx="598805" cy="259080"/>
    <xdr:sp macro="" textlink="">
      <xdr:nvSpPr>
        <xdr:cNvPr id="201" name="【橋りょう・トンネル】&#10;一人当たり有形固定資産（償却資産）額平均値テキスト"/>
        <xdr:cNvSpPr txBox="1"/>
      </xdr:nvSpPr>
      <xdr:spPr>
        <a:xfrm>
          <a:off x="10515600" y="105086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27305</xdr:rowOff>
    </xdr:from>
    <xdr:to>
      <xdr:col>55</xdr:col>
      <xdr:colOff>50800</xdr:colOff>
      <xdr:row>62</xdr:row>
      <xdr:rowOff>128905</xdr:rowOff>
    </xdr:to>
    <xdr:sp macro="" textlink="">
      <xdr:nvSpPr>
        <xdr:cNvPr id="202" name="フローチャート: 判断 201"/>
        <xdr:cNvSpPr/>
      </xdr:nvSpPr>
      <xdr:spPr>
        <a:xfrm>
          <a:off x="104267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118745</xdr:rowOff>
    </xdr:from>
    <xdr:to>
      <xdr:col>50</xdr:col>
      <xdr:colOff>165100</xdr:colOff>
      <xdr:row>62</xdr:row>
      <xdr:rowOff>48895</xdr:rowOff>
    </xdr:to>
    <xdr:sp macro="" textlink="">
      <xdr:nvSpPr>
        <xdr:cNvPr id="203" name="フローチャート: 判断 202"/>
        <xdr:cNvSpPr/>
      </xdr:nvSpPr>
      <xdr:spPr>
        <a:xfrm>
          <a:off x="9588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142240</xdr:rowOff>
    </xdr:from>
    <xdr:to>
      <xdr:col>46</xdr:col>
      <xdr:colOff>38100</xdr:colOff>
      <xdr:row>62</xdr:row>
      <xdr:rowOff>72390</xdr:rowOff>
    </xdr:to>
    <xdr:sp macro="" textlink="">
      <xdr:nvSpPr>
        <xdr:cNvPr id="204" name="フローチャート: 判断 203"/>
        <xdr:cNvSpPr/>
      </xdr:nvSpPr>
      <xdr:spPr>
        <a:xfrm>
          <a:off x="869950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143510</xdr:rowOff>
    </xdr:from>
    <xdr:to>
      <xdr:col>41</xdr:col>
      <xdr:colOff>101600</xdr:colOff>
      <xdr:row>62</xdr:row>
      <xdr:rowOff>73025</xdr:rowOff>
    </xdr:to>
    <xdr:sp macro="" textlink="">
      <xdr:nvSpPr>
        <xdr:cNvPr id="205" name="フローチャート: 判断 204"/>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125095</xdr:rowOff>
    </xdr:from>
    <xdr:to>
      <xdr:col>36</xdr:col>
      <xdr:colOff>165100</xdr:colOff>
      <xdr:row>62</xdr:row>
      <xdr:rowOff>55245</xdr:rowOff>
    </xdr:to>
    <xdr:sp macro="" textlink="">
      <xdr:nvSpPr>
        <xdr:cNvPr id="206" name="フローチャート: 判断 205"/>
        <xdr:cNvSpPr/>
      </xdr:nvSpPr>
      <xdr:spPr>
        <a:xfrm>
          <a:off x="6921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07" name="テキスト ボックス 206"/>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08" name="テキスト ボックス 207"/>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09" name="テキスト ボックス 208"/>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10" name="テキスト ボックス 209"/>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11" name="テキスト ボックス 210"/>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74930</xdr:rowOff>
    </xdr:from>
    <xdr:to>
      <xdr:col>55</xdr:col>
      <xdr:colOff>50800</xdr:colOff>
      <xdr:row>65</xdr:row>
      <xdr:rowOff>5080</xdr:rowOff>
    </xdr:to>
    <xdr:sp macro="" textlink="">
      <xdr:nvSpPr>
        <xdr:cNvPr id="212" name="楕円 211"/>
        <xdr:cNvSpPr/>
      </xdr:nvSpPr>
      <xdr:spPr>
        <a:xfrm>
          <a:off x="104267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161290</xdr:rowOff>
    </xdr:from>
    <xdr:ext cx="469900" cy="259080"/>
    <xdr:sp macro="" textlink="">
      <xdr:nvSpPr>
        <xdr:cNvPr id="213" name="【橋りょう・トンネル】&#10;一人当たり有形固定資産（償却資産）額該当値テキスト"/>
        <xdr:cNvSpPr txBox="1"/>
      </xdr:nvSpPr>
      <xdr:spPr>
        <a:xfrm>
          <a:off x="1051560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2,916</a:t>
          </a:r>
          <a:endParaRPr kumimoji="1" lang="ja-JP" altLang="en-US" sz="1000" b="1">
            <a:solidFill>
              <a:srgbClr val="FF0000"/>
            </a:solidFill>
            <a:latin typeface="ＭＳ Ｐゴシック"/>
            <a:ea typeface="ＭＳ Ｐゴシック"/>
          </a:endParaRPr>
        </a:p>
      </xdr:txBody>
    </xdr:sp>
    <xdr:clientData/>
  </xdr:oneCellAnchor>
  <xdr:oneCellAnchor>
    <xdr:from>
      <xdr:col>48</xdr:col>
      <xdr:colOff>182880</xdr:colOff>
      <xdr:row>60</xdr:row>
      <xdr:rowOff>65405</xdr:rowOff>
    </xdr:from>
    <xdr:ext cx="597535" cy="257810"/>
    <xdr:sp macro="" textlink="">
      <xdr:nvSpPr>
        <xdr:cNvPr id="214" name="n_1aveValue【橋りょう・トンネル】&#10;一人当たり有形固定資産（償却資産）額"/>
        <xdr:cNvSpPr txBox="1"/>
      </xdr:nvSpPr>
      <xdr:spPr>
        <a:xfrm>
          <a:off x="9326880" y="10352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291,333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88900</xdr:rowOff>
    </xdr:from>
    <xdr:ext cx="597535" cy="257810"/>
    <xdr:sp macro="" textlink="">
      <xdr:nvSpPr>
        <xdr:cNvPr id="215" name="n_2aveValue【橋りょう・トンネル】&#10;一人当たり有形固定資産（償却資産）額"/>
        <xdr:cNvSpPr txBox="1"/>
      </xdr:nvSpPr>
      <xdr:spPr>
        <a:xfrm>
          <a:off x="8450580" y="103759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89535</xdr:rowOff>
    </xdr:from>
    <xdr:ext cx="597535" cy="257810"/>
    <xdr:sp macro="" textlink="">
      <xdr:nvSpPr>
        <xdr:cNvPr id="216" name="n_3aveValue【橋りょう・トンネル】&#10;一人当たり有形固定資産（償却資産）額"/>
        <xdr:cNvSpPr txBox="1"/>
      </xdr:nvSpPr>
      <xdr:spPr>
        <a:xfrm>
          <a:off x="7561580" y="103765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71755</xdr:rowOff>
    </xdr:from>
    <xdr:ext cx="597535" cy="259080"/>
    <xdr:sp macro="" textlink="">
      <xdr:nvSpPr>
        <xdr:cNvPr id="217" name="n_4aveValue【橋りょう・トンネル】&#10;一人当たり有形固定資産（償却資産）額"/>
        <xdr:cNvSpPr txBox="1"/>
      </xdr:nvSpPr>
      <xdr:spPr>
        <a:xfrm>
          <a:off x="6672580" y="103587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26" name="テキスト ボックス 225"/>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28" name="テキスト ボックス 227"/>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30" name="テキスト ボックス 229"/>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2" name="テキスト ボックス 23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4" name="テキスト ボックス 23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36" name="テキスト ボックス 235"/>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38" name="テキスト ボックス 23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40" name="テキスト ボックス 239"/>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109220</xdr:rowOff>
    </xdr:from>
    <xdr:to>
      <xdr:col>24</xdr:col>
      <xdr:colOff>62865</xdr:colOff>
      <xdr:row>86</xdr:row>
      <xdr:rowOff>114300</xdr:rowOff>
    </xdr:to>
    <xdr:cxnSp macro="">
      <xdr:nvCxnSpPr>
        <xdr:cNvPr id="242" name="直線コネクタ 241"/>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43"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4" name="直線コネクタ 24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55245</xdr:rowOff>
    </xdr:from>
    <xdr:ext cx="405130" cy="257810"/>
    <xdr:sp macro="" textlink="">
      <xdr:nvSpPr>
        <xdr:cNvPr id="245" name="【公営住宅】&#10;有形固定資産減価償却率最大値テキスト"/>
        <xdr:cNvSpPr txBox="1"/>
      </xdr:nvSpPr>
      <xdr:spPr>
        <a:xfrm>
          <a:off x="4673600" y="13256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246" name="直線コネクタ 245"/>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167640</xdr:rowOff>
    </xdr:from>
    <xdr:ext cx="405130" cy="257810"/>
    <xdr:sp macro="" textlink="">
      <xdr:nvSpPr>
        <xdr:cNvPr id="247" name="【公営住宅】&#10;有形固定資産減価償却率平均値テキスト"/>
        <xdr:cNvSpPr txBox="1"/>
      </xdr:nvSpPr>
      <xdr:spPr>
        <a:xfrm>
          <a:off x="4673600" y="14226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48" name="フローチャート: 判断 247"/>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31115</xdr:rowOff>
    </xdr:from>
    <xdr:to>
      <xdr:col>20</xdr:col>
      <xdr:colOff>38100</xdr:colOff>
      <xdr:row>83</xdr:row>
      <xdr:rowOff>132715</xdr:rowOff>
    </xdr:to>
    <xdr:sp macro="" textlink="">
      <xdr:nvSpPr>
        <xdr:cNvPr id="249" name="フローチャート: 判断 248"/>
        <xdr:cNvSpPr/>
      </xdr:nvSpPr>
      <xdr:spPr>
        <a:xfrm>
          <a:off x="3746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50" name="フローチャート: 判断 249"/>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48260</xdr:rowOff>
    </xdr:from>
    <xdr:to>
      <xdr:col>10</xdr:col>
      <xdr:colOff>165100</xdr:colOff>
      <xdr:row>83</xdr:row>
      <xdr:rowOff>149860</xdr:rowOff>
    </xdr:to>
    <xdr:sp macro="" textlink="">
      <xdr:nvSpPr>
        <xdr:cNvPr id="251" name="フローチャート: 判断 250"/>
        <xdr:cNvSpPr/>
      </xdr:nvSpPr>
      <xdr:spPr>
        <a:xfrm>
          <a:off x="1968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252" name="フローチャート: 判断 251"/>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3" name="テキスト ボックス 25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4" name="テキスト ボックス 25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5" name="テキスト ボックス 25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6" name="テキスト ボックス 25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7" name="テキスト ボックス 25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8255</xdr:rowOff>
    </xdr:from>
    <xdr:to>
      <xdr:col>24</xdr:col>
      <xdr:colOff>114300</xdr:colOff>
      <xdr:row>80</xdr:row>
      <xdr:rowOff>109855</xdr:rowOff>
    </xdr:to>
    <xdr:sp macro="" textlink="">
      <xdr:nvSpPr>
        <xdr:cNvPr id="258" name="楕円 257"/>
        <xdr:cNvSpPr/>
      </xdr:nvSpPr>
      <xdr:spPr>
        <a:xfrm>
          <a:off x="45847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31115</xdr:rowOff>
    </xdr:from>
    <xdr:ext cx="405130" cy="257810"/>
    <xdr:sp macro="" textlink="">
      <xdr:nvSpPr>
        <xdr:cNvPr id="259" name="【公営住宅】&#10;有形固定資産減価償却率該当値テキスト"/>
        <xdr:cNvSpPr txBox="1"/>
      </xdr:nvSpPr>
      <xdr:spPr>
        <a:xfrm>
          <a:off x="4673600" y="13575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153035</xdr:colOff>
      <xdr:row>81</xdr:row>
      <xdr:rowOff>149225</xdr:rowOff>
    </xdr:from>
    <xdr:ext cx="405130" cy="259080"/>
    <xdr:sp macro="" textlink="">
      <xdr:nvSpPr>
        <xdr:cNvPr id="260" name="n_1aveValue【公営住宅】&#10;有形固定資産減価償却率"/>
        <xdr:cNvSpPr txBox="1"/>
      </xdr:nvSpPr>
      <xdr:spPr>
        <a:xfrm>
          <a:off x="3582035" y="1403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12065</xdr:rowOff>
    </xdr:from>
    <xdr:ext cx="403860" cy="259080"/>
    <xdr:sp macro="" textlink="">
      <xdr:nvSpPr>
        <xdr:cNvPr id="261" name="n_2aveValue【公営住宅】&#10;有形固定資産減価償却率"/>
        <xdr:cNvSpPr txBox="1"/>
      </xdr:nvSpPr>
      <xdr:spPr>
        <a:xfrm>
          <a:off x="2705735" y="14070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166370</xdr:rowOff>
    </xdr:from>
    <xdr:ext cx="403860" cy="257810"/>
    <xdr:sp macro="" textlink="">
      <xdr:nvSpPr>
        <xdr:cNvPr id="262" name="n_3aveValue【公営住宅】&#10;有形固定資産減価償却率"/>
        <xdr:cNvSpPr txBox="1"/>
      </xdr:nvSpPr>
      <xdr:spPr>
        <a:xfrm>
          <a:off x="1816735" y="140538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135890</xdr:rowOff>
    </xdr:from>
    <xdr:ext cx="403860" cy="259080"/>
    <xdr:sp macro="" textlink="">
      <xdr:nvSpPr>
        <xdr:cNvPr id="263" name="n_4aveValue【公営住宅】&#10;有形固定資産減価償却率"/>
        <xdr:cNvSpPr txBox="1"/>
      </xdr:nvSpPr>
      <xdr:spPr>
        <a:xfrm>
          <a:off x="927735" y="14023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72" name="テキスト ボックス 27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74" name="直線コネクタ 27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275" name="テキスト ボックス 274"/>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76" name="直線コネクタ 27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84</xdr:row>
      <xdr:rowOff>42545</xdr:rowOff>
    </xdr:from>
    <xdr:ext cx="531495" cy="257810"/>
    <xdr:sp macro="" textlink="">
      <xdr:nvSpPr>
        <xdr:cNvPr id="277" name="テキスト ボックス 276"/>
        <xdr:cNvSpPr txBox="1"/>
      </xdr:nvSpPr>
      <xdr:spPr>
        <a:xfrm>
          <a:off x="6072505" y="1444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78" name="直線コネクタ 27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59055</xdr:rowOff>
    </xdr:from>
    <xdr:ext cx="531495" cy="259080"/>
    <xdr:sp macro="" textlink="">
      <xdr:nvSpPr>
        <xdr:cNvPr id="279" name="テキスト ボックス 278"/>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80" name="直線コネクタ 27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75565</xdr:rowOff>
    </xdr:from>
    <xdr:ext cx="531495" cy="257810"/>
    <xdr:sp macro="" textlink="">
      <xdr:nvSpPr>
        <xdr:cNvPr id="281" name="テキスト ボックス 280"/>
        <xdr:cNvSpPr txBox="1"/>
      </xdr:nvSpPr>
      <xdr:spPr>
        <a:xfrm>
          <a:off x="6072505" y="137915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82" name="直線コネクタ 28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92075</xdr:rowOff>
    </xdr:from>
    <xdr:ext cx="531495" cy="259080"/>
    <xdr:sp macro="" textlink="">
      <xdr:nvSpPr>
        <xdr:cNvPr id="283" name="テキスト ボックス 282"/>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84" name="直線コネクタ 28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285" name="テキスト ボックス 284"/>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87" name="テキスト ボックス 28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124460</xdr:rowOff>
    </xdr:from>
    <xdr:to>
      <xdr:col>54</xdr:col>
      <xdr:colOff>189865</xdr:colOff>
      <xdr:row>86</xdr:row>
      <xdr:rowOff>167005</xdr:rowOff>
    </xdr:to>
    <xdr:cxnSp macro="">
      <xdr:nvCxnSpPr>
        <xdr:cNvPr id="289" name="直線コネクタ 288"/>
        <xdr:cNvCxnSpPr/>
      </xdr:nvCxnSpPr>
      <xdr:spPr>
        <a:xfrm flipV="1">
          <a:off x="10476865" y="13326110"/>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170815</xdr:rowOff>
    </xdr:from>
    <xdr:ext cx="469900" cy="258445"/>
    <xdr:sp macro="" textlink="">
      <xdr:nvSpPr>
        <xdr:cNvPr id="290" name="【公営住宅】&#10;一人当たり面積最小値テキスト"/>
        <xdr:cNvSpPr txBox="1"/>
      </xdr:nvSpPr>
      <xdr:spPr>
        <a:xfrm>
          <a:off x="10515600" y="14915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167005</xdr:rowOff>
    </xdr:from>
    <xdr:to>
      <xdr:col>55</xdr:col>
      <xdr:colOff>88900</xdr:colOff>
      <xdr:row>86</xdr:row>
      <xdr:rowOff>167005</xdr:rowOff>
    </xdr:to>
    <xdr:cxnSp macro="">
      <xdr:nvCxnSpPr>
        <xdr:cNvPr id="291" name="直線コネクタ 290"/>
        <xdr:cNvCxnSpPr/>
      </xdr:nvCxnSpPr>
      <xdr:spPr>
        <a:xfrm>
          <a:off x="10388600" y="1491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71120</xdr:rowOff>
    </xdr:from>
    <xdr:ext cx="534670" cy="259080"/>
    <xdr:sp macro="" textlink="">
      <xdr:nvSpPr>
        <xdr:cNvPr id="292" name="【公営住宅】&#10;一人当たり面積最大値テキスト"/>
        <xdr:cNvSpPr txBox="1"/>
      </xdr:nvSpPr>
      <xdr:spPr>
        <a:xfrm>
          <a:off x="10515600" y="1310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124460</xdr:rowOff>
    </xdr:from>
    <xdr:to>
      <xdr:col>55</xdr:col>
      <xdr:colOff>88900</xdr:colOff>
      <xdr:row>77</xdr:row>
      <xdr:rowOff>124460</xdr:rowOff>
    </xdr:to>
    <xdr:cxnSp macro="">
      <xdr:nvCxnSpPr>
        <xdr:cNvPr id="293" name="直線コネクタ 292"/>
        <xdr:cNvCxnSpPr/>
      </xdr:nvCxnSpPr>
      <xdr:spPr>
        <a:xfrm>
          <a:off x="10388600" y="1332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76200</xdr:rowOff>
    </xdr:from>
    <xdr:ext cx="469900" cy="257810"/>
    <xdr:sp macro="" textlink="">
      <xdr:nvSpPr>
        <xdr:cNvPr id="294" name="【公営住宅】&#10;一人当たり面積平均値テキスト"/>
        <xdr:cNvSpPr txBox="1"/>
      </xdr:nvSpPr>
      <xdr:spPr>
        <a:xfrm>
          <a:off x="10515600" y="146494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86</xdr:row>
      <xdr:rowOff>53340</xdr:rowOff>
    </xdr:from>
    <xdr:to>
      <xdr:col>55</xdr:col>
      <xdr:colOff>50800</xdr:colOff>
      <xdr:row>86</xdr:row>
      <xdr:rowOff>154940</xdr:rowOff>
    </xdr:to>
    <xdr:sp macro="" textlink="">
      <xdr:nvSpPr>
        <xdr:cNvPr id="295" name="フローチャート: 判断 294"/>
        <xdr:cNvSpPr/>
      </xdr:nvSpPr>
      <xdr:spPr>
        <a:xfrm>
          <a:off x="10426700" y="1479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24130</xdr:rowOff>
    </xdr:from>
    <xdr:to>
      <xdr:col>50</xdr:col>
      <xdr:colOff>165100</xdr:colOff>
      <xdr:row>86</xdr:row>
      <xdr:rowOff>125730</xdr:rowOff>
    </xdr:to>
    <xdr:sp macro="" textlink="">
      <xdr:nvSpPr>
        <xdr:cNvPr id="296" name="フローチャート: 判断 295"/>
        <xdr:cNvSpPr/>
      </xdr:nvSpPr>
      <xdr:spPr>
        <a:xfrm>
          <a:off x="95885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22225</xdr:rowOff>
    </xdr:from>
    <xdr:to>
      <xdr:col>46</xdr:col>
      <xdr:colOff>38100</xdr:colOff>
      <xdr:row>86</xdr:row>
      <xdr:rowOff>123825</xdr:rowOff>
    </xdr:to>
    <xdr:sp macro="" textlink="">
      <xdr:nvSpPr>
        <xdr:cNvPr id="297" name="フローチャート: 判断 296"/>
        <xdr:cNvSpPr/>
      </xdr:nvSpPr>
      <xdr:spPr>
        <a:xfrm>
          <a:off x="8699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19685</xdr:rowOff>
    </xdr:from>
    <xdr:to>
      <xdr:col>41</xdr:col>
      <xdr:colOff>101600</xdr:colOff>
      <xdr:row>86</xdr:row>
      <xdr:rowOff>121285</xdr:rowOff>
    </xdr:to>
    <xdr:sp macro="" textlink="">
      <xdr:nvSpPr>
        <xdr:cNvPr id="298" name="フローチャート: 判断 297"/>
        <xdr:cNvSpPr/>
      </xdr:nvSpPr>
      <xdr:spPr>
        <a:xfrm>
          <a:off x="7810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25400</xdr:rowOff>
    </xdr:from>
    <xdr:to>
      <xdr:col>36</xdr:col>
      <xdr:colOff>165100</xdr:colOff>
      <xdr:row>86</xdr:row>
      <xdr:rowOff>127000</xdr:rowOff>
    </xdr:to>
    <xdr:sp macro="" textlink="">
      <xdr:nvSpPr>
        <xdr:cNvPr id="299" name="フローチャート: 判断 298"/>
        <xdr:cNvSpPr/>
      </xdr:nvSpPr>
      <xdr:spPr>
        <a:xfrm>
          <a:off x="692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0" name="テキスト ボックス 29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1" name="テキスト ボックス 30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2" name="テキスト ボックス 30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3" name="テキスト ボックス 30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4" name="テキスト ボックス 30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90805</xdr:rowOff>
    </xdr:from>
    <xdr:to>
      <xdr:col>55</xdr:col>
      <xdr:colOff>50800</xdr:colOff>
      <xdr:row>87</xdr:row>
      <xdr:rowOff>20955</xdr:rowOff>
    </xdr:to>
    <xdr:sp macro="" textlink="">
      <xdr:nvSpPr>
        <xdr:cNvPr id="305" name="楕円 304"/>
        <xdr:cNvSpPr/>
      </xdr:nvSpPr>
      <xdr:spPr>
        <a:xfrm>
          <a:off x="104267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31750</xdr:rowOff>
    </xdr:from>
    <xdr:ext cx="469900" cy="257810"/>
    <xdr:sp macro="" textlink="">
      <xdr:nvSpPr>
        <xdr:cNvPr id="306" name="【公営住宅】&#10;一人当たり面積該当値テキスト"/>
        <xdr:cNvSpPr txBox="1"/>
      </xdr:nvSpPr>
      <xdr:spPr>
        <a:xfrm>
          <a:off x="10515600" y="14776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0.823</a:t>
          </a:r>
          <a:endParaRPr kumimoji="1" lang="ja-JP" altLang="en-US" sz="1000" b="1">
            <a:solidFill>
              <a:srgbClr val="FF0000"/>
            </a:solidFill>
            <a:latin typeface="ＭＳ Ｐゴシック"/>
            <a:ea typeface="ＭＳ Ｐゴシック"/>
          </a:endParaRPr>
        </a:p>
      </xdr:txBody>
    </xdr:sp>
    <xdr:clientData/>
  </xdr:oneCellAnchor>
  <xdr:oneCellAnchor>
    <xdr:from>
      <xdr:col>49</xdr:col>
      <xdr:colOff>57150</xdr:colOff>
      <xdr:row>84</xdr:row>
      <xdr:rowOff>142240</xdr:rowOff>
    </xdr:from>
    <xdr:ext cx="469900" cy="259080"/>
    <xdr:sp macro="" textlink="">
      <xdr:nvSpPr>
        <xdr:cNvPr id="307" name="n_1aveValue【公営住宅】&#10;一人当たり面積"/>
        <xdr:cNvSpPr txBox="1"/>
      </xdr:nvSpPr>
      <xdr:spPr>
        <a:xfrm>
          <a:off x="9391650" y="1454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140335</xdr:rowOff>
    </xdr:from>
    <xdr:ext cx="468630" cy="259080"/>
    <xdr:sp macro="" textlink="">
      <xdr:nvSpPr>
        <xdr:cNvPr id="308" name="n_2aveValue【公営住宅】&#10;一人当たり面積"/>
        <xdr:cNvSpPr txBox="1"/>
      </xdr:nvSpPr>
      <xdr:spPr>
        <a:xfrm>
          <a:off x="8515350" y="14542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137795</xdr:rowOff>
    </xdr:from>
    <xdr:ext cx="468630" cy="259080"/>
    <xdr:sp macro="" textlink="">
      <xdr:nvSpPr>
        <xdr:cNvPr id="309" name="n_3aveValue【公営住宅】&#10;一人当たり面積"/>
        <xdr:cNvSpPr txBox="1"/>
      </xdr:nvSpPr>
      <xdr:spPr>
        <a:xfrm>
          <a:off x="7626350" y="14539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143510</xdr:rowOff>
    </xdr:from>
    <xdr:ext cx="468630" cy="257810"/>
    <xdr:sp macro="" textlink="">
      <xdr:nvSpPr>
        <xdr:cNvPr id="310" name="n_4aveValue【公営住宅】&#10;一人当たり面積"/>
        <xdr:cNvSpPr txBox="1"/>
      </xdr:nvSpPr>
      <xdr:spPr>
        <a:xfrm>
          <a:off x="6737350" y="14545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35" name="テキスト ボックス 33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337" name="テキスト ボックス 33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38" name="直線コネクタ 33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339" name="テキスト ボックス 33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40" name="直線コネクタ 33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41" name="テキスト ボックス 34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42" name="直線コネクタ 34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343" name="テキスト ボックス 34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44" name="直線コネクタ 34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45" name="テキスト ボックス 34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46" name="直線コネクタ 34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47" name="テキスト ボックス 34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48" name="直線コネクタ 34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349" name="テキスト ボックス 34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42</xdr:row>
      <xdr:rowOff>92710</xdr:rowOff>
    </xdr:to>
    <xdr:cxnSp macro="">
      <xdr:nvCxnSpPr>
        <xdr:cNvPr id="352" name="直線コネクタ 351"/>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35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354" name="直線コネクタ 35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340360" cy="259080"/>
    <xdr:sp macro="" textlink="">
      <xdr:nvSpPr>
        <xdr:cNvPr id="355" name="【認定こども園・幼稚園・保育所】&#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56" name="直線コネクタ 355"/>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168910</xdr:rowOff>
    </xdr:from>
    <xdr:ext cx="405130" cy="257810"/>
    <xdr:sp macro="" textlink="">
      <xdr:nvSpPr>
        <xdr:cNvPr id="357" name="【認定こども園・幼稚園・保育所】&#10;有形固定資産減価償却率平均値テキスト"/>
        <xdr:cNvSpPr txBox="1"/>
      </xdr:nvSpPr>
      <xdr:spPr>
        <a:xfrm>
          <a:off x="16357600" y="65125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19050</xdr:rowOff>
    </xdr:from>
    <xdr:to>
      <xdr:col>85</xdr:col>
      <xdr:colOff>177800</xdr:colOff>
      <xdr:row>38</xdr:row>
      <xdr:rowOff>120650</xdr:rowOff>
    </xdr:to>
    <xdr:sp macro="" textlink="">
      <xdr:nvSpPr>
        <xdr:cNvPr id="358" name="フローチャート: 判断 357"/>
        <xdr:cNvSpPr/>
      </xdr:nvSpPr>
      <xdr:spPr>
        <a:xfrm>
          <a:off x="16268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130175</xdr:rowOff>
    </xdr:from>
    <xdr:to>
      <xdr:col>81</xdr:col>
      <xdr:colOff>101600</xdr:colOff>
      <xdr:row>38</xdr:row>
      <xdr:rowOff>60325</xdr:rowOff>
    </xdr:to>
    <xdr:sp macro="" textlink="">
      <xdr:nvSpPr>
        <xdr:cNvPr id="359" name="フローチャート: 判断 358"/>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147955</xdr:rowOff>
    </xdr:from>
    <xdr:to>
      <xdr:col>76</xdr:col>
      <xdr:colOff>165100</xdr:colOff>
      <xdr:row>38</xdr:row>
      <xdr:rowOff>78105</xdr:rowOff>
    </xdr:to>
    <xdr:sp macro="" textlink="">
      <xdr:nvSpPr>
        <xdr:cNvPr id="360" name="フローチャート: 判断 359"/>
        <xdr:cNvSpPr/>
      </xdr:nvSpPr>
      <xdr:spPr>
        <a:xfrm>
          <a:off x="1454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61595</xdr:rowOff>
    </xdr:to>
    <xdr:sp macro="" textlink="">
      <xdr:nvSpPr>
        <xdr:cNvPr id="361" name="フローチャート: 判断 360"/>
        <xdr:cNvSpPr/>
      </xdr:nvSpPr>
      <xdr:spPr>
        <a:xfrm>
          <a:off x="1365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146050</xdr:rowOff>
    </xdr:from>
    <xdr:to>
      <xdr:col>67</xdr:col>
      <xdr:colOff>101600</xdr:colOff>
      <xdr:row>38</xdr:row>
      <xdr:rowOff>76200</xdr:rowOff>
    </xdr:to>
    <xdr:sp macro="" textlink="">
      <xdr:nvSpPr>
        <xdr:cNvPr id="362" name="フローチャート: 判断 361"/>
        <xdr:cNvSpPr/>
      </xdr:nvSpPr>
      <xdr:spPr>
        <a:xfrm>
          <a:off x="1276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3" name="テキスト ボックス 36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4" name="テキスト ボックス 36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5" name="テキスト ボックス 36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66" name="テキスト ボックス 36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67" name="テキスト ボックス 36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368" name="楕円 367"/>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36830</xdr:rowOff>
    </xdr:from>
    <xdr:ext cx="405130" cy="259080"/>
    <xdr:sp macro="" textlink="">
      <xdr:nvSpPr>
        <xdr:cNvPr id="369" name="【認定こども園・幼稚園・保育所】&#10;有形固定資産減価償却率該当値テキスト"/>
        <xdr:cNvSpPr txBox="1"/>
      </xdr:nvSpPr>
      <xdr:spPr>
        <a:xfrm>
          <a:off x="16357600" y="6037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dr:col>80</xdr:col>
      <xdr:colOff>26035</xdr:colOff>
      <xdr:row>36</xdr:row>
      <xdr:rowOff>76835</xdr:rowOff>
    </xdr:from>
    <xdr:ext cx="405130" cy="257810"/>
    <xdr:sp macro="" textlink="">
      <xdr:nvSpPr>
        <xdr:cNvPr id="370" name="n_1aveValue【認定こども園・幼稚園・保育所】&#10;有形固定資産減価償却率"/>
        <xdr:cNvSpPr txBox="1"/>
      </xdr:nvSpPr>
      <xdr:spPr>
        <a:xfrm>
          <a:off x="15266035" y="6249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94615</xdr:rowOff>
    </xdr:from>
    <xdr:ext cx="403860" cy="259080"/>
    <xdr:sp macro="" textlink="">
      <xdr:nvSpPr>
        <xdr:cNvPr id="371" name="n_2aveValue【認定こども園・幼稚園・保育所】&#10;有形固定資産減価償却率"/>
        <xdr:cNvSpPr txBox="1"/>
      </xdr:nvSpPr>
      <xdr:spPr>
        <a:xfrm>
          <a:off x="14389735" y="6266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78105</xdr:rowOff>
    </xdr:from>
    <xdr:ext cx="403860" cy="257810"/>
    <xdr:sp macro="" textlink="">
      <xdr:nvSpPr>
        <xdr:cNvPr id="372" name="n_3aveValue【認定こども園・幼稚園・保育所】&#10;有形固定資産減価償却率"/>
        <xdr:cNvSpPr txBox="1"/>
      </xdr:nvSpPr>
      <xdr:spPr>
        <a:xfrm>
          <a:off x="13500735" y="6250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92710</xdr:rowOff>
    </xdr:from>
    <xdr:ext cx="403860" cy="259080"/>
    <xdr:sp macro="" textlink="">
      <xdr:nvSpPr>
        <xdr:cNvPr id="373" name="n_4aveValue【認定こども園・幼稚園・保育所】&#10;有形固定資産減価償却率"/>
        <xdr:cNvSpPr txBox="1"/>
      </xdr:nvSpPr>
      <xdr:spPr>
        <a:xfrm>
          <a:off x="12611735" y="6264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82" name="テキスト ボックス 381"/>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84" name="直線コネクタ 38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090" cy="257810"/>
    <xdr:sp macro="" textlink="">
      <xdr:nvSpPr>
        <xdr:cNvPr id="385" name="テキスト ボックス 384"/>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86" name="直線コネクタ 38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090" cy="259080"/>
    <xdr:sp macro="" textlink="">
      <xdr:nvSpPr>
        <xdr:cNvPr id="387" name="テキスト ボックス 386"/>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88" name="直線コネクタ 38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090" cy="257810"/>
    <xdr:sp macro="" textlink="">
      <xdr:nvSpPr>
        <xdr:cNvPr id="389" name="テキスト ボックス 388"/>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90" name="直線コネクタ 38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090" cy="258445"/>
    <xdr:sp macro="" textlink="">
      <xdr:nvSpPr>
        <xdr:cNvPr id="391" name="テキスト ボックス 390"/>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92" name="直線コネクタ 39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090" cy="259080"/>
    <xdr:sp macro="" textlink="">
      <xdr:nvSpPr>
        <xdr:cNvPr id="393" name="テキスト ボックス 392"/>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94" name="直線コネクタ 39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090" cy="257810"/>
    <xdr:sp macro="" textlink="">
      <xdr:nvSpPr>
        <xdr:cNvPr id="395" name="テキスト ボックス 394"/>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397" name="テキスト ボックス 396"/>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15875</xdr:rowOff>
    </xdr:from>
    <xdr:to>
      <xdr:col>116</xdr:col>
      <xdr:colOff>62865</xdr:colOff>
      <xdr:row>42</xdr:row>
      <xdr:rowOff>66675</xdr:rowOff>
    </xdr:to>
    <xdr:cxnSp macro="">
      <xdr:nvCxnSpPr>
        <xdr:cNvPr id="399" name="直線コネクタ 398"/>
        <xdr:cNvCxnSpPr/>
      </xdr:nvCxnSpPr>
      <xdr:spPr>
        <a:xfrm flipV="1">
          <a:off x="22160865" y="567372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70485</xdr:rowOff>
    </xdr:from>
    <xdr:ext cx="469900" cy="259080"/>
    <xdr:sp macro="" textlink="">
      <xdr:nvSpPr>
        <xdr:cNvPr id="400" name="【認定こども園・幼稚園・保育所】&#10;一人当たり面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66675</xdr:rowOff>
    </xdr:from>
    <xdr:to>
      <xdr:col>116</xdr:col>
      <xdr:colOff>152400</xdr:colOff>
      <xdr:row>42</xdr:row>
      <xdr:rowOff>66675</xdr:rowOff>
    </xdr:to>
    <xdr:cxnSp macro="">
      <xdr:nvCxnSpPr>
        <xdr:cNvPr id="401" name="直線コネクタ 400"/>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133985</xdr:rowOff>
    </xdr:from>
    <xdr:ext cx="469900" cy="257810"/>
    <xdr:sp macro="" textlink="">
      <xdr:nvSpPr>
        <xdr:cNvPr id="402" name="【認定こども園・幼稚園・保育所】&#10;一人当たり面積最大値テキスト"/>
        <xdr:cNvSpPr txBox="1"/>
      </xdr:nvSpPr>
      <xdr:spPr>
        <a:xfrm>
          <a:off x="22199600" y="5448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15875</xdr:rowOff>
    </xdr:from>
    <xdr:to>
      <xdr:col>116</xdr:col>
      <xdr:colOff>152400</xdr:colOff>
      <xdr:row>33</xdr:row>
      <xdr:rowOff>15875</xdr:rowOff>
    </xdr:to>
    <xdr:cxnSp macro="">
      <xdr:nvCxnSpPr>
        <xdr:cNvPr id="403" name="直線コネクタ 402"/>
        <xdr:cNvCxnSpPr/>
      </xdr:nvCxnSpPr>
      <xdr:spPr>
        <a:xfrm>
          <a:off x="22072600" y="567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79375</xdr:rowOff>
    </xdr:from>
    <xdr:ext cx="469900" cy="258445"/>
    <xdr:sp macro="" textlink="">
      <xdr:nvSpPr>
        <xdr:cNvPr id="404" name="【認定こども園・幼稚園・保育所】&#10;一人当たり面積平均値テキスト"/>
        <xdr:cNvSpPr txBox="1"/>
      </xdr:nvSpPr>
      <xdr:spPr>
        <a:xfrm>
          <a:off x="22199600" y="65944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56515</xdr:rowOff>
    </xdr:from>
    <xdr:to>
      <xdr:col>116</xdr:col>
      <xdr:colOff>114300</xdr:colOff>
      <xdr:row>39</xdr:row>
      <xdr:rowOff>158115</xdr:rowOff>
    </xdr:to>
    <xdr:sp macro="" textlink="">
      <xdr:nvSpPr>
        <xdr:cNvPr id="405" name="フローチャート: 判断 404"/>
        <xdr:cNvSpPr/>
      </xdr:nvSpPr>
      <xdr:spPr>
        <a:xfrm>
          <a:off x="22110700" y="67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06" name="フローチャート: 判断 40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76200</xdr:rowOff>
    </xdr:from>
    <xdr:to>
      <xdr:col>107</xdr:col>
      <xdr:colOff>101600</xdr:colOff>
      <xdr:row>40</xdr:row>
      <xdr:rowOff>6350</xdr:rowOff>
    </xdr:to>
    <xdr:sp macro="" textlink="">
      <xdr:nvSpPr>
        <xdr:cNvPr id="407" name="フローチャート: 判断 406"/>
        <xdr:cNvSpPr/>
      </xdr:nvSpPr>
      <xdr:spPr>
        <a:xfrm>
          <a:off x="20383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79375</xdr:rowOff>
    </xdr:from>
    <xdr:to>
      <xdr:col>102</xdr:col>
      <xdr:colOff>165100</xdr:colOff>
      <xdr:row>40</xdr:row>
      <xdr:rowOff>9525</xdr:rowOff>
    </xdr:to>
    <xdr:sp macro="" textlink="">
      <xdr:nvSpPr>
        <xdr:cNvPr id="408" name="フローチャート: 判断 407"/>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43180</xdr:rowOff>
    </xdr:from>
    <xdr:to>
      <xdr:col>98</xdr:col>
      <xdr:colOff>38100</xdr:colOff>
      <xdr:row>39</xdr:row>
      <xdr:rowOff>144780</xdr:rowOff>
    </xdr:to>
    <xdr:sp macro="" textlink="">
      <xdr:nvSpPr>
        <xdr:cNvPr id="409" name="フローチャート: 判断 408"/>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10" name="テキスト ボックス 40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11" name="テキスト ボックス 41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12" name="テキスト ボックス 41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3" name="テキスト ボックス 41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4" name="テキスト ボックス 41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109220</xdr:rowOff>
    </xdr:from>
    <xdr:to>
      <xdr:col>116</xdr:col>
      <xdr:colOff>114300</xdr:colOff>
      <xdr:row>42</xdr:row>
      <xdr:rowOff>38735</xdr:rowOff>
    </xdr:to>
    <xdr:sp macro="" textlink="">
      <xdr:nvSpPr>
        <xdr:cNvPr id="415" name="楕円 414"/>
        <xdr:cNvSpPr/>
      </xdr:nvSpPr>
      <xdr:spPr>
        <a:xfrm>
          <a:off x="22110700" y="713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23495</xdr:rowOff>
    </xdr:from>
    <xdr:ext cx="469900" cy="259080"/>
    <xdr:sp macro="" textlink="">
      <xdr:nvSpPr>
        <xdr:cNvPr id="416" name="【認定こども園・幼稚園・保育所】&#10;一人当たり面積該当値テキスト"/>
        <xdr:cNvSpPr txBox="1"/>
      </xdr:nvSpPr>
      <xdr:spPr>
        <a:xfrm>
          <a:off x="22199600" y="7052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110</xdr:col>
      <xdr:colOff>120650</xdr:colOff>
      <xdr:row>37</xdr:row>
      <xdr:rowOff>132080</xdr:rowOff>
    </xdr:from>
    <xdr:ext cx="469900" cy="257810"/>
    <xdr:sp macro="" textlink="">
      <xdr:nvSpPr>
        <xdr:cNvPr id="417" name="n_1aveValue【認定こども園・幼稚園・保育所】&#10;一人当たり面積"/>
        <xdr:cNvSpPr txBox="1"/>
      </xdr:nvSpPr>
      <xdr:spPr>
        <a:xfrm>
          <a:off x="21075650" y="6475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22860</xdr:rowOff>
    </xdr:from>
    <xdr:ext cx="468630" cy="259080"/>
    <xdr:sp macro="" textlink="">
      <xdr:nvSpPr>
        <xdr:cNvPr id="418" name="n_2aveValue【認定こども園・幼稚園・保育所】&#10;一人当たり面積"/>
        <xdr:cNvSpPr txBox="1"/>
      </xdr:nvSpPr>
      <xdr:spPr>
        <a:xfrm>
          <a:off x="20199350" y="6537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26035</xdr:rowOff>
    </xdr:from>
    <xdr:ext cx="468630" cy="259080"/>
    <xdr:sp macro="" textlink="">
      <xdr:nvSpPr>
        <xdr:cNvPr id="419" name="n_3aveValue【認定こども園・幼稚園・保育所】&#10;一人当たり面積"/>
        <xdr:cNvSpPr txBox="1"/>
      </xdr:nvSpPr>
      <xdr:spPr>
        <a:xfrm>
          <a:off x="19310350" y="6541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161290</xdr:rowOff>
    </xdr:from>
    <xdr:ext cx="468630" cy="259080"/>
    <xdr:sp macro="" textlink="">
      <xdr:nvSpPr>
        <xdr:cNvPr id="420" name="n_4aveValue【認定こども園・幼稚園・保育所】&#10;一人当たり面積"/>
        <xdr:cNvSpPr txBox="1"/>
      </xdr:nvSpPr>
      <xdr:spPr>
        <a:xfrm>
          <a:off x="18421350" y="6504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29" name="テキスト ボックス 428"/>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431" name="テキスト ボックス 430"/>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433" name="テキスト ボックス 432"/>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35" name="テキスト ボックス 43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37" name="テキスト ボックス 436"/>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39" name="テキスト ボックス 43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41" name="テキスト ボックス 44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443" name="テキスト ボックス 442"/>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121920</xdr:rowOff>
    </xdr:from>
    <xdr:to>
      <xdr:col>85</xdr:col>
      <xdr:colOff>126365</xdr:colOff>
      <xdr:row>62</xdr:row>
      <xdr:rowOff>167640</xdr:rowOff>
    </xdr:to>
    <xdr:cxnSp macro="">
      <xdr:nvCxnSpPr>
        <xdr:cNvPr id="445" name="直線コネクタ 444"/>
        <xdr:cNvCxnSpPr/>
      </xdr:nvCxnSpPr>
      <xdr:spPr>
        <a:xfrm flipV="1">
          <a:off x="16318865" y="972312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0</xdr:rowOff>
    </xdr:from>
    <xdr:ext cx="405130" cy="259080"/>
    <xdr:sp macro="" textlink="">
      <xdr:nvSpPr>
        <xdr:cNvPr id="446" name="【学校施設】&#10;有形固定資産減価償却率最小値テキスト"/>
        <xdr:cNvSpPr txBox="1"/>
      </xdr:nvSpPr>
      <xdr:spPr>
        <a:xfrm>
          <a:off x="16357600" y="1080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447" name="直線コネクタ 446"/>
        <xdr:cNvCxnSpPr/>
      </xdr:nvCxnSpPr>
      <xdr:spPr>
        <a:xfrm>
          <a:off x="16230600" y="1079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68580</xdr:rowOff>
    </xdr:from>
    <xdr:ext cx="405130" cy="259080"/>
    <xdr:sp macro="" textlink="">
      <xdr:nvSpPr>
        <xdr:cNvPr id="448" name="【学校施設】&#10;有形固定資産減価償却率最大値テキスト"/>
        <xdr:cNvSpPr txBox="1"/>
      </xdr:nvSpPr>
      <xdr:spPr>
        <a:xfrm>
          <a:off x="16357600" y="949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49" name="直線コネクタ 448"/>
        <xdr:cNvCxnSpPr/>
      </xdr:nvCxnSpPr>
      <xdr:spPr>
        <a:xfrm>
          <a:off x="16230600" y="972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xdr:rowOff>
    </xdr:from>
    <xdr:ext cx="405130" cy="259080"/>
    <xdr:sp macro="" textlink="">
      <xdr:nvSpPr>
        <xdr:cNvPr id="450" name="【学校施設】&#10;有形固定資産減価償却率平均値テキスト"/>
        <xdr:cNvSpPr txBox="1"/>
      </xdr:nvSpPr>
      <xdr:spPr>
        <a:xfrm>
          <a:off x="16357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51" name="フローチャート: 判断 450"/>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452" name="フローチャート: 判断 451"/>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453" name="フローチャート: 判断 452"/>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54" name="フローチャート: 判断 453"/>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455" name="フローチャート: 判断 454"/>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56" name="テキスト ボックス 455"/>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57" name="テキスト ボックス 456"/>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58" name="テキスト ボックス 457"/>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59" name="テキスト ボックス 458"/>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60" name="テキスト ボックス 459"/>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116840</xdr:rowOff>
    </xdr:from>
    <xdr:to>
      <xdr:col>85</xdr:col>
      <xdr:colOff>177800</xdr:colOff>
      <xdr:row>63</xdr:row>
      <xdr:rowOff>46990</xdr:rowOff>
    </xdr:to>
    <xdr:sp macro="" textlink="">
      <xdr:nvSpPr>
        <xdr:cNvPr id="461" name="楕円 460"/>
        <xdr:cNvSpPr/>
      </xdr:nvSpPr>
      <xdr:spPr>
        <a:xfrm>
          <a:off x="16268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31750</xdr:rowOff>
    </xdr:from>
    <xdr:ext cx="405130" cy="257810"/>
    <xdr:sp macro="" textlink="">
      <xdr:nvSpPr>
        <xdr:cNvPr id="462" name="【学校施設】&#10;有形固定資産減価償却率該当値テキスト"/>
        <xdr:cNvSpPr txBox="1"/>
      </xdr:nvSpPr>
      <xdr:spPr>
        <a:xfrm>
          <a:off x="16357600" y="10661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dr:col>80</xdr:col>
      <xdr:colOff>26035</xdr:colOff>
      <xdr:row>58</xdr:row>
      <xdr:rowOff>137795</xdr:rowOff>
    </xdr:from>
    <xdr:ext cx="405130" cy="259080"/>
    <xdr:sp macro="" textlink="">
      <xdr:nvSpPr>
        <xdr:cNvPr id="463" name="n_1aveValue【学校施設】&#10;有形固定資産減価償却率"/>
        <xdr:cNvSpPr txBox="1"/>
      </xdr:nvSpPr>
      <xdr:spPr>
        <a:xfrm>
          <a:off x="15266035" y="10081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118745</xdr:rowOff>
    </xdr:from>
    <xdr:ext cx="403860" cy="259080"/>
    <xdr:sp macro="" textlink="">
      <xdr:nvSpPr>
        <xdr:cNvPr id="464" name="n_2aveValue【学校施設】&#10;有形固定資産減価償却率"/>
        <xdr:cNvSpPr txBox="1"/>
      </xdr:nvSpPr>
      <xdr:spPr>
        <a:xfrm>
          <a:off x="14389735" y="100628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101600</xdr:rowOff>
    </xdr:from>
    <xdr:ext cx="403860" cy="259080"/>
    <xdr:sp macro="" textlink="">
      <xdr:nvSpPr>
        <xdr:cNvPr id="465" name="n_3aveValue【学校施設】&#10;有形固定資産減価償却率"/>
        <xdr:cNvSpPr txBox="1"/>
      </xdr:nvSpPr>
      <xdr:spPr>
        <a:xfrm>
          <a:off x="13500735" y="10045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103505</xdr:rowOff>
    </xdr:from>
    <xdr:ext cx="403860" cy="259080"/>
    <xdr:sp macro="" textlink="">
      <xdr:nvSpPr>
        <xdr:cNvPr id="466" name="n_4aveValue【学校施設】&#10;有形固定資産減価償却率"/>
        <xdr:cNvSpPr txBox="1"/>
      </xdr:nvSpPr>
      <xdr:spPr>
        <a:xfrm>
          <a:off x="12611735" y="10047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75" name="テキスト ボックス 474"/>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477" name="テキスト ボックス 476"/>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78" name="直線コネクタ 47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479" name="テキスト ボックス 478"/>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80" name="直線コネクタ 47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481" name="テキスト ボックス 480"/>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82" name="直線コネクタ 48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483" name="テキスト ボックス 482"/>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84" name="直線コネクタ 48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485" name="テキスト ボックス 484"/>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86" name="直線コネクタ 48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487" name="テキスト ボックス 486"/>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88" name="直線コネクタ 48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489" name="テキスト ボックス 488"/>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91" name="テキスト ボックス 490"/>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77470</xdr:rowOff>
    </xdr:from>
    <xdr:to>
      <xdr:col>116</xdr:col>
      <xdr:colOff>62865</xdr:colOff>
      <xdr:row>64</xdr:row>
      <xdr:rowOff>118745</xdr:rowOff>
    </xdr:to>
    <xdr:cxnSp macro="">
      <xdr:nvCxnSpPr>
        <xdr:cNvPr id="493" name="直線コネクタ 492"/>
        <xdr:cNvCxnSpPr/>
      </xdr:nvCxnSpPr>
      <xdr:spPr>
        <a:xfrm flipV="1">
          <a:off x="22160865" y="9507220"/>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122555</xdr:rowOff>
    </xdr:from>
    <xdr:ext cx="469900" cy="257810"/>
    <xdr:sp macro="" textlink="">
      <xdr:nvSpPr>
        <xdr:cNvPr id="494" name="【学校施設】&#10;一人当たり面積最小値テキスト"/>
        <xdr:cNvSpPr txBox="1"/>
      </xdr:nvSpPr>
      <xdr:spPr>
        <a:xfrm>
          <a:off x="22199600" y="11095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118745</xdr:rowOff>
    </xdr:from>
    <xdr:to>
      <xdr:col>116</xdr:col>
      <xdr:colOff>152400</xdr:colOff>
      <xdr:row>64</xdr:row>
      <xdr:rowOff>118745</xdr:rowOff>
    </xdr:to>
    <xdr:cxnSp macro="">
      <xdr:nvCxnSpPr>
        <xdr:cNvPr id="495" name="直線コネクタ 494"/>
        <xdr:cNvCxnSpPr/>
      </xdr:nvCxnSpPr>
      <xdr:spPr>
        <a:xfrm>
          <a:off x="22072600" y="1109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24130</xdr:rowOff>
    </xdr:from>
    <xdr:ext cx="469900" cy="259080"/>
    <xdr:sp macro="" textlink="">
      <xdr:nvSpPr>
        <xdr:cNvPr id="496"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77470</xdr:rowOff>
    </xdr:from>
    <xdr:to>
      <xdr:col>116</xdr:col>
      <xdr:colOff>152400</xdr:colOff>
      <xdr:row>55</xdr:row>
      <xdr:rowOff>77470</xdr:rowOff>
    </xdr:to>
    <xdr:cxnSp macro="">
      <xdr:nvCxnSpPr>
        <xdr:cNvPr id="497" name="直線コネクタ 496"/>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149860</xdr:rowOff>
    </xdr:from>
    <xdr:ext cx="469900" cy="259080"/>
    <xdr:sp macro="" textlink="">
      <xdr:nvSpPr>
        <xdr:cNvPr id="498" name="【学校施設】&#10;一人当たり面積平均値テキスト"/>
        <xdr:cNvSpPr txBox="1"/>
      </xdr:nvSpPr>
      <xdr:spPr>
        <a:xfrm>
          <a:off x="22199600" y="10608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127000</xdr:rowOff>
    </xdr:from>
    <xdr:to>
      <xdr:col>116</xdr:col>
      <xdr:colOff>114300</xdr:colOff>
      <xdr:row>63</xdr:row>
      <xdr:rowOff>57150</xdr:rowOff>
    </xdr:to>
    <xdr:sp macro="" textlink="">
      <xdr:nvSpPr>
        <xdr:cNvPr id="499" name="フローチャート: 判断 498"/>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27305</xdr:rowOff>
    </xdr:to>
    <xdr:sp macro="" textlink="">
      <xdr:nvSpPr>
        <xdr:cNvPr id="500" name="フローチャート: 判断 499"/>
        <xdr:cNvSpPr/>
      </xdr:nvSpPr>
      <xdr:spPr>
        <a:xfrm>
          <a:off x="21272500" y="10727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128270</xdr:rowOff>
    </xdr:from>
    <xdr:to>
      <xdr:col>107</xdr:col>
      <xdr:colOff>101600</xdr:colOff>
      <xdr:row>63</xdr:row>
      <xdr:rowOff>58420</xdr:rowOff>
    </xdr:to>
    <xdr:sp macro="" textlink="">
      <xdr:nvSpPr>
        <xdr:cNvPr id="501" name="フローチャート: 判断 500"/>
        <xdr:cNvSpPr/>
      </xdr:nvSpPr>
      <xdr:spPr>
        <a:xfrm>
          <a:off x="20383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119380</xdr:rowOff>
    </xdr:from>
    <xdr:to>
      <xdr:col>102</xdr:col>
      <xdr:colOff>165100</xdr:colOff>
      <xdr:row>63</xdr:row>
      <xdr:rowOff>49530</xdr:rowOff>
    </xdr:to>
    <xdr:sp macro="" textlink="">
      <xdr:nvSpPr>
        <xdr:cNvPr id="502" name="フローチャート: 判断 501"/>
        <xdr:cNvSpPr/>
      </xdr:nvSpPr>
      <xdr:spPr>
        <a:xfrm>
          <a:off x="19494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121285</xdr:rowOff>
    </xdr:from>
    <xdr:to>
      <xdr:col>98</xdr:col>
      <xdr:colOff>38100</xdr:colOff>
      <xdr:row>63</xdr:row>
      <xdr:rowOff>52070</xdr:rowOff>
    </xdr:to>
    <xdr:sp macro="" textlink="">
      <xdr:nvSpPr>
        <xdr:cNvPr id="503" name="フローチャート: 判断 502"/>
        <xdr:cNvSpPr/>
      </xdr:nvSpPr>
      <xdr:spPr>
        <a:xfrm>
          <a:off x="18605500" y="1075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04" name="テキスト ボックス 503"/>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05" name="テキスト ボックス 504"/>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06" name="テキスト ボックス 505"/>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07" name="テキスト ボックス 506"/>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08" name="テキスト ボックス 507"/>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40640</xdr:rowOff>
    </xdr:from>
    <xdr:to>
      <xdr:col>116</xdr:col>
      <xdr:colOff>114300</xdr:colOff>
      <xdr:row>63</xdr:row>
      <xdr:rowOff>141605</xdr:rowOff>
    </xdr:to>
    <xdr:sp macro="" textlink="">
      <xdr:nvSpPr>
        <xdr:cNvPr id="509" name="楕円 508"/>
        <xdr:cNvSpPr/>
      </xdr:nvSpPr>
      <xdr:spPr>
        <a:xfrm>
          <a:off x="221107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18415</xdr:rowOff>
    </xdr:from>
    <xdr:ext cx="469900" cy="257810"/>
    <xdr:sp macro="" textlink="">
      <xdr:nvSpPr>
        <xdr:cNvPr id="510" name="【学校施設】&#10;一人当たり面積該当値テキスト"/>
        <xdr:cNvSpPr txBox="1"/>
      </xdr:nvSpPr>
      <xdr:spPr>
        <a:xfrm>
          <a:off x="22199600" y="108197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1.647</a:t>
          </a:r>
          <a:endParaRPr kumimoji="1" lang="ja-JP" altLang="en-US" sz="1000" b="1">
            <a:solidFill>
              <a:srgbClr val="FF0000"/>
            </a:solidFill>
            <a:latin typeface="ＭＳ Ｐゴシック"/>
            <a:ea typeface="ＭＳ Ｐゴシック"/>
          </a:endParaRPr>
        </a:p>
      </xdr:txBody>
    </xdr:sp>
    <xdr:clientData/>
  </xdr:oneCellAnchor>
  <xdr:oneCellAnchor>
    <xdr:from>
      <xdr:col>110</xdr:col>
      <xdr:colOff>120650</xdr:colOff>
      <xdr:row>61</xdr:row>
      <xdr:rowOff>43815</xdr:rowOff>
    </xdr:from>
    <xdr:ext cx="469900" cy="257810"/>
    <xdr:sp macro="" textlink="">
      <xdr:nvSpPr>
        <xdr:cNvPr id="511" name="n_1aveValue【学校施設】&#10;一人当たり面積"/>
        <xdr:cNvSpPr txBox="1"/>
      </xdr:nvSpPr>
      <xdr:spPr>
        <a:xfrm>
          <a:off x="21075650" y="105022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74930</xdr:rowOff>
    </xdr:from>
    <xdr:ext cx="468630" cy="257810"/>
    <xdr:sp macro="" textlink="">
      <xdr:nvSpPr>
        <xdr:cNvPr id="512" name="n_2aveValue【学校施設】&#10;一人当たり面積"/>
        <xdr:cNvSpPr txBox="1"/>
      </xdr:nvSpPr>
      <xdr:spPr>
        <a:xfrm>
          <a:off x="20199350" y="1053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66040</xdr:rowOff>
    </xdr:from>
    <xdr:ext cx="468630" cy="257810"/>
    <xdr:sp macro="" textlink="">
      <xdr:nvSpPr>
        <xdr:cNvPr id="513" name="n_3aveValue【学校施設】&#10;一人当たり面積"/>
        <xdr:cNvSpPr txBox="1"/>
      </xdr:nvSpPr>
      <xdr:spPr>
        <a:xfrm>
          <a:off x="19310350" y="10524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67945</xdr:rowOff>
    </xdr:from>
    <xdr:ext cx="468630" cy="258445"/>
    <xdr:sp macro="" textlink="">
      <xdr:nvSpPr>
        <xdr:cNvPr id="514" name="n_4aveValue【学校施設】&#10;一人当たり面積"/>
        <xdr:cNvSpPr txBox="1"/>
      </xdr:nvSpPr>
      <xdr:spPr>
        <a:xfrm>
          <a:off x="18421350" y="105263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23" name="テキスト ボックス 522"/>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525" name="テキスト ボックス 524"/>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26" name="直線コネクタ 52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527" name="テキスト ボックス 526"/>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28" name="直線コネクタ 52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29" name="テキスト ボックス 528"/>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30" name="直線コネクタ 52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31" name="テキスト ボックス 53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32" name="直線コネクタ 53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33" name="テキスト ボックス 532"/>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34" name="直線コネクタ 53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35" name="テキスト ボックス 53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36" name="直線コネクタ 53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537" name="テキスト ボックス 536"/>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160655</xdr:rowOff>
    </xdr:from>
    <xdr:to>
      <xdr:col>85</xdr:col>
      <xdr:colOff>126365</xdr:colOff>
      <xdr:row>86</xdr:row>
      <xdr:rowOff>168910</xdr:rowOff>
    </xdr:to>
    <xdr:cxnSp macro="">
      <xdr:nvCxnSpPr>
        <xdr:cNvPr id="540" name="直線コネクタ 539"/>
        <xdr:cNvCxnSpPr/>
      </xdr:nvCxnSpPr>
      <xdr:spPr>
        <a:xfrm flipV="1">
          <a:off x="16318865" y="1336230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41"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42" name="直線コネクタ 54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107315</xdr:rowOff>
    </xdr:from>
    <xdr:ext cx="340360" cy="259080"/>
    <xdr:sp macro="" textlink="">
      <xdr:nvSpPr>
        <xdr:cNvPr id="543" name="【児童館】&#10;有形固定資産減価償却率最大値テキスト"/>
        <xdr:cNvSpPr txBox="1"/>
      </xdr:nvSpPr>
      <xdr:spPr>
        <a:xfrm>
          <a:off x="16357600" y="131375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160655</xdr:rowOff>
    </xdr:from>
    <xdr:to>
      <xdr:col>86</xdr:col>
      <xdr:colOff>25400</xdr:colOff>
      <xdr:row>77</xdr:row>
      <xdr:rowOff>160655</xdr:rowOff>
    </xdr:to>
    <xdr:cxnSp macro="">
      <xdr:nvCxnSpPr>
        <xdr:cNvPr id="544" name="直線コネクタ 543"/>
        <xdr:cNvCxnSpPr/>
      </xdr:nvCxnSpPr>
      <xdr:spPr>
        <a:xfrm>
          <a:off x="16230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97790</xdr:rowOff>
    </xdr:from>
    <xdr:ext cx="405130" cy="257810"/>
    <xdr:sp macro="" textlink="">
      <xdr:nvSpPr>
        <xdr:cNvPr id="545" name="【児童館】&#10;有形固定資産減価償却率平均値テキスト"/>
        <xdr:cNvSpPr txBox="1"/>
      </xdr:nvSpPr>
      <xdr:spPr>
        <a:xfrm>
          <a:off x="16357600" y="141566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119380</xdr:rowOff>
    </xdr:from>
    <xdr:to>
      <xdr:col>85</xdr:col>
      <xdr:colOff>177800</xdr:colOff>
      <xdr:row>83</xdr:row>
      <xdr:rowOff>49530</xdr:rowOff>
    </xdr:to>
    <xdr:sp macro="" textlink="">
      <xdr:nvSpPr>
        <xdr:cNvPr id="546" name="フローチャート: 判断 545"/>
        <xdr:cNvSpPr/>
      </xdr:nvSpPr>
      <xdr:spPr>
        <a:xfrm>
          <a:off x="162687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10160</xdr:rowOff>
    </xdr:from>
    <xdr:to>
      <xdr:col>81</xdr:col>
      <xdr:colOff>101600</xdr:colOff>
      <xdr:row>84</xdr:row>
      <xdr:rowOff>111760</xdr:rowOff>
    </xdr:to>
    <xdr:sp macro="" textlink="">
      <xdr:nvSpPr>
        <xdr:cNvPr id="547" name="フローチャート: 判断 546"/>
        <xdr:cNvSpPr/>
      </xdr:nvSpPr>
      <xdr:spPr>
        <a:xfrm>
          <a:off x="15430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168275</xdr:rowOff>
    </xdr:from>
    <xdr:to>
      <xdr:col>76</xdr:col>
      <xdr:colOff>165100</xdr:colOff>
      <xdr:row>84</xdr:row>
      <xdr:rowOff>98425</xdr:rowOff>
    </xdr:to>
    <xdr:sp macro="" textlink="">
      <xdr:nvSpPr>
        <xdr:cNvPr id="548" name="フローチャート: 判断 547"/>
        <xdr:cNvSpPr/>
      </xdr:nvSpPr>
      <xdr:spPr>
        <a:xfrm>
          <a:off x="14541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98425</xdr:rowOff>
    </xdr:from>
    <xdr:to>
      <xdr:col>72</xdr:col>
      <xdr:colOff>38100</xdr:colOff>
      <xdr:row>84</xdr:row>
      <xdr:rowOff>29210</xdr:rowOff>
    </xdr:to>
    <xdr:sp macro="" textlink="">
      <xdr:nvSpPr>
        <xdr:cNvPr id="549" name="フローチャート: 判断 548"/>
        <xdr:cNvSpPr/>
      </xdr:nvSpPr>
      <xdr:spPr>
        <a:xfrm>
          <a:off x="13652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104775</xdr:rowOff>
    </xdr:from>
    <xdr:to>
      <xdr:col>67</xdr:col>
      <xdr:colOff>101600</xdr:colOff>
      <xdr:row>84</xdr:row>
      <xdr:rowOff>34925</xdr:rowOff>
    </xdr:to>
    <xdr:sp macro="" textlink="">
      <xdr:nvSpPr>
        <xdr:cNvPr id="550" name="フローチャート: 判断 549"/>
        <xdr:cNvSpPr/>
      </xdr:nvSpPr>
      <xdr:spPr>
        <a:xfrm>
          <a:off x="12763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1" name="テキスト ボックス 55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2" name="テキスト ボックス 55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3" name="テキスト ボックス 55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4" name="テキスト ボックス 55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5" name="テキスト ボックス 55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80645</xdr:rowOff>
    </xdr:from>
    <xdr:to>
      <xdr:col>85</xdr:col>
      <xdr:colOff>177800</xdr:colOff>
      <xdr:row>80</xdr:row>
      <xdr:rowOff>10795</xdr:rowOff>
    </xdr:to>
    <xdr:sp macro="" textlink="">
      <xdr:nvSpPr>
        <xdr:cNvPr id="556" name="楕円 555"/>
        <xdr:cNvSpPr/>
      </xdr:nvSpPr>
      <xdr:spPr>
        <a:xfrm>
          <a:off x="16268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103505</xdr:rowOff>
    </xdr:from>
    <xdr:ext cx="405130" cy="259080"/>
    <xdr:sp macro="" textlink="">
      <xdr:nvSpPr>
        <xdr:cNvPr id="557" name="【児童館】&#10;有形固定資産減価償却率該当値テキスト"/>
        <xdr:cNvSpPr txBox="1"/>
      </xdr:nvSpPr>
      <xdr:spPr>
        <a:xfrm>
          <a:off x="16357600" y="13476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oneCellAnchor>
    <xdr:from>
      <xdr:col>80</xdr:col>
      <xdr:colOff>26035</xdr:colOff>
      <xdr:row>82</xdr:row>
      <xdr:rowOff>128270</xdr:rowOff>
    </xdr:from>
    <xdr:ext cx="405130" cy="259080"/>
    <xdr:sp macro="" textlink="">
      <xdr:nvSpPr>
        <xdr:cNvPr id="558" name="n_1aveValue【児童館】&#10;有形固定資産減価償却率"/>
        <xdr:cNvSpPr txBox="1"/>
      </xdr:nvSpPr>
      <xdr:spPr>
        <a:xfrm>
          <a:off x="15266035" y="14187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114935</xdr:rowOff>
    </xdr:from>
    <xdr:ext cx="403860" cy="259080"/>
    <xdr:sp macro="" textlink="">
      <xdr:nvSpPr>
        <xdr:cNvPr id="559" name="n_2aveValue【児童館】&#10;有形固定資産減価償却率"/>
        <xdr:cNvSpPr txBox="1"/>
      </xdr:nvSpPr>
      <xdr:spPr>
        <a:xfrm>
          <a:off x="14389735" y="14173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45085</xdr:rowOff>
    </xdr:from>
    <xdr:ext cx="403860" cy="258445"/>
    <xdr:sp macro="" textlink="">
      <xdr:nvSpPr>
        <xdr:cNvPr id="560" name="n_3aveValue【児童館】&#10;有形固定資産減価償却率"/>
        <xdr:cNvSpPr txBox="1"/>
      </xdr:nvSpPr>
      <xdr:spPr>
        <a:xfrm>
          <a:off x="13500735" y="141039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52070</xdr:rowOff>
    </xdr:from>
    <xdr:ext cx="403860" cy="257810"/>
    <xdr:sp macro="" textlink="">
      <xdr:nvSpPr>
        <xdr:cNvPr id="561" name="n_4aveValue【児童館】&#10;有形固定資産減価償却率"/>
        <xdr:cNvSpPr txBox="1"/>
      </xdr:nvSpPr>
      <xdr:spPr>
        <a:xfrm>
          <a:off x="12611735" y="14110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70" name="テキスト ボックス 56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573" name="テキスト ボックス 57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575" name="テキスト ボックス 57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577" name="テキスト ボックス 57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579" name="テキスト ボックス 57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581" name="テキスト ボックス 58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83" name="テキスト ボックス 58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133350</xdr:rowOff>
    </xdr:from>
    <xdr:to>
      <xdr:col>116</xdr:col>
      <xdr:colOff>62865</xdr:colOff>
      <xdr:row>86</xdr:row>
      <xdr:rowOff>99060</xdr:rowOff>
    </xdr:to>
    <xdr:cxnSp macro="">
      <xdr:nvCxnSpPr>
        <xdr:cNvPr id="585" name="直線コネクタ 584"/>
        <xdr:cNvCxnSpPr/>
      </xdr:nvCxnSpPr>
      <xdr:spPr>
        <a:xfrm flipV="1">
          <a:off x="22160865" y="133350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102870</xdr:rowOff>
    </xdr:from>
    <xdr:ext cx="469900" cy="259080"/>
    <xdr:sp macro="" textlink="">
      <xdr:nvSpPr>
        <xdr:cNvPr id="586" name="【児童館】&#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99060</xdr:rowOff>
    </xdr:from>
    <xdr:to>
      <xdr:col>116</xdr:col>
      <xdr:colOff>152400</xdr:colOff>
      <xdr:row>86</xdr:row>
      <xdr:rowOff>99060</xdr:rowOff>
    </xdr:to>
    <xdr:cxnSp macro="">
      <xdr:nvCxnSpPr>
        <xdr:cNvPr id="587" name="直線コネクタ 586"/>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80010</xdr:rowOff>
    </xdr:from>
    <xdr:ext cx="469900" cy="259080"/>
    <xdr:sp macro="" textlink="">
      <xdr:nvSpPr>
        <xdr:cNvPr id="588" name="【児童館】&#10;一人当たり面積最大値テキスト"/>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89" name="直線コネクタ 588"/>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147320</xdr:rowOff>
    </xdr:from>
    <xdr:ext cx="469900" cy="259080"/>
    <xdr:sp macro="" textlink="">
      <xdr:nvSpPr>
        <xdr:cNvPr id="590" name="【児童館】&#10;一人当たり面積平均値テキスト"/>
        <xdr:cNvSpPr txBox="1"/>
      </xdr:nvSpPr>
      <xdr:spPr>
        <a:xfrm>
          <a:off x="22199600" y="14377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124460</xdr:rowOff>
    </xdr:from>
    <xdr:to>
      <xdr:col>116</xdr:col>
      <xdr:colOff>114300</xdr:colOff>
      <xdr:row>85</xdr:row>
      <xdr:rowOff>54610</xdr:rowOff>
    </xdr:to>
    <xdr:sp macro="" textlink="">
      <xdr:nvSpPr>
        <xdr:cNvPr id="591" name="フローチャート: 判断 590"/>
        <xdr:cNvSpPr/>
      </xdr:nvSpPr>
      <xdr:spPr>
        <a:xfrm>
          <a:off x="221107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116840</xdr:rowOff>
    </xdr:from>
    <xdr:to>
      <xdr:col>112</xdr:col>
      <xdr:colOff>38100</xdr:colOff>
      <xdr:row>85</xdr:row>
      <xdr:rowOff>46990</xdr:rowOff>
    </xdr:to>
    <xdr:sp macro="" textlink="">
      <xdr:nvSpPr>
        <xdr:cNvPr id="592" name="フローチャート: 判断 591"/>
        <xdr:cNvSpPr/>
      </xdr:nvSpPr>
      <xdr:spPr>
        <a:xfrm>
          <a:off x="212725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593" name="フローチャート: 判断 592"/>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154940</xdr:rowOff>
    </xdr:from>
    <xdr:to>
      <xdr:col>102</xdr:col>
      <xdr:colOff>165100</xdr:colOff>
      <xdr:row>85</xdr:row>
      <xdr:rowOff>85090</xdr:rowOff>
    </xdr:to>
    <xdr:sp macro="" textlink="">
      <xdr:nvSpPr>
        <xdr:cNvPr id="594" name="フローチャート: 判断 593"/>
        <xdr:cNvSpPr/>
      </xdr:nvSpPr>
      <xdr:spPr>
        <a:xfrm>
          <a:off x="19494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595" name="フローチャート: 判断 594"/>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96" name="テキスト ボックス 59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97" name="テキスト ボックス 59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98" name="テキスト ボックス 59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99" name="テキスト ボックス 59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00" name="テキスト ボックス 59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01" name="楕円 600"/>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111760</xdr:rowOff>
    </xdr:from>
    <xdr:ext cx="469900" cy="257810"/>
    <xdr:sp macro="" textlink="">
      <xdr:nvSpPr>
        <xdr:cNvPr id="602" name="【児童館】&#10;一人当たり面積該当値テキスト"/>
        <xdr:cNvSpPr txBox="1"/>
      </xdr:nvSpPr>
      <xdr:spPr>
        <a:xfrm>
          <a:off x="22199600" y="14685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110</xdr:col>
      <xdr:colOff>120650</xdr:colOff>
      <xdr:row>83</xdr:row>
      <xdr:rowOff>63500</xdr:rowOff>
    </xdr:from>
    <xdr:ext cx="469900" cy="257810"/>
    <xdr:sp macro="" textlink="">
      <xdr:nvSpPr>
        <xdr:cNvPr id="603" name="n_1aveValue【児童館】&#10;一人当たり面積"/>
        <xdr:cNvSpPr txBox="1"/>
      </xdr:nvSpPr>
      <xdr:spPr>
        <a:xfrm>
          <a:off x="21075650" y="14293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55880</xdr:rowOff>
    </xdr:from>
    <xdr:ext cx="468630" cy="259080"/>
    <xdr:sp macro="" textlink="">
      <xdr:nvSpPr>
        <xdr:cNvPr id="604" name="n_2aveValue【児童館】&#10;一人当たり面積"/>
        <xdr:cNvSpPr txBox="1"/>
      </xdr:nvSpPr>
      <xdr:spPr>
        <a:xfrm>
          <a:off x="20199350" y="14286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101600</xdr:rowOff>
    </xdr:from>
    <xdr:ext cx="468630" cy="259080"/>
    <xdr:sp macro="" textlink="">
      <xdr:nvSpPr>
        <xdr:cNvPr id="605" name="n_3aveValue【児童館】&#10;一人当たり面積"/>
        <xdr:cNvSpPr txBox="1"/>
      </xdr:nvSpPr>
      <xdr:spPr>
        <a:xfrm>
          <a:off x="19310350" y="14331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93980</xdr:rowOff>
    </xdr:from>
    <xdr:ext cx="468630" cy="259080"/>
    <xdr:sp macro="" textlink="">
      <xdr:nvSpPr>
        <xdr:cNvPr id="606" name="n_4aveValue【児童館】&#10;一人当たり面積"/>
        <xdr:cNvSpPr txBox="1"/>
      </xdr:nvSpPr>
      <xdr:spPr>
        <a:xfrm>
          <a:off x="18421350" y="14324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有形固定資産償却率について、類似団体平均と比較して特に高くなっている施設は道路、学校施設であり、低くなっている施設は橋りょう、保育所、公営住宅、児童館である。本市の固定資産台帳については道路橋りょうや建物などの一部項目の精緻化が進んでいない状態であるため、特に橋りょうの項目については直近５年間の改修部分のみの計上となっている。精緻化については今後順次進めていくこととする。学校施設については、小中学校のいずれも老朽化がかなり進んでいる状態であり、現在統廃合や既存校舎の長寿命化などを含めた学校再編について検討を重ねている状況である。今後計画的に再編を進めることにより、当該施設の有形固定資産償却率は低下していくと見込まれる。また、本市の一人当たり面積については、類似団体の中でも人口密度が比較的高く市域の面積も狭小であり、各施設における必要数が比較的少なくなる傾向にあることから、いずれの施設においても類似団体平均を下回っている状態である。今後は公共施設等総合管理計画や個別施設計画に基づき、計画的な施設の長寿命化や統廃合を進め、公共施設の適正配置に努めていくこととす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40,348
40,021
15.96
22,109,469
21,090,165
1,018,794
10,050,644
11,390,213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46990</xdr:rowOff>
    </xdr:to>
    <xdr:cxnSp macro="">
      <xdr:nvCxnSpPr>
        <xdr:cNvPr id="58" name="直線コネクタ 57"/>
        <xdr:cNvCxnSpPr/>
      </xdr:nvCxnSpPr>
      <xdr:spPr>
        <a:xfrm flipV="1">
          <a:off x="4634865" y="566039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50800</xdr:rowOff>
    </xdr:from>
    <xdr:ext cx="405130" cy="259080"/>
    <xdr:sp macro="" textlink="">
      <xdr:nvSpPr>
        <xdr:cNvPr id="59" name="【図書館】&#10;有形固定資産減価償却率最小値テキスト"/>
        <xdr:cNvSpPr txBox="1"/>
      </xdr:nvSpPr>
      <xdr:spPr>
        <a:xfrm>
          <a:off x="4673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46990</xdr:rowOff>
    </xdr:from>
    <xdr:to>
      <xdr:col>24</xdr:col>
      <xdr:colOff>152400</xdr:colOff>
      <xdr:row>42</xdr:row>
      <xdr:rowOff>46990</xdr:rowOff>
    </xdr:to>
    <xdr:cxnSp macro="">
      <xdr:nvCxnSpPr>
        <xdr:cNvPr id="60" name="直線コネクタ 59"/>
        <xdr:cNvCxnSpPr/>
      </xdr:nvCxnSpPr>
      <xdr:spPr>
        <a:xfrm>
          <a:off x="4546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810"/>
    <xdr:sp macro="" textlink="">
      <xdr:nvSpPr>
        <xdr:cNvPr id="61" name="【図書館】&#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71120</xdr:rowOff>
    </xdr:from>
    <xdr:ext cx="405130" cy="259080"/>
    <xdr:sp macro="" textlink="">
      <xdr:nvSpPr>
        <xdr:cNvPr id="63" name="【図書館】&#10;有形固定資産減価償却率平均値テキスト"/>
        <xdr:cNvSpPr txBox="1"/>
      </xdr:nvSpPr>
      <xdr:spPr>
        <a:xfrm>
          <a:off x="4673600" y="6414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86360</xdr:rowOff>
    </xdr:from>
    <xdr:to>
      <xdr:col>20</xdr:col>
      <xdr:colOff>38100</xdr:colOff>
      <xdr:row>40</xdr:row>
      <xdr:rowOff>15875</xdr:rowOff>
    </xdr:to>
    <xdr:sp macro="" textlink="">
      <xdr:nvSpPr>
        <xdr:cNvPr id="65" name="フローチャート: 判断 64"/>
        <xdr:cNvSpPr/>
      </xdr:nvSpPr>
      <xdr:spPr>
        <a:xfrm>
          <a:off x="3746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27305</xdr:rowOff>
    </xdr:from>
    <xdr:to>
      <xdr:col>15</xdr:col>
      <xdr:colOff>101600</xdr:colOff>
      <xdr:row>39</xdr:row>
      <xdr:rowOff>128905</xdr:rowOff>
    </xdr:to>
    <xdr:sp macro="" textlink="">
      <xdr:nvSpPr>
        <xdr:cNvPr id="66" name="フローチャート: 判断 65"/>
        <xdr:cNvSpPr/>
      </xdr:nvSpPr>
      <xdr:spPr>
        <a:xfrm>
          <a:off x="2857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73025</xdr:rowOff>
    </xdr:from>
    <xdr:to>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156210</xdr:rowOff>
    </xdr:from>
    <xdr:to>
      <xdr:col>24</xdr:col>
      <xdr:colOff>114300</xdr:colOff>
      <xdr:row>39</xdr:row>
      <xdr:rowOff>86360</xdr:rowOff>
    </xdr:to>
    <xdr:sp macro="" textlink="">
      <xdr:nvSpPr>
        <xdr:cNvPr id="74" name="楕円 73"/>
        <xdr:cNvSpPr/>
      </xdr:nvSpPr>
      <xdr:spPr>
        <a:xfrm>
          <a:off x="45847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134620</xdr:rowOff>
    </xdr:from>
    <xdr:ext cx="405130" cy="257810"/>
    <xdr:sp macro="" textlink="">
      <xdr:nvSpPr>
        <xdr:cNvPr id="75" name="【図書館】&#10;有形固定資産減価償却率該当値テキスト"/>
        <xdr:cNvSpPr txBox="1"/>
      </xdr:nvSpPr>
      <xdr:spPr>
        <a:xfrm>
          <a:off x="4673600" y="6649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153035</xdr:colOff>
      <xdr:row>38</xdr:row>
      <xdr:rowOff>32385</xdr:rowOff>
    </xdr:from>
    <xdr:ext cx="405130" cy="257810"/>
    <xdr:sp macro="" textlink="">
      <xdr:nvSpPr>
        <xdr:cNvPr id="76" name="n_1aveValue【図書館】&#10;有形固定資産減価償却率"/>
        <xdr:cNvSpPr txBox="1"/>
      </xdr:nvSpPr>
      <xdr:spPr>
        <a:xfrm>
          <a:off x="3582035" y="6547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145415</xdr:rowOff>
    </xdr:from>
    <xdr:ext cx="403860" cy="257810"/>
    <xdr:sp macro="" textlink="">
      <xdr:nvSpPr>
        <xdr:cNvPr id="77" name="n_2aveValue【図書館】&#10;有形固定資産減価償却率"/>
        <xdr:cNvSpPr txBox="1"/>
      </xdr:nvSpPr>
      <xdr:spPr>
        <a:xfrm>
          <a:off x="2705735" y="6489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40640</xdr:rowOff>
    </xdr:from>
    <xdr:ext cx="403860" cy="257810"/>
    <xdr:sp macro="" textlink="">
      <xdr:nvSpPr>
        <xdr:cNvPr id="78" name="n_3aveValue【図書館】&#10;有形固定資産減価償却率"/>
        <xdr:cNvSpPr txBox="1"/>
      </xdr:nvSpPr>
      <xdr:spPr>
        <a:xfrm>
          <a:off x="1816735" y="6384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19685</xdr:rowOff>
    </xdr:from>
    <xdr:ext cx="403860" cy="257810"/>
    <xdr:sp macro="" textlink="">
      <xdr:nvSpPr>
        <xdr:cNvPr id="79" name="n_4aveValue【図書館】&#10;有形固定資産減価償却率"/>
        <xdr:cNvSpPr txBox="1"/>
      </xdr:nvSpPr>
      <xdr:spPr>
        <a:xfrm>
          <a:off x="927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88" name="テキスト ボックス 87"/>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1" name="テキスト ボックス 90"/>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93" name="テキスト ボックス 92"/>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95" name="テキスト ボックス 94"/>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97" name="テキスト ボックス 96"/>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99" name="テキスト ボックス 98"/>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1" name="テキスト ボックス 100"/>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3" name="直線コネクタ 102"/>
        <xdr:cNvCxnSpPr/>
      </xdr:nvCxnSpPr>
      <xdr:spPr>
        <a:xfrm flipV="1">
          <a:off x="10476865" y="5664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99060</xdr:rowOff>
    </xdr:from>
    <xdr:ext cx="469900" cy="257810"/>
    <xdr:sp macro="" textlink="">
      <xdr:nvSpPr>
        <xdr:cNvPr id="104" name="【図書館】&#10;一人当たり面積最小値テキスト"/>
        <xdr:cNvSpPr txBox="1"/>
      </xdr:nvSpPr>
      <xdr:spPr>
        <a:xfrm>
          <a:off x="10515600" y="712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5" name="直線コネクタ 104"/>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124460</xdr:rowOff>
    </xdr:from>
    <xdr:ext cx="469900" cy="259080"/>
    <xdr:sp macro="" textlink="">
      <xdr:nvSpPr>
        <xdr:cNvPr id="106" name="【図書館】&#10;一人当たり面積最大値テキスト"/>
        <xdr:cNvSpPr txBox="1"/>
      </xdr:nvSpPr>
      <xdr:spPr>
        <a:xfrm>
          <a:off x="10515600"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07" name="直線コネクタ 106"/>
        <xdr:cNvCxnSpPr/>
      </xdr:nvCxnSpPr>
      <xdr:spPr>
        <a:xfrm>
          <a:off x="10388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73660</xdr:rowOff>
    </xdr:from>
    <xdr:ext cx="469900" cy="259080"/>
    <xdr:sp macro="" textlink="">
      <xdr:nvSpPr>
        <xdr:cNvPr id="108" name="【図書館】&#10;一人当たり面積平均値テキスト"/>
        <xdr:cNvSpPr txBox="1"/>
      </xdr:nvSpPr>
      <xdr:spPr>
        <a:xfrm>
          <a:off x="10515600" y="6417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09" name="フローチャート: 判断 108"/>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0" name="フローチャート: 判断 109"/>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11" name="フローチャート: 判断 110"/>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2" name="フローチャート: 判断 111"/>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13" name="フローチャート: 判断 112"/>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4" name="テキスト ボックス 11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5" name="テキスト ボックス 11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6" name="テキスト ボックス 11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7" name="テキスト ボックス 11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8" name="テキスト ボックス 11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9" name="楕円 118"/>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54610</xdr:rowOff>
    </xdr:from>
    <xdr:ext cx="469900" cy="257810"/>
    <xdr:sp macro="" textlink="">
      <xdr:nvSpPr>
        <xdr:cNvPr id="120" name="【図書館】&#10;一人当たり面積該当値テキスト"/>
        <xdr:cNvSpPr txBox="1"/>
      </xdr:nvSpPr>
      <xdr:spPr>
        <a:xfrm>
          <a:off x="10515600" y="6569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49</xdr:col>
      <xdr:colOff>57150</xdr:colOff>
      <xdr:row>37</xdr:row>
      <xdr:rowOff>35560</xdr:rowOff>
    </xdr:from>
    <xdr:ext cx="469900" cy="259080"/>
    <xdr:sp macro="" textlink="">
      <xdr:nvSpPr>
        <xdr:cNvPr id="121" name="n_1aveValue【図書館】&#10;一人当たり面積"/>
        <xdr:cNvSpPr txBox="1"/>
      </xdr:nvSpPr>
      <xdr:spPr>
        <a:xfrm>
          <a:off x="9391650" y="637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35560</xdr:rowOff>
    </xdr:from>
    <xdr:ext cx="468630" cy="259080"/>
    <xdr:sp macro="" textlink="">
      <xdr:nvSpPr>
        <xdr:cNvPr id="122" name="n_2aveValue【図書館】&#10;一人当たり面積"/>
        <xdr:cNvSpPr txBox="1"/>
      </xdr:nvSpPr>
      <xdr:spPr>
        <a:xfrm>
          <a:off x="8515350" y="6379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168910</xdr:rowOff>
    </xdr:from>
    <xdr:ext cx="468630" cy="257810"/>
    <xdr:sp macro="" textlink="">
      <xdr:nvSpPr>
        <xdr:cNvPr id="123" name="n_3aveValue【図書館】&#10;一人当たり面積"/>
        <xdr:cNvSpPr txBox="1"/>
      </xdr:nvSpPr>
      <xdr:spPr>
        <a:xfrm>
          <a:off x="7626350" y="6341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22860</xdr:rowOff>
    </xdr:from>
    <xdr:ext cx="468630" cy="259080"/>
    <xdr:sp macro="" textlink="">
      <xdr:nvSpPr>
        <xdr:cNvPr id="124" name="n_4aveValue【図書館】&#10;一人当たり面積"/>
        <xdr:cNvSpPr txBox="1"/>
      </xdr:nvSpPr>
      <xdr:spPr>
        <a:xfrm>
          <a:off x="6737350" y="6366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33" name="テキスト ボックス 132"/>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35" name="テキスト ボックス 134"/>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37" name="テキスト ボックス 136"/>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9" name="テキスト ボックス 13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41" name="テキスト ボックス 140"/>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3" name="テキスト ボックス 14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5" name="テキスト ボックス 14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47" name="テキスト ボックス 146"/>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49" name="直線コネクタ 148"/>
        <xdr:cNvCxnSpPr/>
      </xdr:nvCxnSpPr>
      <xdr:spPr>
        <a:xfrm flipV="1">
          <a:off x="4634865" y="955167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50"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1" name="直線コネクタ 150"/>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68580</xdr:rowOff>
    </xdr:from>
    <xdr:ext cx="405130" cy="259080"/>
    <xdr:sp macro="" textlink="">
      <xdr:nvSpPr>
        <xdr:cNvPr id="152"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3" name="直線コネクタ 152"/>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76835</xdr:rowOff>
    </xdr:from>
    <xdr:ext cx="405130" cy="257810"/>
    <xdr:sp macro="" textlink="">
      <xdr:nvSpPr>
        <xdr:cNvPr id="154" name="【体育館・プール】&#10;有形固定資産減価償却率平均値テキスト"/>
        <xdr:cNvSpPr txBox="1"/>
      </xdr:nvSpPr>
      <xdr:spPr>
        <a:xfrm>
          <a:off x="4673600" y="101923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55" name="フローチャート: 判断 154"/>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56" name="フローチャート: 判断 155"/>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57" name="フローチャート: 判断 156"/>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58" name="フローチャート: 判断 157"/>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59" name="フローチャート: 判断 158"/>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60" name="テキスト ボックス 159"/>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61" name="テキスト ボックス 160"/>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62" name="テキスト ボックス 161"/>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63" name="テキスト ボックス 162"/>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64" name="テキスト ボックス 163"/>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63</xdr:row>
      <xdr:rowOff>92075</xdr:rowOff>
    </xdr:from>
    <xdr:to>
      <xdr:col>24</xdr:col>
      <xdr:colOff>114300</xdr:colOff>
      <xdr:row>64</xdr:row>
      <xdr:rowOff>22225</xdr:rowOff>
    </xdr:to>
    <xdr:sp macro="" textlink="">
      <xdr:nvSpPr>
        <xdr:cNvPr id="165" name="楕円 164"/>
        <xdr:cNvSpPr/>
      </xdr:nvSpPr>
      <xdr:spPr>
        <a:xfrm>
          <a:off x="4584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6985</xdr:rowOff>
    </xdr:from>
    <xdr:ext cx="405130" cy="257810"/>
    <xdr:sp macro="" textlink="">
      <xdr:nvSpPr>
        <xdr:cNvPr id="166" name="【体育館・プール】&#10;有形固定資産減価償却率該当値テキスト"/>
        <xdr:cNvSpPr txBox="1"/>
      </xdr:nvSpPr>
      <xdr:spPr>
        <a:xfrm>
          <a:off x="4673600" y="108083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153035</xdr:colOff>
      <xdr:row>59</xdr:row>
      <xdr:rowOff>17780</xdr:rowOff>
    </xdr:from>
    <xdr:ext cx="405130" cy="257810"/>
    <xdr:sp macro="" textlink="">
      <xdr:nvSpPr>
        <xdr:cNvPr id="167" name="n_1aveValue【体育館・プール】&#10;有形固定資産減価償却率"/>
        <xdr:cNvSpPr txBox="1"/>
      </xdr:nvSpPr>
      <xdr:spPr>
        <a:xfrm>
          <a:off x="3582035" y="10133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151130</xdr:rowOff>
    </xdr:from>
    <xdr:ext cx="403860" cy="259080"/>
    <xdr:sp macro="" textlink="">
      <xdr:nvSpPr>
        <xdr:cNvPr id="168" name="n_2aveValue【体育館・プール】&#10;有形固定資産減価償却率"/>
        <xdr:cNvSpPr txBox="1"/>
      </xdr:nvSpPr>
      <xdr:spPr>
        <a:xfrm>
          <a:off x="2705735" y="10095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111125</xdr:rowOff>
    </xdr:from>
    <xdr:ext cx="403860" cy="257810"/>
    <xdr:sp macro="" textlink="">
      <xdr:nvSpPr>
        <xdr:cNvPr id="169" name="n_3aveValue【体育館・プール】&#10;有形固定資産減価償却率"/>
        <xdr:cNvSpPr txBox="1"/>
      </xdr:nvSpPr>
      <xdr:spPr>
        <a:xfrm>
          <a:off x="1816735" y="10055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80645</xdr:rowOff>
    </xdr:from>
    <xdr:ext cx="403860" cy="259080"/>
    <xdr:sp macro="" textlink="">
      <xdr:nvSpPr>
        <xdr:cNvPr id="170" name="n_4aveValue【体育館・プール】&#10;有形固定資産減価償却率"/>
        <xdr:cNvSpPr txBox="1"/>
      </xdr:nvSpPr>
      <xdr:spPr>
        <a:xfrm>
          <a:off x="927735" y="10024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79" name="テキスト ボックス 178"/>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182" name="テキスト ボックス 181"/>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184" name="テキスト ボックス 183"/>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186" name="テキスト ボックス 185"/>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188" name="テキスト ボックス 187"/>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190" name="テキスト ボックス 189"/>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192" name="テキスト ボックス 191"/>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194" name="直線コネクタ 193"/>
        <xdr:cNvCxnSpPr/>
      </xdr:nvCxnSpPr>
      <xdr:spPr>
        <a:xfrm flipV="1">
          <a:off x="10476865" y="95618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38100</xdr:rowOff>
    </xdr:from>
    <xdr:ext cx="469900" cy="259080"/>
    <xdr:sp macro="" textlink="">
      <xdr:nvSpPr>
        <xdr:cNvPr id="195" name="【体育館・プール】&#10;一人当たり面積最小値テキスト"/>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96" name="直線コネクタ 195"/>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78740</xdr:rowOff>
    </xdr:from>
    <xdr:ext cx="469900" cy="259080"/>
    <xdr:sp macro="" textlink="">
      <xdr:nvSpPr>
        <xdr:cNvPr id="197" name="【体育館・プール】&#10;一人当たり面積最大値テキスト"/>
        <xdr:cNvSpPr txBox="1"/>
      </xdr:nvSpPr>
      <xdr:spPr>
        <a:xfrm>
          <a:off x="10515600" y="933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198" name="直線コネクタ 197"/>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36830</xdr:rowOff>
    </xdr:from>
    <xdr:ext cx="469900" cy="259080"/>
    <xdr:sp macro="" textlink="">
      <xdr:nvSpPr>
        <xdr:cNvPr id="199" name="【体育館・プール】&#10;一人当たり面積平均値テキスト"/>
        <xdr:cNvSpPr txBox="1"/>
      </xdr:nvSpPr>
      <xdr:spPr>
        <a:xfrm>
          <a:off x="10515600" y="10495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00" name="フローチャート: 判断 199"/>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01" name="フローチャート: 判断 200"/>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02" name="フローチャート: 判断 201"/>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03" name="フローチャート: 判断 202"/>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04" name="フローチャート: 判断 203"/>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05" name="テキスト ボックス 204"/>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06" name="テキスト ボックス 205"/>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07" name="テキスト ボックス 206"/>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08" name="テキスト ボックス 207"/>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09" name="テキスト ボックス 208"/>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78740</xdr:rowOff>
    </xdr:from>
    <xdr:to>
      <xdr:col>55</xdr:col>
      <xdr:colOff>50800</xdr:colOff>
      <xdr:row>64</xdr:row>
      <xdr:rowOff>8890</xdr:rowOff>
    </xdr:to>
    <xdr:sp macro="" textlink="">
      <xdr:nvSpPr>
        <xdr:cNvPr id="210" name="楕円 209"/>
        <xdr:cNvSpPr/>
      </xdr:nvSpPr>
      <xdr:spPr>
        <a:xfrm>
          <a:off x="10426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165100</xdr:rowOff>
    </xdr:from>
    <xdr:ext cx="469900" cy="259080"/>
    <xdr:sp macro="" textlink="">
      <xdr:nvSpPr>
        <xdr:cNvPr id="211" name="【体育館・プール】&#10;一人当たり面積該当値テキスト"/>
        <xdr:cNvSpPr txBox="1"/>
      </xdr:nvSpPr>
      <xdr:spPr>
        <a:xfrm>
          <a:off x="1051560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49</xdr:col>
      <xdr:colOff>57150</xdr:colOff>
      <xdr:row>60</xdr:row>
      <xdr:rowOff>102870</xdr:rowOff>
    </xdr:from>
    <xdr:ext cx="469900" cy="259080"/>
    <xdr:sp macro="" textlink="">
      <xdr:nvSpPr>
        <xdr:cNvPr id="212" name="n_1aveValue【体育館・プール】&#10;一人当たり面積"/>
        <xdr:cNvSpPr txBox="1"/>
      </xdr:nvSpPr>
      <xdr:spPr>
        <a:xfrm>
          <a:off x="9391650" y="10389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109220</xdr:rowOff>
    </xdr:from>
    <xdr:ext cx="468630" cy="257810"/>
    <xdr:sp macro="" textlink="">
      <xdr:nvSpPr>
        <xdr:cNvPr id="213" name="n_2aveValue【体育館・プール】&#10;一人当たり面積"/>
        <xdr:cNvSpPr txBox="1"/>
      </xdr:nvSpPr>
      <xdr:spPr>
        <a:xfrm>
          <a:off x="8515350" y="10396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118110</xdr:rowOff>
    </xdr:from>
    <xdr:ext cx="468630" cy="259080"/>
    <xdr:sp macro="" textlink="">
      <xdr:nvSpPr>
        <xdr:cNvPr id="214" name="n_3aveValue【体育館・プール】&#10;一人当たり面積"/>
        <xdr:cNvSpPr txBox="1"/>
      </xdr:nvSpPr>
      <xdr:spPr>
        <a:xfrm>
          <a:off x="7626350" y="10405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129540</xdr:rowOff>
    </xdr:from>
    <xdr:ext cx="468630" cy="259080"/>
    <xdr:sp macro="" textlink="">
      <xdr:nvSpPr>
        <xdr:cNvPr id="215" name="n_4aveValue【体育館・プール】&#10;一人当たり面積"/>
        <xdr:cNvSpPr txBox="1"/>
      </xdr:nvSpPr>
      <xdr:spPr>
        <a:xfrm>
          <a:off x="6737350" y="10416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24" name="テキスト ボックス 22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26" name="テキスト ボックス 22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28" name="テキスト ボックス 22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0" name="テキスト ボックス 22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2" name="テキスト ボックス 23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34" name="テキスト ボックス 23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36" name="テキスト ボックス 23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38" name="テキスト ボックス 23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24765</xdr:rowOff>
    </xdr:from>
    <xdr:to>
      <xdr:col>24</xdr:col>
      <xdr:colOff>62865</xdr:colOff>
      <xdr:row>86</xdr:row>
      <xdr:rowOff>52070</xdr:rowOff>
    </xdr:to>
    <xdr:cxnSp macro="">
      <xdr:nvCxnSpPr>
        <xdr:cNvPr id="240" name="直線コネクタ 239"/>
        <xdr:cNvCxnSpPr/>
      </xdr:nvCxnSpPr>
      <xdr:spPr>
        <a:xfrm flipV="1">
          <a:off x="4634865" y="135693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55245</xdr:rowOff>
    </xdr:from>
    <xdr:ext cx="405130" cy="257810"/>
    <xdr:sp macro="" textlink="">
      <xdr:nvSpPr>
        <xdr:cNvPr id="241" name="【福祉施設】&#10;有形固定資産減価償却率最小値テキスト"/>
        <xdr:cNvSpPr txBox="1"/>
      </xdr:nvSpPr>
      <xdr:spPr>
        <a:xfrm>
          <a:off x="4673600" y="14799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52070</xdr:rowOff>
    </xdr:from>
    <xdr:to>
      <xdr:col>24</xdr:col>
      <xdr:colOff>152400</xdr:colOff>
      <xdr:row>86</xdr:row>
      <xdr:rowOff>52070</xdr:rowOff>
    </xdr:to>
    <xdr:cxnSp macro="">
      <xdr:nvCxnSpPr>
        <xdr:cNvPr id="242" name="直線コネクタ 241"/>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143510</xdr:rowOff>
    </xdr:from>
    <xdr:ext cx="405130" cy="257810"/>
    <xdr:sp macro="" textlink="">
      <xdr:nvSpPr>
        <xdr:cNvPr id="243" name="【福祉施設】&#10;有形固定資産減価償却率最大値テキスト"/>
        <xdr:cNvSpPr txBox="1"/>
      </xdr:nvSpPr>
      <xdr:spPr>
        <a:xfrm>
          <a:off x="4673600" y="13345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24765</xdr:rowOff>
    </xdr:from>
    <xdr:to>
      <xdr:col>24</xdr:col>
      <xdr:colOff>152400</xdr:colOff>
      <xdr:row>79</xdr:row>
      <xdr:rowOff>24765</xdr:rowOff>
    </xdr:to>
    <xdr:cxnSp macro="">
      <xdr:nvCxnSpPr>
        <xdr:cNvPr id="244" name="直線コネクタ 243"/>
        <xdr:cNvCxnSpPr/>
      </xdr:nvCxnSpPr>
      <xdr:spPr>
        <a:xfrm>
          <a:off x="4546600" y="1356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34925</xdr:rowOff>
    </xdr:from>
    <xdr:ext cx="405130" cy="259080"/>
    <xdr:sp macro="" textlink="">
      <xdr:nvSpPr>
        <xdr:cNvPr id="245" name="【福祉施設】&#10;有形固定資産減価償却率平均値テキスト"/>
        <xdr:cNvSpPr txBox="1"/>
      </xdr:nvSpPr>
      <xdr:spPr>
        <a:xfrm>
          <a:off x="4673600" y="1392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12065</xdr:rowOff>
    </xdr:from>
    <xdr:to>
      <xdr:col>24</xdr:col>
      <xdr:colOff>114300</xdr:colOff>
      <xdr:row>82</xdr:row>
      <xdr:rowOff>113665</xdr:rowOff>
    </xdr:to>
    <xdr:sp macro="" textlink="">
      <xdr:nvSpPr>
        <xdr:cNvPr id="246" name="フローチャート: 判断 245"/>
        <xdr:cNvSpPr/>
      </xdr:nvSpPr>
      <xdr:spPr>
        <a:xfrm>
          <a:off x="45847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145415</xdr:rowOff>
    </xdr:from>
    <xdr:to>
      <xdr:col>20</xdr:col>
      <xdr:colOff>38100</xdr:colOff>
      <xdr:row>82</xdr:row>
      <xdr:rowOff>75565</xdr:rowOff>
    </xdr:to>
    <xdr:sp macro="" textlink="">
      <xdr:nvSpPr>
        <xdr:cNvPr id="247" name="フローチャート: 判断 246"/>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48" name="フローチャート: 判断 247"/>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49" name="フローチャート: 判断 248"/>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78740</xdr:rowOff>
    </xdr:from>
    <xdr:to>
      <xdr:col>6</xdr:col>
      <xdr:colOff>38100</xdr:colOff>
      <xdr:row>82</xdr:row>
      <xdr:rowOff>8890</xdr:rowOff>
    </xdr:to>
    <xdr:sp macro="" textlink="">
      <xdr:nvSpPr>
        <xdr:cNvPr id="250" name="フローチャート: 判断 249"/>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1" name="テキスト ボックス 25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2" name="テキスト ボックス 25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3" name="テキスト ボックス 25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4" name="テキスト ボックス 25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5" name="テキスト ボックス 25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21590</xdr:rowOff>
    </xdr:from>
    <xdr:to>
      <xdr:col>24</xdr:col>
      <xdr:colOff>114300</xdr:colOff>
      <xdr:row>84</xdr:row>
      <xdr:rowOff>123190</xdr:rowOff>
    </xdr:to>
    <xdr:sp macro="" textlink="">
      <xdr:nvSpPr>
        <xdr:cNvPr id="256" name="楕円 255"/>
        <xdr:cNvSpPr/>
      </xdr:nvSpPr>
      <xdr:spPr>
        <a:xfrm>
          <a:off x="45847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0</xdr:rowOff>
    </xdr:from>
    <xdr:ext cx="405130" cy="259080"/>
    <xdr:sp macro="" textlink="">
      <xdr:nvSpPr>
        <xdr:cNvPr id="257" name="【福祉施設】&#10;有形固定資産減価償却率該当値テキスト"/>
        <xdr:cNvSpPr txBox="1"/>
      </xdr:nvSpPr>
      <xdr:spPr>
        <a:xfrm>
          <a:off x="4673600" y="1440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153035</xdr:colOff>
      <xdr:row>80</xdr:row>
      <xdr:rowOff>92075</xdr:rowOff>
    </xdr:from>
    <xdr:ext cx="405130" cy="259080"/>
    <xdr:sp macro="" textlink="">
      <xdr:nvSpPr>
        <xdr:cNvPr id="258" name="n_1aveValue【福祉施設】&#10;有形固定資産減価償却率"/>
        <xdr:cNvSpPr txBox="1"/>
      </xdr:nvSpPr>
      <xdr:spPr>
        <a:xfrm>
          <a:off x="3582035" y="1380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69215</xdr:rowOff>
    </xdr:from>
    <xdr:ext cx="403860" cy="259080"/>
    <xdr:sp macro="" textlink="">
      <xdr:nvSpPr>
        <xdr:cNvPr id="259" name="n_2aveValue【福祉施設】&#10;有形固定資産減価償却率"/>
        <xdr:cNvSpPr txBox="1"/>
      </xdr:nvSpPr>
      <xdr:spPr>
        <a:xfrm>
          <a:off x="2705735" y="13785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57785</xdr:rowOff>
    </xdr:from>
    <xdr:ext cx="403860" cy="259080"/>
    <xdr:sp macro="" textlink="">
      <xdr:nvSpPr>
        <xdr:cNvPr id="260" name="n_3aveValue【福祉施設】&#10;有形固定資産減価償却率"/>
        <xdr:cNvSpPr txBox="1"/>
      </xdr:nvSpPr>
      <xdr:spPr>
        <a:xfrm>
          <a:off x="1816735" y="13773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25400</xdr:rowOff>
    </xdr:from>
    <xdr:ext cx="403860" cy="259080"/>
    <xdr:sp macro="" textlink="">
      <xdr:nvSpPr>
        <xdr:cNvPr id="261" name="n_4aveValue【福祉施設】&#10;有形固定資産減価償却率"/>
        <xdr:cNvSpPr txBox="1"/>
      </xdr:nvSpPr>
      <xdr:spPr>
        <a:xfrm>
          <a:off x="927735" y="13741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70" name="テキスト ボックス 26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72" name="直線コネクタ 27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273" name="テキスト ボックス 272"/>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74" name="直線コネクタ 27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275" name="テキスト ボックス 274"/>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76" name="直線コネクタ 27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277" name="テキスト ボックス 276"/>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78" name="直線コネクタ 27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279" name="テキスト ボックス 278"/>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80" name="直線コネクタ 27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281" name="テキスト ボックス 280"/>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82" name="直線コネクタ 28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283" name="テキスト ボックス 282"/>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285" name="テキスト ボックス 28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112395</xdr:rowOff>
    </xdr:from>
    <xdr:to>
      <xdr:col>54</xdr:col>
      <xdr:colOff>189865</xdr:colOff>
      <xdr:row>86</xdr:row>
      <xdr:rowOff>146685</xdr:rowOff>
    </xdr:to>
    <xdr:cxnSp macro="">
      <xdr:nvCxnSpPr>
        <xdr:cNvPr id="287" name="直線コネクタ 286"/>
        <xdr:cNvCxnSpPr/>
      </xdr:nvCxnSpPr>
      <xdr:spPr>
        <a:xfrm flipV="1">
          <a:off x="10476865" y="1348549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150495</xdr:rowOff>
    </xdr:from>
    <xdr:ext cx="469900" cy="259080"/>
    <xdr:sp macro="" textlink="">
      <xdr:nvSpPr>
        <xdr:cNvPr id="288" name="【福祉施設】&#10;一人当たり面積最小値テキスト"/>
        <xdr:cNvSpPr txBox="1"/>
      </xdr:nvSpPr>
      <xdr:spPr>
        <a:xfrm>
          <a:off x="10515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146685</xdr:rowOff>
    </xdr:from>
    <xdr:to>
      <xdr:col>55</xdr:col>
      <xdr:colOff>88900</xdr:colOff>
      <xdr:row>86</xdr:row>
      <xdr:rowOff>146685</xdr:rowOff>
    </xdr:to>
    <xdr:cxnSp macro="">
      <xdr:nvCxnSpPr>
        <xdr:cNvPr id="289" name="直線コネクタ 288"/>
        <xdr:cNvCxnSpPr/>
      </xdr:nvCxnSpPr>
      <xdr:spPr>
        <a:xfrm>
          <a:off x="10388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59055</xdr:rowOff>
    </xdr:from>
    <xdr:ext cx="469900" cy="259080"/>
    <xdr:sp macro="" textlink="">
      <xdr:nvSpPr>
        <xdr:cNvPr id="290" name="【福祉施設】&#10;一人当たり面積最大値テキスト"/>
        <xdr:cNvSpPr txBox="1"/>
      </xdr:nvSpPr>
      <xdr:spPr>
        <a:xfrm>
          <a:off x="10515600" y="13260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112395</xdr:rowOff>
    </xdr:from>
    <xdr:to>
      <xdr:col>55</xdr:col>
      <xdr:colOff>88900</xdr:colOff>
      <xdr:row>78</xdr:row>
      <xdr:rowOff>112395</xdr:rowOff>
    </xdr:to>
    <xdr:cxnSp macro="">
      <xdr:nvCxnSpPr>
        <xdr:cNvPr id="291" name="直線コネクタ 290"/>
        <xdr:cNvCxnSpPr/>
      </xdr:nvCxnSpPr>
      <xdr:spPr>
        <a:xfrm>
          <a:off x="10388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154940</xdr:rowOff>
    </xdr:from>
    <xdr:ext cx="469900" cy="257810"/>
    <xdr:sp macro="" textlink="">
      <xdr:nvSpPr>
        <xdr:cNvPr id="292" name="【福祉施設】&#10;一人当たり面積平均値テキスト"/>
        <xdr:cNvSpPr txBox="1"/>
      </xdr:nvSpPr>
      <xdr:spPr>
        <a:xfrm>
          <a:off x="10515600" y="14556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132080</xdr:rowOff>
    </xdr:from>
    <xdr:to>
      <xdr:col>55</xdr:col>
      <xdr:colOff>50800</xdr:colOff>
      <xdr:row>86</xdr:row>
      <xdr:rowOff>61595</xdr:rowOff>
    </xdr:to>
    <xdr:sp macro="" textlink="">
      <xdr:nvSpPr>
        <xdr:cNvPr id="293" name="フローチャート: 判断 292"/>
        <xdr:cNvSpPr/>
      </xdr:nvSpPr>
      <xdr:spPr>
        <a:xfrm>
          <a:off x="10426700" y="14705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167640</xdr:rowOff>
    </xdr:from>
    <xdr:to>
      <xdr:col>50</xdr:col>
      <xdr:colOff>165100</xdr:colOff>
      <xdr:row>86</xdr:row>
      <xdr:rowOff>97790</xdr:rowOff>
    </xdr:to>
    <xdr:sp macro="" textlink="">
      <xdr:nvSpPr>
        <xdr:cNvPr id="294" name="フローチャート: 判断 293"/>
        <xdr:cNvSpPr/>
      </xdr:nvSpPr>
      <xdr:spPr>
        <a:xfrm>
          <a:off x="9588500" y="1474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11430</xdr:rowOff>
    </xdr:from>
    <xdr:to>
      <xdr:col>46</xdr:col>
      <xdr:colOff>38100</xdr:colOff>
      <xdr:row>86</xdr:row>
      <xdr:rowOff>113030</xdr:rowOff>
    </xdr:to>
    <xdr:sp macro="" textlink="">
      <xdr:nvSpPr>
        <xdr:cNvPr id="295" name="フローチャート: 判断 294"/>
        <xdr:cNvSpPr/>
      </xdr:nvSpPr>
      <xdr:spPr>
        <a:xfrm>
          <a:off x="8699500" y="147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1270</xdr:rowOff>
    </xdr:from>
    <xdr:to>
      <xdr:col>41</xdr:col>
      <xdr:colOff>101600</xdr:colOff>
      <xdr:row>86</xdr:row>
      <xdr:rowOff>102870</xdr:rowOff>
    </xdr:to>
    <xdr:sp macro="" textlink="">
      <xdr:nvSpPr>
        <xdr:cNvPr id="296" name="フローチャート: 判断 295"/>
        <xdr:cNvSpPr/>
      </xdr:nvSpPr>
      <xdr:spPr>
        <a:xfrm>
          <a:off x="7810500" y="1474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164465</xdr:rowOff>
    </xdr:from>
    <xdr:to>
      <xdr:col>36</xdr:col>
      <xdr:colOff>165100</xdr:colOff>
      <xdr:row>86</xdr:row>
      <xdr:rowOff>94615</xdr:rowOff>
    </xdr:to>
    <xdr:sp macro="" textlink="">
      <xdr:nvSpPr>
        <xdr:cNvPr id="297" name="フローチャート: 判断 296"/>
        <xdr:cNvSpPr/>
      </xdr:nvSpPr>
      <xdr:spPr>
        <a:xfrm>
          <a:off x="69215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8" name="テキスト ボックス 29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9" name="テキスト ボックス 29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0" name="テキスト ボックス 29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1" name="テキスト ボックス 30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2" name="テキスト ボックス 30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76835</xdr:rowOff>
    </xdr:from>
    <xdr:to>
      <xdr:col>55</xdr:col>
      <xdr:colOff>50800</xdr:colOff>
      <xdr:row>87</xdr:row>
      <xdr:rowOff>6985</xdr:rowOff>
    </xdr:to>
    <xdr:sp macro="" textlink="">
      <xdr:nvSpPr>
        <xdr:cNvPr id="303" name="楕円 302"/>
        <xdr:cNvSpPr/>
      </xdr:nvSpPr>
      <xdr:spPr>
        <a:xfrm>
          <a:off x="10426700" y="14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163195</xdr:rowOff>
    </xdr:from>
    <xdr:ext cx="469900" cy="259080"/>
    <xdr:sp macro="" textlink="">
      <xdr:nvSpPr>
        <xdr:cNvPr id="304" name="【福祉施設】&#10;一人当たり面積該当値テキスト"/>
        <xdr:cNvSpPr txBox="1"/>
      </xdr:nvSpPr>
      <xdr:spPr>
        <a:xfrm>
          <a:off x="10515600" y="1473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49</xdr:col>
      <xdr:colOff>57150</xdr:colOff>
      <xdr:row>84</xdr:row>
      <xdr:rowOff>114300</xdr:rowOff>
    </xdr:from>
    <xdr:ext cx="469900" cy="259080"/>
    <xdr:sp macro="" textlink="">
      <xdr:nvSpPr>
        <xdr:cNvPr id="305" name="n_1aveValue【福祉施設】&#10;一人当たり面積"/>
        <xdr:cNvSpPr txBox="1"/>
      </xdr:nvSpPr>
      <xdr:spPr>
        <a:xfrm>
          <a:off x="9391650" y="1451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129540</xdr:rowOff>
    </xdr:from>
    <xdr:ext cx="468630" cy="259080"/>
    <xdr:sp macro="" textlink="">
      <xdr:nvSpPr>
        <xdr:cNvPr id="306" name="n_2aveValue【福祉施設】&#10;一人当たり面積"/>
        <xdr:cNvSpPr txBox="1"/>
      </xdr:nvSpPr>
      <xdr:spPr>
        <a:xfrm>
          <a:off x="8515350" y="14531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119380</xdr:rowOff>
    </xdr:from>
    <xdr:ext cx="468630" cy="259080"/>
    <xdr:sp macro="" textlink="">
      <xdr:nvSpPr>
        <xdr:cNvPr id="307" name="n_3aveValue【福祉施設】&#10;一人当たり面積"/>
        <xdr:cNvSpPr txBox="1"/>
      </xdr:nvSpPr>
      <xdr:spPr>
        <a:xfrm>
          <a:off x="7626350" y="14521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111125</xdr:rowOff>
    </xdr:from>
    <xdr:ext cx="468630" cy="257810"/>
    <xdr:sp macro="" textlink="">
      <xdr:nvSpPr>
        <xdr:cNvPr id="308" name="n_4aveValue【福祉施設】&#10;一人当たり面積"/>
        <xdr:cNvSpPr txBox="1"/>
      </xdr:nvSpPr>
      <xdr:spPr>
        <a:xfrm>
          <a:off x="6737350" y="14512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17" name="テキスト ボックス 316"/>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19" name="テキスト ボックス 318"/>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20" name="直線コネクタ 31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090" cy="257810"/>
    <xdr:sp macro="" textlink="">
      <xdr:nvSpPr>
        <xdr:cNvPr id="321" name="テキスト ボックス 320"/>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22" name="直線コネクタ 32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23" name="テキスト ボックス 32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24" name="直線コネクタ 32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25" name="テキスト ボックス 324"/>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26" name="直線コネクタ 32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27" name="テキスト ボックス 32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28" name="直線コネクタ 32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29" name="テキスト ボックス 32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30" name="直線コネクタ 32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820" cy="257810"/>
    <xdr:sp macro="" textlink="">
      <xdr:nvSpPr>
        <xdr:cNvPr id="331" name="テキスト ボックス 330"/>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116840</xdr:rowOff>
    </xdr:from>
    <xdr:to>
      <xdr:col>24</xdr:col>
      <xdr:colOff>62865</xdr:colOff>
      <xdr:row>109</xdr:row>
      <xdr:rowOff>27305</xdr:rowOff>
    </xdr:to>
    <xdr:cxnSp macro="">
      <xdr:nvCxnSpPr>
        <xdr:cNvPr id="334" name="直線コネクタ 333"/>
        <xdr:cNvCxnSpPr/>
      </xdr:nvCxnSpPr>
      <xdr:spPr>
        <a:xfrm flipV="1">
          <a:off x="4634865" y="1709039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31115</xdr:rowOff>
    </xdr:from>
    <xdr:ext cx="405130" cy="257810"/>
    <xdr:sp macro="" textlink="">
      <xdr:nvSpPr>
        <xdr:cNvPr id="335" name="【市民会館】&#10;有形固定資産減価償却率最小値テキスト"/>
        <xdr:cNvSpPr txBox="1"/>
      </xdr:nvSpPr>
      <xdr:spPr>
        <a:xfrm>
          <a:off x="4673600" y="18719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27305</xdr:rowOff>
    </xdr:from>
    <xdr:to>
      <xdr:col>24</xdr:col>
      <xdr:colOff>152400</xdr:colOff>
      <xdr:row>109</xdr:row>
      <xdr:rowOff>27305</xdr:rowOff>
    </xdr:to>
    <xdr:cxnSp macro="">
      <xdr:nvCxnSpPr>
        <xdr:cNvPr id="336" name="直線コネクタ 335"/>
        <xdr:cNvCxnSpPr/>
      </xdr:nvCxnSpPr>
      <xdr:spPr>
        <a:xfrm>
          <a:off x="4546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63500</xdr:rowOff>
    </xdr:from>
    <xdr:ext cx="340360" cy="257810"/>
    <xdr:sp macro="" textlink="">
      <xdr:nvSpPr>
        <xdr:cNvPr id="337" name="【市民会館】&#10;有形固定資産減価償却率最大値テキスト"/>
        <xdr:cNvSpPr txBox="1"/>
      </xdr:nvSpPr>
      <xdr:spPr>
        <a:xfrm>
          <a:off x="4673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116840</xdr:rowOff>
    </xdr:from>
    <xdr:to>
      <xdr:col>24</xdr:col>
      <xdr:colOff>152400</xdr:colOff>
      <xdr:row>99</xdr:row>
      <xdr:rowOff>116840</xdr:rowOff>
    </xdr:to>
    <xdr:cxnSp macro="">
      <xdr:nvCxnSpPr>
        <xdr:cNvPr id="338" name="直線コネクタ 337"/>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77470</xdr:rowOff>
    </xdr:from>
    <xdr:ext cx="405130" cy="257810"/>
    <xdr:sp macro="" textlink="">
      <xdr:nvSpPr>
        <xdr:cNvPr id="339" name="【市民会館】&#10;有形固定資産減価償却率平均値テキスト"/>
        <xdr:cNvSpPr txBox="1"/>
      </xdr:nvSpPr>
      <xdr:spPr>
        <a:xfrm>
          <a:off x="4673600" y="179082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99060</xdr:rowOff>
    </xdr:from>
    <xdr:to>
      <xdr:col>24</xdr:col>
      <xdr:colOff>114300</xdr:colOff>
      <xdr:row>105</xdr:row>
      <xdr:rowOff>29210</xdr:rowOff>
    </xdr:to>
    <xdr:sp macro="" textlink="">
      <xdr:nvSpPr>
        <xdr:cNvPr id="340" name="フローチャート: 判断 339"/>
        <xdr:cNvSpPr/>
      </xdr:nvSpPr>
      <xdr:spPr>
        <a:xfrm>
          <a:off x="45847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167640</xdr:rowOff>
    </xdr:from>
    <xdr:to>
      <xdr:col>20</xdr:col>
      <xdr:colOff>38100</xdr:colOff>
      <xdr:row>105</xdr:row>
      <xdr:rowOff>97790</xdr:rowOff>
    </xdr:to>
    <xdr:sp macro="" textlink="">
      <xdr:nvSpPr>
        <xdr:cNvPr id="341" name="フローチャート: 判断 340"/>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67945</xdr:rowOff>
    </xdr:from>
    <xdr:to>
      <xdr:col>15</xdr:col>
      <xdr:colOff>101600</xdr:colOff>
      <xdr:row>105</xdr:row>
      <xdr:rowOff>169545</xdr:rowOff>
    </xdr:to>
    <xdr:sp macro="" textlink="">
      <xdr:nvSpPr>
        <xdr:cNvPr id="342" name="フローチャート: 判断 341"/>
        <xdr:cNvSpPr/>
      </xdr:nvSpPr>
      <xdr:spPr>
        <a:xfrm>
          <a:off x="2857500" y="1807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40640</xdr:rowOff>
    </xdr:from>
    <xdr:to>
      <xdr:col>10</xdr:col>
      <xdr:colOff>165100</xdr:colOff>
      <xdr:row>105</xdr:row>
      <xdr:rowOff>141605</xdr:rowOff>
    </xdr:to>
    <xdr:sp macro="" textlink="">
      <xdr:nvSpPr>
        <xdr:cNvPr id="343" name="フローチャート: 判断 342"/>
        <xdr:cNvSpPr/>
      </xdr:nvSpPr>
      <xdr:spPr>
        <a:xfrm>
          <a:off x="1968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44" name="フローチャート: 判断 343"/>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45" name="テキスト ボックス 34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46" name="テキスト ボックス 34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47" name="テキスト ボックス 34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8" name="テキスト ボックス 34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49" name="テキスト ボックス 34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160655</xdr:rowOff>
    </xdr:from>
    <xdr:to>
      <xdr:col>24</xdr:col>
      <xdr:colOff>114300</xdr:colOff>
      <xdr:row>104</xdr:row>
      <xdr:rowOff>90805</xdr:rowOff>
    </xdr:to>
    <xdr:sp macro="" textlink="">
      <xdr:nvSpPr>
        <xdr:cNvPr id="350" name="楕円 349"/>
        <xdr:cNvSpPr/>
      </xdr:nvSpPr>
      <xdr:spPr>
        <a:xfrm>
          <a:off x="4584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12065</xdr:rowOff>
    </xdr:from>
    <xdr:ext cx="405130" cy="259080"/>
    <xdr:sp macro="" textlink="">
      <xdr:nvSpPr>
        <xdr:cNvPr id="351" name="【市民会館】&#10;有形固定資産減価償却率該当値テキスト"/>
        <xdr:cNvSpPr txBox="1"/>
      </xdr:nvSpPr>
      <xdr:spPr>
        <a:xfrm>
          <a:off x="4673600" y="1767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153035</xdr:colOff>
      <xdr:row>103</xdr:row>
      <xdr:rowOff>114300</xdr:rowOff>
    </xdr:from>
    <xdr:ext cx="405130" cy="259080"/>
    <xdr:sp macro="" textlink="">
      <xdr:nvSpPr>
        <xdr:cNvPr id="352" name="n_1aveValue【市民会館】&#10;有形固定資産減価償却率"/>
        <xdr:cNvSpPr txBox="1"/>
      </xdr:nvSpPr>
      <xdr:spPr>
        <a:xfrm>
          <a:off x="3582035" y="1777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14605</xdr:rowOff>
    </xdr:from>
    <xdr:ext cx="403860" cy="259080"/>
    <xdr:sp macro="" textlink="">
      <xdr:nvSpPr>
        <xdr:cNvPr id="353" name="n_2aveValue【市民会館】&#10;有形固定資産減価償却率"/>
        <xdr:cNvSpPr txBox="1"/>
      </xdr:nvSpPr>
      <xdr:spPr>
        <a:xfrm>
          <a:off x="2705735" y="17845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158115</xdr:rowOff>
    </xdr:from>
    <xdr:ext cx="403860" cy="257810"/>
    <xdr:sp macro="" textlink="">
      <xdr:nvSpPr>
        <xdr:cNvPr id="354" name="n_3aveValue【市民会館】&#10;有形固定資産減価償却率"/>
        <xdr:cNvSpPr txBox="1"/>
      </xdr:nvSpPr>
      <xdr:spPr>
        <a:xfrm>
          <a:off x="1816735" y="17817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40640</xdr:rowOff>
    </xdr:from>
    <xdr:ext cx="403860" cy="257810"/>
    <xdr:sp macro="" textlink="">
      <xdr:nvSpPr>
        <xdr:cNvPr id="355" name="n_4aveValue【市民会館】&#10;有形固定資産減価償却率"/>
        <xdr:cNvSpPr txBox="1"/>
      </xdr:nvSpPr>
      <xdr:spPr>
        <a:xfrm>
          <a:off x="927735" y="17699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364" name="テキスト ボックス 363"/>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367" name="テキスト ボックス 366"/>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369" name="テキスト ボックス 368"/>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371" name="テキスト ボックス 370"/>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373" name="テキスト ボックス 372"/>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375" name="テキスト ボックス 374"/>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377" name="テキスト ボックス 376"/>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46990</xdr:rowOff>
    </xdr:from>
    <xdr:to>
      <xdr:col>54</xdr:col>
      <xdr:colOff>189865</xdr:colOff>
      <xdr:row>108</xdr:row>
      <xdr:rowOff>124460</xdr:rowOff>
    </xdr:to>
    <xdr:cxnSp macro="">
      <xdr:nvCxnSpPr>
        <xdr:cNvPr id="379" name="直線コネクタ 378"/>
        <xdr:cNvCxnSpPr/>
      </xdr:nvCxnSpPr>
      <xdr:spPr>
        <a:xfrm flipV="1">
          <a:off x="10476865" y="1736344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128270</xdr:rowOff>
    </xdr:from>
    <xdr:ext cx="469900" cy="259080"/>
    <xdr:sp macro="" textlink="">
      <xdr:nvSpPr>
        <xdr:cNvPr id="380" name="【市民会館】&#10;一人当たり面積最小値テキスト"/>
        <xdr:cNvSpPr txBox="1"/>
      </xdr:nvSpPr>
      <xdr:spPr>
        <a:xfrm>
          <a:off x="10515600" y="1864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124460</xdr:rowOff>
    </xdr:from>
    <xdr:to>
      <xdr:col>55</xdr:col>
      <xdr:colOff>88900</xdr:colOff>
      <xdr:row>108</xdr:row>
      <xdr:rowOff>124460</xdr:rowOff>
    </xdr:to>
    <xdr:cxnSp macro="">
      <xdr:nvCxnSpPr>
        <xdr:cNvPr id="381" name="直線コネクタ 380"/>
        <xdr:cNvCxnSpPr/>
      </xdr:nvCxnSpPr>
      <xdr:spPr>
        <a:xfrm>
          <a:off x="10388600" y="1864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165100</xdr:rowOff>
    </xdr:from>
    <xdr:ext cx="469900" cy="259080"/>
    <xdr:sp macro="" textlink="">
      <xdr:nvSpPr>
        <xdr:cNvPr id="382" name="【市民会館】&#10;一人当たり面積最大値テキスト"/>
        <xdr:cNvSpPr txBox="1"/>
      </xdr:nvSpPr>
      <xdr:spPr>
        <a:xfrm>
          <a:off x="10515600" y="1713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46990</xdr:rowOff>
    </xdr:from>
    <xdr:to>
      <xdr:col>55</xdr:col>
      <xdr:colOff>88900</xdr:colOff>
      <xdr:row>101</xdr:row>
      <xdr:rowOff>46990</xdr:rowOff>
    </xdr:to>
    <xdr:cxnSp macro="">
      <xdr:nvCxnSpPr>
        <xdr:cNvPr id="383" name="直線コネクタ 382"/>
        <xdr:cNvCxnSpPr/>
      </xdr:nvCxnSpPr>
      <xdr:spPr>
        <a:xfrm>
          <a:off x="10388600" y="1736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64770</xdr:rowOff>
    </xdr:from>
    <xdr:ext cx="469900" cy="257810"/>
    <xdr:sp macro="" textlink="">
      <xdr:nvSpPr>
        <xdr:cNvPr id="384" name="【市民会館】&#10;一人当たり面積平均値テキスト"/>
        <xdr:cNvSpPr txBox="1"/>
      </xdr:nvSpPr>
      <xdr:spPr>
        <a:xfrm>
          <a:off x="10515600" y="182384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41910</xdr:rowOff>
    </xdr:from>
    <xdr:to>
      <xdr:col>55</xdr:col>
      <xdr:colOff>50800</xdr:colOff>
      <xdr:row>107</xdr:row>
      <xdr:rowOff>143510</xdr:rowOff>
    </xdr:to>
    <xdr:sp macro="" textlink="">
      <xdr:nvSpPr>
        <xdr:cNvPr id="385" name="フローチャート: 判断 384"/>
        <xdr:cNvSpPr/>
      </xdr:nvSpPr>
      <xdr:spPr>
        <a:xfrm>
          <a:off x="10426700" y="183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16510</xdr:rowOff>
    </xdr:from>
    <xdr:to>
      <xdr:col>50</xdr:col>
      <xdr:colOff>165100</xdr:colOff>
      <xdr:row>107</xdr:row>
      <xdr:rowOff>118110</xdr:rowOff>
    </xdr:to>
    <xdr:sp macro="" textlink="">
      <xdr:nvSpPr>
        <xdr:cNvPr id="386" name="フローチャート: 判断 385"/>
        <xdr:cNvSpPr/>
      </xdr:nvSpPr>
      <xdr:spPr>
        <a:xfrm>
          <a:off x="9588500" y="1836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48260</xdr:rowOff>
    </xdr:from>
    <xdr:to>
      <xdr:col>46</xdr:col>
      <xdr:colOff>38100</xdr:colOff>
      <xdr:row>107</xdr:row>
      <xdr:rowOff>149860</xdr:rowOff>
    </xdr:to>
    <xdr:sp macro="" textlink="">
      <xdr:nvSpPr>
        <xdr:cNvPr id="387" name="フローチャート: 判断 386"/>
        <xdr:cNvSpPr/>
      </xdr:nvSpPr>
      <xdr:spPr>
        <a:xfrm>
          <a:off x="8699500" y="1839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388" name="フローチャート: 判断 387"/>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54610</xdr:rowOff>
    </xdr:from>
    <xdr:to>
      <xdr:col>36</xdr:col>
      <xdr:colOff>165100</xdr:colOff>
      <xdr:row>107</xdr:row>
      <xdr:rowOff>156210</xdr:rowOff>
    </xdr:to>
    <xdr:sp macro="" textlink="">
      <xdr:nvSpPr>
        <xdr:cNvPr id="389" name="フローチャート: 判断 388"/>
        <xdr:cNvSpPr/>
      </xdr:nvSpPr>
      <xdr:spPr>
        <a:xfrm>
          <a:off x="6921500" y="183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0" name="テキスト ボックス 38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1" name="テキスト ボックス 39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2" name="テキスト ボックス 39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3" name="テキスト ボックス 39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94" name="テキスト ボックス 39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54610</xdr:rowOff>
    </xdr:from>
    <xdr:to>
      <xdr:col>55</xdr:col>
      <xdr:colOff>50800</xdr:colOff>
      <xdr:row>107</xdr:row>
      <xdr:rowOff>156210</xdr:rowOff>
    </xdr:to>
    <xdr:sp macro="" textlink="">
      <xdr:nvSpPr>
        <xdr:cNvPr id="395" name="楕円 394"/>
        <xdr:cNvSpPr/>
      </xdr:nvSpPr>
      <xdr:spPr>
        <a:xfrm>
          <a:off x="10426700" y="18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33020</xdr:rowOff>
    </xdr:from>
    <xdr:ext cx="469900" cy="259080"/>
    <xdr:sp macro="" textlink="">
      <xdr:nvSpPr>
        <xdr:cNvPr id="396" name="【市民会館】&#10;一人当たり面積該当値テキスト"/>
        <xdr:cNvSpPr txBox="1"/>
      </xdr:nvSpPr>
      <xdr:spPr>
        <a:xfrm>
          <a:off x="10515600" y="18378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49</xdr:col>
      <xdr:colOff>57150</xdr:colOff>
      <xdr:row>105</xdr:row>
      <xdr:rowOff>134620</xdr:rowOff>
    </xdr:from>
    <xdr:ext cx="469900" cy="257810"/>
    <xdr:sp macro="" textlink="">
      <xdr:nvSpPr>
        <xdr:cNvPr id="397" name="n_1aveValue【市民会館】&#10;一人当たり面積"/>
        <xdr:cNvSpPr txBox="1"/>
      </xdr:nvSpPr>
      <xdr:spPr>
        <a:xfrm>
          <a:off x="9391650" y="18136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166370</xdr:rowOff>
    </xdr:from>
    <xdr:ext cx="468630" cy="257810"/>
    <xdr:sp macro="" textlink="">
      <xdr:nvSpPr>
        <xdr:cNvPr id="398" name="n_2aveValue【市民会館】&#10;一人当たり面積"/>
        <xdr:cNvSpPr txBox="1"/>
      </xdr:nvSpPr>
      <xdr:spPr>
        <a:xfrm>
          <a:off x="8515350" y="18168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167640</xdr:rowOff>
    </xdr:from>
    <xdr:ext cx="468630" cy="257810"/>
    <xdr:sp macro="" textlink="">
      <xdr:nvSpPr>
        <xdr:cNvPr id="399" name="n_3aveValue【市民会館】&#10;一人当たり面積"/>
        <xdr:cNvSpPr txBox="1"/>
      </xdr:nvSpPr>
      <xdr:spPr>
        <a:xfrm>
          <a:off x="7626350" y="18169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1270</xdr:rowOff>
    </xdr:from>
    <xdr:ext cx="468630" cy="259080"/>
    <xdr:sp macro="" textlink="">
      <xdr:nvSpPr>
        <xdr:cNvPr id="400" name="n_4aveValue【市民会館】&#10;一人当たり面積"/>
        <xdr:cNvSpPr txBox="1"/>
      </xdr:nvSpPr>
      <xdr:spPr>
        <a:xfrm>
          <a:off x="6737350" y="18174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25" name="テキスト ボックス 42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427" name="テキスト ボックス 42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28" name="直線コネクタ 42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429" name="テキスト ボックス 428"/>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30" name="直線コネクタ 42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31" name="テキスト ボックス 43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32" name="直線コネクタ 43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433" name="テキスト ボックス 432"/>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34" name="直線コネクタ 43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35" name="テキスト ボックス 43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36" name="直線コネクタ 43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437" name="テキスト ボックス 436"/>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38" name="直線コネクタ 43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439" name="テキスト ボックス 438"/>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106045</xdr:rowOff>
    </xdr:from>
    <xdr:to>
      <xdr:col>85</xdr:col>
      <xdr:colOff>126365</xdr:colOff>
      <xdr:row>64</xdr:row>
      <xdr:rowOff>76835</xdr:rowOff>
    </xdr:to>
    <xdr:cxnSp macro="">
      <xdr:nvCxnSpPr>
        <xdr:cNvPr id="442" name="直線コネクタ 441"/>
        <xdr:cNvCxnSpPr/>
      </xdr:nvCxnSpPr>
      <xdr:spPr>
        <a:xfrm flipV="1">
          <a:off x="16318865" y="953579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80645</xdr:rowOff>
    </xdr:from>
    <xdr:ext cx="405130" cy="259080"/>
    <xdr:sp macro="" textlink="">
      <xdr:nvSpPr>
        <xdr:cNvPr id="443" name="【保健センター・保健所】&#10;有形固定資産減価償却率最小値テキスト"/>
        <xdr:cNvSpPr txBox="1"/>
      </xdr:nvSpPr>
      <xdr:spPr>
        <a:xfrm>
          <a:off x="16357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76835</xdr:rowOff>
    </xdr:from>
    <xdr:to>
      <xdr:col>86</xdr:col>
      <xdr:colOff>25400</xdr:colOff>
      <xdr:row>64</xdr:row>
      <xdr:rowOff>76835</xdr:rowOff>
    </xdr:to>
    <xdr:cxnSp macro="">
      <xdr:nvCxnSpPr>
        <xdr:cNvPr id="444" name="直線コネクタ 443"/>
        <xdr:cNvCxnSpPr/>
      </xdr:nvCxnSpPr>
      <xdr:spPr>
        <a:xfrm>
          <a:off x="16230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52705</xdr:rowOff>
    </xdr:from>
    <xdr:ext cx="340360" cy="257810"/>
    <xdr:sp macro="" textlink="">
      <xdr:nvSpPr>
        <xdr:cNvPr id="445" name="【保健センター・保健所】&#10;有形固定資産減価償却率最大値テキスト"/>
        <xdr:cNvSpPr txBox="1"/>
      </xdr:nvSpPr>
      <xdr:spPr>
        <a:xfrm>
          <a:off x="16357600" y="93110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106045</xdr:rowOff>
    </xdr:from>
    <xdr:to>
      <xdr:col>86</xdr:col>
      <xdr:colOff>25400</xdr:colOff>
      <xdr:row>55</xdr:row>
      <xdr:rowOff>106045</xdr:rowOff>
    </xdr:to>
    <xdr:cxnSp macro="">
      <xdr:nvCxnSpPr>
        <xdr:cNvPr id="446" name="直線コネクタ 445"/>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151765</xdr:rowOff>
    </xdr:from>
    <xdr:ext cx="405130" cy="259080"/>
    <xdr:sp macro="" textlink="">
      <xdr:nvSpPr>
        <xdr:cNvPr id="447" name="【保健センター・保健所】&#10;有形固定資産減価償却率平均値テキスト"/>
        <xdr:cNvSpPr txBox="1"/>
      </xdr:nvSpPr>
      <xdr:spPr>
        <a:xfrm>
          <a:off x="16357600" y="10095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128905</xdr:rowOff>
    </xdr:from>
    <xdr:to>
      <xdr:col>85</xdr:col>
      <xdr:colOff>177800</xdr:colOff>
      <xdr:row>60</xdr:row>
      <xdr:rowOff>59055</xdr:rowOff>
    </xdr:to>
    <xdr:sp macro="" textlink="">
      <xdr:nvSpPr>
        <xdr:cNvPr id="448" name="フローチャート: 判断 447"/>
        <xdr:cNvSpPr/>
      </xdr:nvSpPr>
      <xdr:spPr>
        <a:xfrm>
          <a:off x="16268700" y="1024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140335</xdr:rowOff>
    </xdr:from>
    <xdr:to>
      <xdr:col>81</xdr:col>
      <xdr:colOff>101600</xdr:colOff>
      <xdr:row>60</xdr:row>
      <xdr:rowOff>70485</xdr:rowOff>
    </xdr:to>
    <xdr:sp macro="" textlink="">
      <xdr:nvSpPr>
        <xdr:cNvPr id="449" name="フローチャート: 判断 448"/>
        <xdr:cNvSpPr/>
      </xdr:nvSpPr>
      <xdr:spPr>
        <a:xfrm>
          <a:off x="15430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88265</xdr:rowOff>
    </xdr:from>
    <xdr:to>
      <xdr:col>76</xdr:col>
      <xdr:colOff>165100</xdr:colOff>
      <xdr:row>60</xdr:row>
      <xdr:rowOff>18415</xdr:rowOff>
    </xdr:to>
    <xdr:sp macro="" textlink="">
      <xdr:nvSpPr>
        <xdr:cNvPr id="450" name="フローチャート: 判断 449"/>
        <xdr:cNvSpPr/>
      </xdr:nvSpPr>
      <xdr:spPr>
        <a:xfrm>
          <a:off x="14541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68580</xdr:rowOff>
    </xdr:from>
    <xdr:to>
      <xdr:col>72</xdr:col>
      <xdr:colOff>38100</xdr:colOff>
      <xdr:row>59</xdr:row>
      <xdr:rowOff>170180</xdr:rowOff>
    </xdr:to>
    <xdr:sp macro="" textlink="">
      <xdr:nvSpPr>
        <xdr:cNvPr id="451" name="フローチャート: 判断 450"/>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43815</xdr:rowOff>
    </xdr:from>
    <xdr:to>
      <xdr:col>67</xdr:col>
      <xdr:colOff>101600</xdr:colOff>
      <xdr:row>59</xdr:row>
      <xdr:rowOff>145415</xdr:rowOff>
    </xdr:to>
    <xdr:sp macro="" textlink="">
      <xdr:nvSpPr>
        <xdr:cNvPr id="452" name="フローチャート: 判断 451"/>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53" name="テキスト ボックス 452"/>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54" name="テキスト ボックス 453"/>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55" name="テキスト ボックス 454"/>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56" name="テキスト ボックス 455"/>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57" name="テキスト ボックス 456"/>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58" name="楕円 457"/>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156210</xdr:rowOff>
    </xdr:from>
    <xdr:ext cx="405130" cy="257810"/>
    <xdr:sp macro="" textlink="">
      <xdr:nvSpPr>
        <xdr:cNvPr id="459" name="【保健センター・保健所】&#10;有形固定資産減価償却率該当値テキスト"/>
        <xdr:cNvSpPr txBox="1"/>
      </xdr:nvSpPr>
      <xdr:spPr>
        <a:xfrm>
          <a:off x="16357600" y="10271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80</xdr:col>
      <xdr:colOff>26035</xdr:colOff>
      <xdr:row>58</xdr:row>
      <xdr:rowOff>86995</xdr:rowOff>
    </xdr:from>
    <xdr:ext cx="405130" cy="257810"/>
    <xdr:sp macro="" textlink="">
      <xdr:nvSpPr>
        <xdr:cNvPr id="460" name="n_1aveValue【保健センター・保健所】&#10;有形固定資産減価償却率"/>
        <xdr:cNvSpPr txBox="1"/>
      </xdr:nvSpPr>
      <xdr:spPr>
        <a:xfrm>
          <a:off x="15266035" y="10031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34925</xdr:rowOff>
    </xdr:from>
    <xdr:ext cx="403860" cy="259080"/>
    <xdr:sp macro="" textlink="">
      <xdr:nvSpPr>
        <xdr:cNvPr id="461" name="n_2aveValue【保健センター・保健所】&#10;有形固定資産減価償却率"/>
        <xdr:cNvSpPr txBox="1"/>
      </xdr:nvSpPr>
      <xdr:spPr>
        <a:xfrm>
          <a:off x="14389735" y="9979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15240</xdr:rowOff>
    </xdr:from>
    <xdr:ext cx="403860" cy="259080"/>
    <xdr:sp macro="" textlink="">
      <xdr:nvSpPr>
        <xdr:cNvPr id="462" name="n_3aveValue【保健センター・保健所】&#10;有形固定資産減価償却率"/>
        <xdr:cNvSpPr txBox="1"/>
      </xdr:nvSpPr>
      <xdr:spPr>
        <a:xfrm>
          <a:off x="13500735" y="9959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161925</xdr:rowOff>
    </xdr:from>
    <xdr:ext cx="403860" cy="259080"/>
    <xdr:sp macro="" textlink="">
      <xdr:nvSpPr>
        <xdr:cNvPr id="463" name="n_4aveValue【保健センター・保健所】&#10;有形固定資産減価償却率"/>
        <xdr:cNvSpPr txBox="1"/>
      </xdr:nvSpPr>
      <xdr:spPr>
        <a:xfrm>
          <a:off x="12611735" y="9934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72" name="テキスト ボックス 47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475" name="テキスト ボックス 474"/>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477" name="テキスト ボックス 476"/>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479" name="テキスト ボックス 478"/>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481" name="テキスト ボックス 480"/>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83" name="テキスト ボックス 482"/>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144145</xdr:rowOff>
    </xdr:from>
    <xdr:to>
      <xdr:col>116</xdr:col>
      <xdr:colOff>62865</xdr:colOff>
      <xdr:row>63</xdr:row>
      <xdr:rowOff>125730</xdr:rowOff>
    </xdr:to>
    <xdr:cxnSp macro="">
      <xdr:nvCxnSpPr>
        <xdr:cNvPr id="485" name="直線コネクタ 484"/>
        <xdr:cNvCxnSpPr/>
      </xdr:nvCxnSpPr>
      <xdr:spPr>
        <a:xfrm flipV="1">
          <a:off x="22160865" y="9573895"/>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486"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7" name="直線コネクタ 486"/>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90805</xdr:rowOff>
    </xdr:from>
    <xdr:ext cx="469900" cy="258445"/>
    <xdr:sp macro="" textlink="">
      <xdr:nvSpPr>
        <xdr:cNvPr id="488" name="【保健センター・保健所】&#10;一人当たり面積最大値テキスト"/>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144145</xdr:rowOff>
    </xdr:from>
    <xdr:to>
      <xdr:col>116</xdr:col>
      <xdr:colOff>152400</xdr:colOff>
      <xdr:row>55</xdr:row>
      <xdr:rowOff>144145</xdr:rowOff>
    </xdr:to>
    <xdr:cxnSp macro="">
      <xdr:nvCxnSpPr>
        <xdr:cNvPr id="489" name="直線コネクタ 488"/>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166370</xdr:rowOff>
    </xdr:from>
    <xdr:ext cx="469900" cy="257810"/>
    <xdr:sp macro="" textlink="">
      <xdr:nvSpPr>
        <xdr:cNvPr id="490" name="【保健センター・保健所】&#10;一人当たり面積平均値テキスト"/>
        <xdr:cNvSpPr txBox="1"/>
      </xdr:nvSpPr>
      <xdr:spPr>
        <a:xfrm>
          <a:off x="22199600" y="104533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1" name="フローチャート: 判断 490"/>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111760</xdr:rowOff>
    </xdr:from>
    <xdr:to>
      <xdr:col>112</xdr:col>
      <xdr:colOff>38100</xdr:colOff>
      <xdr:row>62</xdr:row>
      <xdr:rowOff>41910</xdr:rowOff>
    </xdr:to>
    <xdr:sp macro="" textlink="">
      <xdr:nvSpPr>
        <xdr:cNvPr id="492" name="フローチャート: 判断 491"/>
        <xdr:cNvSpPr/>
      </xdr:nvSpPr>
      <xdr:spPr>
        <a:xfrm>
          <a:off x="21272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3" name="フローチャート: 判断 49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125095</xdr:rowOff>
    </xdr:from>
    <xdr:to>
      <xdr:col>102</xdr:col>
      <xdr:colOff>165100</xdr:colOff>
      <xdr:row>62</xdr:row>
      <xdr:rowOff>55245</xdr:rowOff>
    </xdr:to>
    <xdr:sp macro="" textlink="">
      <xdr:nvSpPr>
        <xdr:cNvPr id="494" name="フローチャート: 判断 493"/>
        <xdr:cNvSpPr/>
      </xdr:nvSpPr>
      <xdr:spPr>
        <a:xfrm>
          <a:off x="19494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139065</xdr:rowOff>
    </xdr:from>
    <xdr:to>
      <xdr:col>98</xdr:col>
      <xdr:colOff>38100</xdr:colOff>
      <xdr:row>62</xdr:row>
      <xdr:rowOff>69215</xdr:rowOff>
    </xdr:to>
    <xdr:sp macro="" textlink="">
      <xdr:nvSpPr>
        <xdr:cNvPr id="495" name="フローチャート: 判断 494"/>
        <xdr:cNvSpPr/>
      </xdr:nvSpPr>
      <xdr:spPr>
        <a:xfrm>
          <a:off x="18605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496" name="テキスト ボックス 49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497" name="テキスト ボックス 49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498" name="テキスト ボックス 49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499" name="テキスト ボックス 49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00" name="テキスト ボックス 49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146050</xdr:rowOff>
    </xdr:from>
    <xdr:to>
      <xdr:col>116</xdr:col>
      <xdr:colOff>114300</xdr:colOff>
      <xdr:row>63</xdr:row>
      <xdr:rowOff>76200</xdr:rowOff>
    </xdr:to>
    <xdr:sp macro="" textlink="">
      <xdr:nvSpPr>
        <xdr:cNvPr id="501" name="楕円 500"/>
        <xdr:cNvSpPr/>
      </xdr:nvSpPr>
      <xdr:spPr>
        <a:xfrm>
          <a:off x="221107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60960</xdr:rowOff>
    </xdr:from>
    <xdr:ext cx="469900" cy="259080"/>
    <xdr:sp macro="" textlink="">
      <xdr:nvSpPr>
        <xdr:cNvPr id="502" name="【保健センター・保健所】&#10;一人当たり面積該当値テキスト"/>
        <xdr:cNvSpPr txBox="1"/>
      </xdr:nvSpPr>
      <xdr:spPr>
        <a:xfrm>
          <a:off x="22199600" y="10690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110</xdr:col>
      <xdr:colOff>120650</xdr:colOff>
      <xdr:row>60</xdr:row>
      <xdr:rowOff>58420</xdr:rowOff>
    </xdr:from>
    <xdr:ext cx="469900" cy="259080"/>
    <xdr:sp macro="" textlink="">
      <xdr:nvSpPr>
        <xdr:cNvPr id="503" name="n_1aveValue【保健センター・保健所】&#10;一人当たり面積"/>
        <xdr:cNvSpPr txBox="1"/>
      </xdr:nvSpPr>
      <xdr:spPr>
        <a:xfrm>
          <a:off x="21075650" y="1034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67310</xdr:rowOff>
    </xdr:from>
    <xdr:ext cx="468630" cy="259080"/>
    <xdr:sp macro="" textlink="">
      <xdr:nvSpPr>
        <xdr:cNvPr id="504" name="n_2aveValue【保健センター・保健所】&#10;一人当たり面積"/>
        <xdr:cNvSpPr txBox="1"/>
      </xdr:nvSpPr>
      <xdr:spPr>
        <a:xfrm>
          <a:off x="20199350" y="1035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71755</xdr:rowOff>
    </xdr:from>
    <xdr:ext cx="468630" cy="259080"/>
    <xdr:sp macro="" textlink="">
      <xdr:nvSpPr>
        <xdr:cNvPr id="505" name="n_3aveValue【保健センター・保健所】&#10;一人当たり面積"/>
        <xdr:cNvSpPr txBox="1"/>
      </xdr:nvSpPr>
      <xdr:spPr>
        <a:xfrm>
          <a:off x="19310350" y="10358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86360</xdr:rowOff>
    </xdr:from>
    <xdr:ext cx="468630" cy="257810"/>
    <xdr:sp macro="" textlink="">
      <xdr:nvSpPr>
        <xdr:cNvPr id="506" name="n_4aveValue【保健センター・保健所】&#10;一人当たり面積"/>
        <xdr:cNvSpPr txBox="1"/>
      </xdr:nvSpPr>
      <xdr:spPr>
        <a:xfrm>
          <a:off x="18421350" y="10373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15" name="テキスト ボックス 514"/>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517" name="テキスト ボックス 516"/>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18" name="直線コネクタ 51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519" name="テキスト ボックス 518"/>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20" name="直線コネクタ 51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21" name="テキスト ボックス 520"/>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22" name="直線コネクタ 52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23" name="テキスト ボックス 52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24" name="直線コネクタ 52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25" name="テキスト ボックス 524"/>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26" name="直線コネクタ 52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27" name="テキスト ボックス 52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28" name="直線コネクタ 52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529" name="テキスト ボックス 528"/>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92075</xdr:rowOff>
    </xdr:from>
    <xdr:to>
      <xdr:col>85</xdr:col>
      <xdr:colOff>126365</xdr:colOff>
      <xdr:row>86</xdr:row>
      <xdr:rowOff>168910</xdr:rowOff>
    </xdr:to>
    <xdr:cxnSp macro="">
      <xdr:nvCxnSpPr>
        <xdr:cNvPr id="532" name="直線コネクタ 531"/>
        <xdr:cNvCxnSpPr/>
      </xdr:nvCxnSpPr>
      <xdr:spPr>
        <a:xfrm flipV="1">
          <a:off x="16318865" y="1346517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33"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34" name="直線コネクタ 53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38735</xdr:rowOff>
    </xdr:from>
    <xdr:ext cx="405130" cy="259080"/>
    <xdr:sp macro="" textlink="">
      <xdr:nvSpPr>
        <xdr:cNvPr id="535" name="【消防施設】&#10;有形固定資産減価償却率最大値テキスト"/>
        <xdr:cNvSpPr txBox="1"/>
      </xdr:nvSpPr>
      <xdr:spPr>
        <a:xfrm>
          <a:off x="16357600"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92075</xdr:rowOff>
    </xdr:from>
    <xdr:to>
      <xdr:col>86</xdr:col>
      <xdr:colOff>25400</xdr:colOff>
      <xdr:row>78</xdr:row>
      <xdr:rowOff>92075</xdr:rowOff>
    </xdr:to>
    <xdr:cxnSp macro="">
      <xdr:nvCxnSpPr>
        <xdr:cNvPr id="536" name="直線コネクタ 535"/>
        <xdr:cNvCxnSpPr/>
      </xdr:nvCxnSpPr>
      <xdr:spPr>
        <a:xfrm>
          <a:off x="16230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121285</xdr:rowOff>
    </xdr:from>
    <xdr:ext cx="405130" cy="257810"/>
    <xdr:sp macro="" textlink="">
      <xdr:nvSpPr>
        <xdr:cNvPr id="537" name="【消防施設】&#10;有形固定資産減価償却率平均値テキスト"/>
        <xdr:cNvSpPr txBox="1"/>
      </xdr:nvSpPr>
      <xdr:spPr>
        <a:xfrm>
          <a:off x="16357600" y="140087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98425</xdr:rowOff>
    </xdr:from>
    <xdr:to>
      <xdr:col>85</xdr:col>
      <xdr:colOff>177800</xdr:colOff>
      <xdr:row>83</xdr:row>
      <xdr:rowOff>29210</xdr:rowOff>
    </xdr:to>
    <xdr:sp macro="" textlink="">
      <xdr:nvSpPr>
        <xdr:cNvPr id="538" name="フローチャート: 判断 537"/>
        <xdr:cNvSpPr/>
      </xdr:nvSpPr>
      <xdr:spPr>
        <a:xfrm>
          <a:off x="162687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39" name="フローチャート: 判断 538"/>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133985</xdr:rowOff>
    </xdr:from>
    <xdr:to>
      <xdr:col>76</xdr:col>
      <xdr:colOff>165100</xdr:colOff>
      <xdr:row>83</xdr:row>
      <xdr:rowOff>64135</xdr:rowOff>
    </xdr:to>
    <xdr:sp macro="" textlink="">
      <xdr:nvSpPr>
        <xdr:cNvPr id="540" name="フローチャート: 判断 539"/>
        <xdr:cNvSpPr/>
      </xdr:nvSpPr>
      <xdr:spPr>
        <a:xfrm>
          <a:off x="14541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1905</xdr:rowOff>
    </xdr:from>
    <xdr:to>
      <xdr:col>72</xdr:col>
      <xdr:colOff>38100</xdr:colOff>
      <xdr:row>83</xdr:row>
      <xdr:rowOff>103505</xdr:rowOff>
    </xdr:to>
    <xdr:sp macro="" textlink="">
      <xdr:nvSpPr>
        <xdr:cNvPr id="541" name="フローチャート: 判断 540"/>
        <xdr:cNvSpPr/>
      </xdr:nvSpPr>
      <xdr:spPr>
        <a:xfrm>
          <a:off x="13652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542" name="フローチャート: 判断 541"/>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43" name="テキスト ボックス 54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44" name="テキスト ボックス 54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45" name="テキスト ボックス 54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46" name="テキスト ボックス 54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47" name="テキスト ボックス 54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38100</xdr:rowOff>
    </xdr:from>
    <xdr:to>
      <xdr:col>85</xdr:col>
      <xdr:colOff>177800</xdr:colOff>
      <xdr:row>83</xdr:row>
      <xdr:rowOff>139700</xdr:rowOff>
    </xdr:to>
    <xdr:sp macro="" textlink="">
      <xdr:nvSpPr>
        <xdr:cNvPr id="548" name="楕円 547"/>
        <xdr:cNvSpPr/>
      </xdr:nvSpPr>
      <xdr:spPr>
        <a:xfrm>
          <a:off x="16268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16510</xdr:rowOff>
    </xdr:from>
    <xdr:ext cx="405130" cy="259080"/>
    <xdr:sp macro="" textlink="">
      <xdr:nvSpPr>
        <xdr:cNvPr id="549" name="【消防施設】&#10;有形固定資産減価償却率該当値テキスト"/>
        <xdr:cNvSpPr txBox="1"/>
      </xdr:nvSpPr>
      <xdr:spPr>
        <a:xfrm>
          <a:off x="16357600" y="14246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80</xdr:col>
      <xdr:colOff>26035</xdr:colOff>
      <xdr:row>81</xdr:row>
      <xdr:rowOff>57785</xdr:rowOff>
    </xdr:from>
    <xdr:ext cx="405130" cy="259080"/>
    <xdr:sp macro="" textlink="">
      <xdr:nvSpPr>
        <xdr:cNvPr id="550" name="n_1aveValue【消防施設】&#10;有形固定資産減価償却率"/>
        <xdr:cNvSpPr txBox="1"/>
      </xdr:nvSpPr>
      <xdr:spPr>
        <a:xfrm>
          <a:off x="15266035" y="13945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80645</xdr:rowOff>
    </xdr:from>
    <xdr:ext cx="403860" cy="259080"/>
    <xdr:sp macro="" textlink="">
      <xdr:nvSpPr>
        <xdr:cNvPr id="551" name="n_2aveValue【消防施設】&#10;有形固定資産減価償却率"/>
        <xdr:cNvSpPr txBox="1"/>
      </xdr:nvSpPr>
      <xdr:spPr>
        <a:xfrm>
          <a:off x="14389735" y="13968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120650</xdr:rowOff>
    </xdr:from>
    <xdr:ext cx="403860" cy="257810"/>
    <xdr:sp macro="" textlink="">
      <xdr:nvSpPr>
        <xdr:cNvPr id="552" name="n_3aveValue【消防施設】&#10;有形固定資産減価償却率"/>
        <xdr:cNvSpPr txBox="1"/>
      </xdr:nvSpPr>
      <xdr:spPr>
        <a:xfrm>
          <a:off x="13500735" y="140081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151130</xdr:rowOff>
    </xdr:from>
    <xdr:ext cx="403860" cy="259080"/>
    <xdr:sp macro="" textlink="">
      <xdr:nvSpPr>
        <xdr:cNvPr id="553" name="n_4aveValue【消防施設】&#10;有形固定資産減価償却率"/>
        <xdr:cNvSpPr txBox="1"/>
      </xdr:nvSpPr>
      <xdr:spPr>
        <a:xfrm>
          <a:off x="12611735" y="14038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62" name="テキスト ボックス 561"/>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565" name="テキスト ボックス 564"/>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567" name="テキスト ボックス 566"/>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569" name="テキスト ボックス 568"/>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571" name="テキスト ボックス 570"/>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73" name="テキスト ボックス 57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133985</xdr:rowOff>
    </xdr:from>
    <xdr:to>
      <xdr:col>116</xdr:col>
      <xdr:colOff>62865</xdr:colOff>
      <xdr:row>86</xdr:row>
      <xdr:rowOff>26670</xdr:rowOff>
    </xdr:to>
    <xdr:cxnSp macro="">
      <xdr:nvCxnSpPr>
        <xdr:cNvPr id="575" name="直線コネクタ 574"/>
        <xdr:cNvCxnSpPr/>
      </xdr:nvCxnSpPr>
      <xdr:spPr>
        <a:xfrm flipV="1">
          <a:off x="22160865" y="1333563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30480</xdr:rowOff>
    </xdr:from>
    <xdr:ext cx="469900" cy="257810"/>
    <xdr:sp macro="" textlink="">
      <xdr:nvSpPr>
        <xdr:cNvPr id="576" name="【消防施設】&#10;一人当たり面積最小値テキスト"/>
        <xdr:cNvSpPr txBox="1"/>
      </xdr:nvSpPr>
      <xdr:spPr>
        <a:xfrm>
          <a:off x="22199600" y="14775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77" name="直線コネクタ 576"/>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80645</xdr:rowOff>
    </xdr:from>
    <xdr:ext cx="469900" cy="259080"/>
    <xdr:sp macro="" textlink="">
      <xdr:nvSpPr>
        <xdr:cNvPr id="578" name="【消防施設】&#10;一人当たり面積最大値テキスト"/>
        <xdr:cNvSpPr txBox="1"/>
      </xdr:nvSpPr>
      <xdr:spPr>
        <a:xfrm>
          <a:off x="22199600" y="1311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133985</xdr:rowOff>
    </xdr:from>
    <xdr:to>
      <xdr:col>116</xdr:col>
      <xdr:colOff>152400</xdr:colOff>
      <xdr:row>77</xdr:row>
      <xdr:rowOff>133985</xdr:rowOff>
    </xdr:to>
    <xdr:cxnSp macro="">
      <xdr:nvCxnSpPr>
        <xdr:cNvPr id="579" name="直線コネクタ 578"/>
        <xdr:cNvCxnSpPr/>
      </xdr:nvCxnSpPr>
      <xdr:spPr>
        <a:xfrm>
          <a:off x="22072600" y="1333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133350</xdr:rowOff>
    </xdr:from>
    <xdr:ext cx="469900" cy="257810"/>
    <xdr:sp macro="" textlink="">
      <xdr:nvSpPr>
        <xdr:cNvPr id="580" name="【消防施設】&#10;一人当たり面積平均値テキスト"/>
        <xdr:cNvSpPr txBox="1"/>
      </xdr:nvSpPr>
      <xdr:spPr>
        <a:xfrm>
          <a:off x="22199600" y="143637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110490</xdr:rowOff>
    </xdr:from>
    <xdr:to>
      <xdr:col>116</xdr:col>
      <xdr:colOff>114300</xdr:colOff>
      <xdr:row>85</xdr:row>
      <xdr:rowOff>40640</xdr:rowOff>
    </xdr:to>
    <xdr:sp macro="" textlink="">
      <xdr:nvSpPr>
        <xdr:cNvPr id="581" name="フローチャート: 判断 580"/>
        <xdr:cNvSpPr/>
      </xdr:nvSpPr>
      <xdr:spPr>
        <a:xfrm>
          <a:off x="221107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81280</xdr:rowOff>
    </xdr:from>
    <xdr:to>
      <xdr:col>112</xdr:col>
      <xdr:colOff>38100</xdr:colOff>
      <xdr:row>85</xdr:row>
      <xdr:rowOff>11430</xdr:rowOff>
    </xdr:to>
    <xdr:sp macro="" textlink="">
      <xdr:nvSpPr>
        <xdr:cNvPr id="582" name="フローチャート: 判断 581"/>
        <xdr:cNvSpPr/>
      </xdr:nvSpPr>
      <xdr:spPr>
        <a:xfrm>
          <a:off x="21272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120650</xdr:rowOff>
    </xdr:from>
    <xdr:to>
      <xdr:col>107</xdr:col>
      <xdr:colOff>101600</xdr:colOff>
      <xdr:row>85</xdr:row>
      <xdr:rowOff>50165</xdr:rowOff>
    </xdr:to>
    <xdr:sp macro="" textlink="">
      <xdr:nvSpPr>
        <xdr:cNvPr id="583" name="フローチャート: 判断 582"/>
        <xdr:cNvSpPr/>
      </xdr:nvSpPr>
      <xdr:spPr>
        <a:xfrm>
          <a:off x="20383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118745</xdr:rowOff>
    </xdr:to>
    <xdr:sp macro="" textlink="">
      <xdr:nvSpPr>
        <xdr:cNvPr id="584" name="フローチャート: 判断 583"/>
        <xdr:cNvSpPr/>
      </xdr:nvSpPr>
      <xdr:spPr>
        <a:xfrm>
          <a:off x="19494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14605</xdr:rowOff>
    </xdr:from>
    <xdr:to>
      <xdr:col>98</xdr:col>
      <xdr:colOff>38100</xdr:colOff>
      <xdr:row>84</xdr:row>
      <xdr:rowOff>116205</xdr:rowOff>
    </xdr:to>
    <xdr:sp macro="" textlink="">
      <xdr:nvSpPr>
        <xdr:cNvPr id="585" name="フローチャート: 判断 584"/>
        <xdr:cNvSpPr/>
      </xdr:nvSpPr>
      <xdr:spPr>
        <a:xfrm>
          <a:off x="18605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86" name="テキスト ボックス 58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87" name="テキスト ボックス 58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88" name="テキスト ボックス 58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89" name="テキスト ボックス 58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90" name="テキスト ボックス 58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144780</xdr:rowOff>
    </xdr:from>
    <xdr:to>
      <xdr:col>116</xdr:col>
      <xdr:colOff>114300</xdr:colOff>
      <xdr:row>85</xdr:row>
      <xdr:rowOff>74930</xdr:rowOff>
    </xdr:to>
    <xdr:sp macro="" textlink="">
      <xdr:nvSpPr>
        <xdr:cNvPr id="591" name="楕円 590"/>
        <xdr:cNvSpPr/>
      </xdr:nvSpPr>
      <xdr:spPr>
        <a:xfrm>
          <a:off x="221107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123190</xdr:rowOff>
    </xdr:from>
    <xdr:ext cx="469900" cy="257810"/>
    <xdr:sp macro="" textlink="">
      <xdr:nvSpPr>
        <xdr:cNvPr id="592" name="【消防施設】&#10;一人当たり面積該当値テキスト"/>
        <xdr:cNvSpPr txBox="1"/>
      </xdr:nvSpPr>
      <xdr:spPr>
        <a:xfrm>
          <a:off x="22199600" y="14524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110</xdr:col>
      <xdr:colOff>120650</xdr:colOff>
      <xdr:row>83</xdr:row>
      <xdr:rowOff>27940</xdr:rowOff>
    </xdr:from>
    <xdr:ext cx="469900" cy="259080"/>
    <xdr:sp macro="" textlink="">
      <xdr:nvSpPr>
        <xdr:cNvPr id="593" name="n_1aveValue【消防施設】&#10;一人当たり面積"/>
        <xdr:cNvSpPr txBox="1"/>
      </xdr:nvSpPr>
      <xdr:spPr>
        <a:xfrm>
          <a:off x="21075650" y="14258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66675</xdr:rowOff>
    </xdr:from>
    <xdr:ext cx="468630" cy="257810"/>
    <xdr:sp macro="" textlink="">
      <xdr:nvSpPr>
        <xdr:cNvPr id="594" name="n_2aveValue【消防施設】&#10;一人当たり面積"/>
        <xdr:cNvSpPr txBox="1"/>
      </xdr:nvSpPr>
      <xdr:spPr>
        <a:xfrm>
          <a:off x="20199350" y="14297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135255</xdr:rowOff>
    </xdr:from>
    <xdr:ext cx="468630" cy="257810"/>
    <xdr:sp macro="" textlink="">
      <xdr:nvSpPr>
        <xdr:cNvPr id="595" name="n_3aveValue【消防施設】&#10;一人当たり面積"/>
        <xdr:cNvSpPr txBox="1"/>
      </xdr:nvSpPr>
      <xdr:spPr>
        <a:xfrm>
          <a:off x="19310350" y="14194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132715</xdr:rowOff>
    </xdr:from>
    <xdr:ext cx="468630" cy="257810"/>
    <xdr:sp macro="" textlink="">
      <xdr:nvSpPr>
        <xdr:cNvPr id="596" name="n_4aveValue【消防施設】&#10;一人当たり面積"/>
        <xdr:cNvSpPr txBox="1"/>
      </xdr:nvSpPr>
      <xdr:spPr>
        <a:xfrm>
          <a:off x="18421350" y="14191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05" name="テキスト ボックス 60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07" name="テキスト ボックス 60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08" name="直線コネクタ 60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609" name="テキスト ボックス 608"/>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10" name="直線コネクタ 60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11" name="テキスト ボックス 61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12" name="直線コネクタ 61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13" name="テキスト ボックス 61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14" name="直線コネクタ 61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15" name="テキスト ボックス 61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16" name="直線コネクタ 61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17" name="テキスト ボックス 61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18" name="直線コネクタ 61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619" name="テキスト ボックス 618"/>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13970</xdr:rowOff>
    </xdr:to>
    <xdr:cxnSp macro="">
      <xdr:nvCxnSpPr>
        <xdr:cNvPr id="622" name="直線コネクタ 621"/>
        <xdr:cNvCxnSpPr/>
      </xdr:nvCxnSpPr>
      <xdr:spPr>
        <a:xfrm flipV="1">
          <a:off x="16318865" y="1709039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17780</xdr:rowOff>
    </xdr:from>
    <xdr:ext cx="405130" cy="257810"/>
    <xdr:sp macro="" textlink="">
      <xdr:nvSpPr>
        <xdr:cNvPr id="623" name="【庁舎】&#10;有形固定資産減価償却率最小値テキスト"/>
        <xdr:cNvSpPr txBox="1"/>
      </xdr:nvSpPr>
      <xdr:spPr>
        <a:xfrm>
          <a:off x="16357600" y="18705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13970</xdr:rowOff>
    </xdr:from>
    <xdr:to>
      <xdr:col>86</xdr:col>
      <xdr:colOff>25400</xdr:colOff>
      <xdr:row>109</xdr:row>
      <xdr:rowOff>13970</xdr:rowOff>
    </xdr:to>
    <xdr:cxnSp macro="">
      <xdr:nvCxnSpPr>
        <xdr:cNvPr id="624" name="直線コネクタ 623"/>
        <xdr:cNvCxnSpPr/>
      </xdr:nvCxnSpPr>
      <xdr:spPr>
        <a:xfrm>
          <a:off x="16230600" y="1870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7810"/>
    <xdr:sp macro="" textlink="">
      <xdr:nvSpPr>
        <xdr:cNvPr id="625"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26" name="直線コネクタ 62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107315</xdr:rowOff>
    </xdr:from>
    <xdr:ext cx="405130" cy="259080"/>
    <xdr:sp macro="" textlink="">
      <xdr:nvSpPr>
        <xdr:cNvPr id="627" name="【庁舎】&#10;有形固定資産減価償却率平均値テキスト"/>
        <xdr:cNvSpPr txBox="1"/>
      </xdr:nvSpPr>
      <xdr:spPr>
        <a:xfrm>
          <a:off x="16357600" y="175952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84455</xdr:rowOff>
    </xdr:from>
    <xdr:to>
      <xdr:col>85</xdr:col>
      <xdr:colOff>177800</xdr:colOff>
      <xdr:row>104</xdr:row>
      <xdr:rowOff>14605</xdr:rowOff>
    </xdr:to>
    <xdr:sp macro="" textlink="">
      <xdr:nvSpPr>
        <xdr:cNvPr id="628" name="フローチャート: 判断 627"/>
        <xdr:cNvSpPr/>
      </xdr:nvSpPr>
      <xdr:spPr>
        <a:xfrm>
          <a:off x="162687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629" name="フローチャート: 判断 628"/>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38735</xdr:rowOff>
    </xdr:from>
    <xdr:to>
      <xdr:col>76</xdr:col>
      <xdr:colOff>165100</xdr:colOff>
      <xdr:row>104</xdr:row>
      <xdr:rowOff>140335</xdr:rowOff>
    </xdr:to>
    <xdr:sp macro="" textlink="">
      <xdr:nvSpPr>
        <xdr:cNvPr id="630" name="フローチャート: 判断 629"/>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111760</xdr:rowOff>
    </xdr:from>
    <xdr:to>
      <xdr:col>72</xdr:col>
      <xdr:colOff>38100</xdr:colOff>
      <xdr:row>105</xdr:row>
      <xdr:rowOff>41910</xdr:rowOff>
    </xdr:to>
    <xdr:sp macro="" textlink="">
      <xdr:nvSpPr>
        <xdr:cNvPr id="631" name="フローチャート: 判断 630"/>
        <xdr:cNvSpPr/>
      </xdr:nvSpPr>
      <xdr:spPr>
        <a:xfrm>
          <a:off x="13652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164465</xdr:rowOff>
    </xdr:from>
    <xdr:to>
      <xdr:col>67</xdr:col>
      <xdr:colOff>101600</xdr:colOff>
      <xdr:row>105</xdr:row>
      <xdr:rowOff>94615</xdr:rowOff>
    </xdr:to>
    <xdr:sp macro="" textlink="">
      <xdr:nvSpPr>
        <xdr:cNvPr id="632" name="フローチャート: 判断 631"/>
        <xdr:cNvSpPr/>
      </xdr:nvSpPr>
      <xdr:spPr>
        <a:xfrm>
          <a:off x="12763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33" name="テキスト ボックス 63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34" name="テキスト ボックス 63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35" name="テキスト ボックス 63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6" name="テキスト ボックス 63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7" name="テキスト ボックス 63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34925</xdr:rowOff>
    </xdr:from>
    <xdr:to>
      <xdr:col>85</xdr:col>
      <xdr:colOff>177800</xdr:colOff>
      <xdr:row>106</xdr:row>
      <xdr:rowOff>136525</xdr:rowOff>
    </xdr:to>
    <xdr:sp macro="" textlink="">
      <xdr:nvSpPr>
        <xdr:cNvPr id="638" name="楕円 637"/>
        <xdr:cNvSpPr/>
      </xdr:nvSpPr>
      <xdr:spPr>
        <a:xfrm>
          <a:off x="16268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13335</xdr:rowOff>
    </xdr:from>
    <xdr:ext cx="405130" cy="259080"/>
    <xdr:sp macro="" textlink="">
      <xdr:nvSpPr>
        <xdr:cNvPr id="639" name="【庁舎】&#10;有形固定資産減価償却率該当値テキスト"/>
        <xdr:cNvSpPr txBox="1"/>
      </xdr:nvSpPr>
      <xdr:spPr>
        <a:xfrm>
          <a:off x="16357600" y="1818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dr:col>80</xdr:col>
      <xdr:colOff>26035</xdr:colOff>
      <xdr:row>102</xdr:row>
      <xdr:rowOff>166370</xdr:rowOff>
    </xdr:from>
    <xdr:ext cx="405130" cy="257810"/>
    <xdr:sp macro="" textlink="">
      <xdr:nvSpPr>
        <xdr:cNvPr id="640" name="n_1aveValue【庁舎】&#10;有形固定資産減価償却率"/>
        <xdr:cNvSpPr txBox="1"/>
      </xdr:nvSpPr>
      <xdr:spPr>
        <a:xfrm>
          <a:off x="15266035" y="176542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156845</xdr:rowOff>
    </xdr:from>
    <xdr:ext cx="403860" cy="257810"/>
    <xdr:sp macro="" textlink="">
      <xdr:nvSpPr>
        <xdr:cNvPr id="641" name="n_2aveValue【庁舎】&#10;有形固定資産減価償却率"/>
        <xdr:cNvSpPr txBox="1"/>
      </xdr:nvSpPr>
      <xdr:spPr>
        <a:xfrm>
          <a:off x="14389735" y="17644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58420</xdr:rowOff>
    </xdr:from>
    <xdr:ext cx="403860" cy="259080"/>
    <xdr:sp macro="" textlink="">
      <xdr:nvSpPr>
        <xdr:cNvPr id="642" name="n_3aveValue【庁舎】&#10;有形固定資産減価償却率"/>
        <xdr:cNvSpPr txBox="1"/>
      </xdr:nvSpPr>
      <xdr:spPr>
        <a:xfrm>
          <a:off x="13500735" y="17717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111125</xdr:rowOff>
    </xdr:from>
    <xdr:ext cx="403860" cy="257810"/>
    <xdr:sp macro="" textlink="">
      <xdr:nvSpPr>
        <xdr:cNvPr id="643" name="n_4aveValue【庁舎】&#10;有形固定資産減価償却率"/>
        <xdr:cNvSpPr txBox="1"/>
      </xdr:nvSpPr>
      <xdr:spPr>
        <a:xfrm>
          <a:off x="12611735" y="17770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52" name="テキスト ボックス 651"/>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54" name="直線コネクタ 65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655" name="テキスト ボックス 654"/>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56" name="直線コネクタ 65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657" name="テキスト ボックス 656"/>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58" name="直線コネクタ 65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659" name="テキスト ボックス 658"/>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60" name="直線コネクタ 65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661" name="テキスト ボックス 660"/>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62" name="直線コネクタ 66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663" name="テキスト ボックス 662"/>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64" name="直線コネクタ 66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665" name="テキスト ボックス 664"/>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67" name="テキスト ボックス 666"/>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166370</xdr:rowOff>
    </xdr:from>
    <xdr:to>
      <xdr:col>116</xdr:col>
      <xdr:colOff>62865</xdr:colOff>
      <xdr:row>108</xdr:row>
      <xdr:rowOff>74930</xdr:rowOff>
    </xdr:to>
    <xdr:cxnSp macro="">
      <xdr:nvCxnSpPr>
        <xdr:cNvPr id="669" name="直線コネクタ 668"/>
        <xdr:cNvCxnSpPr/>
      </xdr:nvCxnSpPr>
      <xdr:spPr>
        <a:xfrm flipV="1">
          <a:off x="22160865" y="1713992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78105</xdr:rowOff>
    </xdr:from>
    <xdr:ext cx="469900" cy="257810"/>
    <xdr:sp macro="" textlink="">
      <xdr:nvSpPr>
        <xdr:cNvPr id="670" name="【庁舎】&#10;一人当たり面積最小値テキスト"/>
        <xdr:cNvSpPr txBox="1"/>
      </xdr:nvSpPr>
      <xdr:spPr>
        <a:xfrm>
          <a:off x="22199600" y="18594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74930</xdr:rowOff>
    </xdr:from>
    <xdr:to>
      <xdr:col>116</xdr:col>
      <xdr:colOff>152400</xdr:colOff>
      <xdr:row>108</xdr:row>
      <xdr:rowOff>74930</xdr:rowOff>
    </xdr:to>
    <xdr:cxnSp macro="">
      <xdr:nvCxnSpPr>
        <xdr:cNvPr id="671" name="直線コネクタ 670"/>
        <xdr:cNvCxnSpPr/>
      </xdr:nvCxnSpPr>
      <xdr:spPr>
        <a:xfrm>
          <a:off x="22072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112395</xdr:rowOff>
    </xdr:from>
    <xdr:ext cx="469900" cy="257810"/>
    <xdr:sp macro="" textlink="">
      <xdr:nvSpPr>
        <xdr:cNvPr id="672" name="【庁舎】&#10;一人当たり面積最大値テキスト"/>
        <xdr:cNvSpPr txBox="1"/>
      </xdr:nvSpPr>
      <xdr:spPr>
        <a:xfrm>
          <a:off x="22199600" y="16914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166370</xdr:rowOff>
    </xdr:from>
    <xdr:to>
      <xdr:col>116</xdr:col>
      <xdr:colOff>152400</xdr:colOff>
      <xdr:row>99</xdr:row>
      <xdr:rowOff>166370</xdr:rowOff>
    </xdr:to>
    <xdr:cxnSp macro="">
      <xdr:nvCxnSpPr>
        <xdr:cNvPr id="673" name="直線コネクタ 672"/>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53340</xdr:rowOff>
    </xdr:from>
    <xdr:ext cx="469900" cy="257810"/>
    <xdr:sp macro="" textlink="">
      <xdr:nvSpPr>
        <xdr:cNvPr id="674" name="【庁舎】&#10;一人当たり面積平均値テキスト"/>
        <xdr:cNvSpPr txBox="1"/>
      </xdr:nvSpPr>
      <xdr:spPr>
        <a:xfrm>
          <a:off x="22199600" y="18055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30480</xdr:rowOff>
    </xdr:from>
    <xdr:to>
      <xdr:col>116</xdr:col>
      <xdr:colOff>114300</xdr:colOff>
      <xdr:row>106</xdr:row>
      <xdr:rowOff>132080</xdr:rowOff>
    </xdr:to>
    <xdr:sp macro="" textlink="">
      <xdr:nvSpPr>
        <xdr:cNvPr id="675" name="フローチャート: 判断 674"/>
        <xdr:cNvSpPr/>
      </xdr:nvSpPr>
      <xdr:spPr>
        <a:xfrm>
          <a:off x="221107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53340</xdr:rowOff>
    </xdr:from>
    <xdr:to>
      <xdr:col>112</xdr:col>
      <xdr:colOff>38100</xdr:colOff>
      <xdr:row>106</xdr:row>
      <xdr:rowOff>154940</xdr:rowOff>
    </xdr:to>
    <xdr:sp macro="" textlink="">
      <xdr:nvSpPr>
        <xdr:cNvPr id="676" name="フローチャート: 判断 675"/>
        <xdr:cNvSpPr/>
      </xdr:nvSpPr>
      <xdr:spPr>
        <a:xfrm>
          <a:off x="2127250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57785</xdr:rowOff>
    </xdr:from>
    <xdr:to>
      <xdr:col>107</xdr:col>
      <xdr:colOff>101600</xdr:colOff>
      <xdr:row>106</xdr:row>
      <xdr:rowOff>159385</xdr:rowOff>
    </xdr:to>
    <xdr:sp macro="" textlink="">
      <xdr:nvSpPr>
        <xdr:cNvPr id="677" name="フローチャート: 判断 676"/>
        <xdr:cNvSpPr/>
      </xdr:nvSpPr>
      <xdr:spPr>
        <a:xfrm>
          <a:off x="20383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48260</xdr:rowOff>
    </xdr:from>
    <xdr:to>
      <xdr:col>102</xdr:col>
      <xdr:colOff>165100</xdr:colOff>
      <xdr:row>106</xdr:row>
      <xdr:rowOff>149860</xdr:rowOff>
    </xdr:to>
    <xdr:sp macro="" textlink="">
      <xdr:nvSpPr>
        <xdr:cNvPr id="678" name="フローチャート: 判断 677"/>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63500</xdr:rowOff>
    </xdr:from>
    <xdr:to>
      <xdr:col>98</xdr:col>
      <xdr:colOff>38100</xdr:colOff>
      <xdr:row>106</xdr:row>
      <xdr:rowOff>164465</xdr:rowOff>
    </xdr:to>
    <xdr:sp macro="" textlink="">
      <xdr:nvSpPr>
        <xdr:cNvPr id="679" name="フローチャート: 判断 678"/>
        <xdr:cNvSpPr/>
      </xdr:nvSpPr>
      <xdr:spPr>
        <a:xfrm>
          <a:off x="18605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80" name="テキスト ボックス 67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81" name="テキスト ボックス 68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82" name="テキスト ボックス 68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3" name="テキスト ボックス 68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4" name="テキスト ボックス 68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156210</xdr:rowOff>
    </xdr:from>
    <xdr:to>
      <xdr:col>116</xdr:col>
      <xdr:colOff>114300</xdr:colOff>
      <xdr:row>107</xdr:row>
      <xdr:rowOff>86360</xdr:rowOff>
    </xdr:to>
    <xdr:sp macro="" textlink="">
      <xdr:nvSpPr>
        <xdr:cNvPr id="685" name="楕円 684"/>
        <xdr:cNvSpPr/>
      </xdr:nvSpPr>
      <xdr:spPr>
        <a:xfrm>
          <a:off x="221107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134620</xdr:rowOff>
    </xdr:from>
    <xdr:ext cx="469900" cy="257810"/>
    <xdr:sp macro="" textlink="">
      <xdr:nvSpPr>
        <xdr:cNvPr id="686" name="【庁舎】&#10;一人当たり面積該当値テキスト"/>
        <xdr:cNvSpPr txBox="1"/>
      </xdr:nvSpPr>
      <xdr:spPr>
        <a:xfrm>
          <a:off x="22199600" y="18308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oneCellAnchor>
    <xdr:from>
      <xdr:col>110</xdr:col>
      <xdr:colOff>120650</xdr:colOff>
      <xdr:row>104</xdr:row>
      <xdr:rowOff>171450</xdr:rowOff>
    </xdr:from>
    <xdr:ext cx="469900" cy="259080"/>
    <xdr:sp macro="" textlink="">
      <xdr:nvSpPr>
        <xdr:cNvPr id="687" name="n_1aveValue【庁舎】&#10;一人当たり面積"/>
        <xdr:cNvSpPr txBox="1"/>
      </xdr:nvSpPr>
      <xdr:spPr>
        <a:xfrm>
          <a:off x="2107565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4445</xdr:rowOff>
    </xdr:from>
    <xdr:ext cx="468630" cy="259080"/>
    <xdr:sp macro="" textlink="">
      <xdr:nvSpPr>
        <xdr:cNvPr id="688" name="n_2aveValue【庁舎】&#10;一人当たり面積"/>
        <xdr:cNvSpPr txBox="1"/>
      </xdr:nvSpPr>
      <xdr:spPr>
        <a:xfrm>
          <a:off x="20199350" y="18006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166370</xdr:rowOff>
    </xdr:from>
    <xdr:ext cx="468630" cy="257810"/>
    <xdr:sp macro="" textlink="">
      <xdr:nvSpPr>
        <xdr:cNvPr id="689" name="n_3aveValue【庁舎】&#10;一人当たり面積"/>
        <xdr:cNvSpPr txBox="1"/>
      </xdr:nvSpPr>
      <xdr:spPr>
        <a:xfrm>
          <a:off x="19310350" y="17997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9525</xdr:rowOff>
    </xdr:from>
    <xdr:ext cx="468630" cy="257810"/>
    <xdr:sp macro="" textlink="">
      <xdr:nvSpPr>
        <xdr:cNvPr id="690" name="n_4aveValue【庁舎】&#10;一人当たり面積"/>
        <xdr:cNvSpPr txBox="1"/>
      </xdr:nvSpPr>
      <xdr:spPr>
        <a:xfrm>
          <a:off x="18421350" y="18011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では、類似団体平均と比較して、市民会館を除く全ての施設について有形固定資産償却率が高くなっている。庁舎については市役所本館が築年数５０年を超え、体育施設については体育文化センターが築４０年を超えており、それぞれ老朽化が進んでいることから、個別施設計画に基づき長寿命化のための大規模改修などを進めていく必要がある。また、本市の一人当たり面積については、類似団体の中でも人口密度が比較的高く市域の面積も狭小であり、各施設における必要数が比較的少なくなる傾向にあることから、いずれの施設においても類似団体平均を下回っている状態である。今後は公共施設等総合管理計画や個別施設計画に基づき、計画的な施設の長寿命化や統廃合を進め、公共施設の適正配置に努めて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40,348
40,021
15.96
22,109,469
21,090,165
1,018,794
10,050,644
11,390,213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13.9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9570" cy="358775"/>
    <xdr:sp macro="" textlink="">
      <xdr:nvSpPr>
        <xdr:cNvPr id="38" name="テキスト ボックス 37"/>
        <xdr:cNvSpPr txBox="1"/>
      </xdr:nvSpPr>
      <xdr:spPr>
        <a:xfrm>
          <a:off x="317627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旧産炭地域である本市は基幹となる産業がないため、法人税収については乏しい状況が続いている。また、令和3年度は新型コロナウイルス感染症の影響からの一定程度の回復があり法人税は増収となったが、一方で所得減少により個人市民税は減収となったため、市税総額としては減収した。依然として財政基盤は脆弱であり、財政力指数は全国平均及び県平均を下回る状況となっている。今後は、さらなる市税の徴収率向上や債権管理の強化等を通じて自主財源の確保に努めることとす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5" name="テキスト ボックス 54"/>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19685</xdr:rowOff>
    </xdr:from>
    <xdr:to>
      <xdr:col>23</xdr:col>
      <xdr:colOff>133350</xdr:colOff>
      <xdr:row>44</xdr:row>
      <xdr:rowOff>113665</xdr:rowOff>
    </xdr:to>
    <xdr:cxnSp macro="">
      <xdr:nvCxnSpPr>
        <xdr:cNvPr id="65" name="直線コネクタ 64"/>
        <xdr:cNvCxnSpPr/>
      </xdr:nvCxnSpPr>
      <xdr:spPr>
        <a:xfrm flipV="1">
          <a:off x="4953000" y="6191885"/>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62000" cy="251460"/>
    <xdr:sp macro="" textlink="">
      <xdr:nvSpPr>
        <xdr:cNvPr id="66" name="財政力最小値テキスト"/>
        <xdr:cNvSpPr txBox="1"/>
      </xdr:nvSpPr>
      <xdr:spPr>
        <a:xfrm>
          <a:off x="5041900" y="7630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19685</xdr:rowOff>
    </xdr:from>
    <xdr:to>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41910</xdr:rowOff>
    </xdr:from>
    <xdr:to>
      <xdr:col>23</xdr:col>
      <xdr:colOff>133350</xdr:colOff>
      <xdr:row>41</xdr:row>
      <xdr:rowOff>41910</xdr:rowOff>
    </xdr:to>
    <xdr:cxnSp macro="">
      <xdr:nvCxnSpPr>
        <xdr:cNvPr id="70" name="直線コネクタ 69"/>
        <xdr:cNvCxnSpPr/>
      </xdr:nvCxnSpPr>
      <xdr:spPr>
        <a:xfrm>
          <a:off x="4114800" y="7071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134620</xdr:rowOff>
    </xdr:from>
    <xdr:ext cx="762000" cy="248920"/>
    <xdr:sp macro="" textlink="">
      <xdr:nvSpPr>
        <xdr:cNvPr id="71" name="財政力平均値テキスト"/>
        <xdr:cNvSpPr txBox="1"/>
      </xdr:nvSpPr>
      <xdr:spPr>
        <a:xfrm>
          <a:off x="5041900" y="699262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162560</xdr:rowOff>
    </xdr:from>
    <xdr:to>
      <xdr:col>23</xdr:col>
      <xdr:colOff>184150</xdr:colOff>
      <xdr:row>41</xdr:row>
      <xdr:rowOff>92710</xdr:rowOff>
    </xdr:to>
    <xdr:sp macro="" textlink="">
      <xdr:nvSpPr>
        <xdr:cNvPr id="72" name="フローチャート: 判断 71"/>
        <xdr:cNvSpPr/>
      </xdr:nvSpPr>
      <xdr:spPr>
        <a:xfrm>
          <a:off x="49022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41910</xdr:rowOff>
    </xdr:from>
    <xdr:to>
      <xdr:col>19</xdr:col>
      <xdr:colOff>133350</xdr:colOff>
      <xdr:row>41</xdr:row>
      <xdr:rowOff>59055</xdr:rowOff>
    </xdr:to>
    <xdr:cxnSp macro="">
      <xdr:nvCxnSpPr>
        <xdr:cNvPr id="73" name="直線コネクタ 72"/>
        <xdr:cNvCxnSpPr/>
      </xdr:nvCxnSpPr>
      <xdr:spPr>
        <a:xfrm flipV="1">
          <a:off x="3225800" y="7071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42545</xdr:rowOff>
    </xdr:from>
    <xdr:to>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128905</xdr:rowOff>
    </xdr:from>
    <xdr:ext cx="736600" cy="259080"/>
    <xdr:sp macro="" textlink="">
      <xdr:nvSpPr>
        <xdr:cNvPr id="75" name="テキスト ボックス 74"/>
        <xdr:cNvSpPr txBox="1"/>
      </xdr:nvSpPr>
      <xdr:spPr>
        <a:xfrm>
          <a:off x="3733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59055</xdr:rowOff>
    </xdr:from>
    <xdr:to>
      <xdr:col>15</xdr:col>
      <xdr:colOff>82550</xdr:colOff>
      <xdr:row>41</xdr:row>
      <xdr:rowOff>59055</xdr:rowOff>
    </xdr:to>
    <xdr:cxnSp macro="">
      <xdr:nvCxnSpPr>
        <xdr:cNvPr id="76" name="直線コネクタ 75"/>
        <xdr:cNvCxnSpPr/>
      </xdr:nvCxnSpPr>
      <xdr:spPr>
        <a:xfrm>
          <a:off x="2336800" y="7088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59690</xdr:rowOff>
    </xdr:from>
    <xdr:to>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146050</xdr:rowOff>
    </xdr:from>
    <xdr:ext cx="762000" cy="248920"/>
    <xdr:sp macro="" textlink="">
      <xdr:nvSpPr>
        <xdr:cNvPr id="78" name="テキスト ボックス 77"/>
        <xdr:cNvSpPr txBox="1"/>
      </xdr:nvSpPr>
      <xdr:spPr>
        <a:xfrm>
          <a:off x="2844800" y="71755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59055</xdr:rowOff>
    </xdr:from>
    <xdr:to>
      <xdr:col>11</xdr:col>
      <xdr:colOff>31750</xdr:colOff>
      <xdr:row>41</xdr:row>
      <xdr:rowOff>59055</xdr:rowOff>
    </xdr:to>
    <xdr:cxnSp macro="">
      <xdr:nvCxnSpPr>
        <xdr:cNvPr id="79" name="直線コネクタ 78"/>
        <xdr:cNvCxnSpPr/>
      </xdr:nvCxnSpPr>
      <xdr:spPr>
        <a:xfrm>
          <a:off x="1447800" y="7088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42545</xdr:rowOff>
    </xdr:from>
    <xdr:to>
      <xdr:col>11</xdr:col>
      <xdr:colOff>82550</xdr:colOff>
      <xdr:row>41</xdr:row>
      <xdr:rowOff>144145</xdr:rowOff>
    </xdr:to>
    <xdr:sp macro="" textlink="">
      <xdr:nvSpPr>
        <xdr:cNvPr id="80" name="フローチャート: 判断 79"/>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128905</xdr:rowOff>
    </xdr:from>
    <xdr:ext cx="762000" cy="259080"/>
    <xdr:sp macro="" textlink="">
      <xdr:nvSpPr>
        <xdr:cNvPr id="81" name="テキスト ボックス 80"/>
        <xdr:cNvSpPr txBox="1"/>
      </xdr:nvSpPr>
      <xdr:spPr>
        <a:xfrm>
          <a:off x="1955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42545</xdr:rowOff>
    </xdr:from>
    <xdr:to>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128905</xdr:rowOff>
    </xdr:from>
    <xdr:ext cx="762000" cy="259080"/>
    <xdr:sp macro="" textlink="">
      <xdr:nvSpPr>
        <xdr:cNvPr id="83" name="テキスト ボックス 82"/>
        <xdr:cNvSpPr txBox="1"/>
      </xdr:nvSpPr>
      <xdr:spPr>
        <a:xfrm>
          <a:off x="1066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162560</xdr:rowOff>
    </xdr:from>
    <xdr:to>
      <xdr:col>23</xdr:col>
      <xdr:colOff>184150</xdr:colOff>
      <xdr:row>41</xdr:row>
      <xdr:rowOff>92710</xdr:rowOff>
    </xdr:to>
    <xdr:sp macro="" textlink="">
      <xdr:nvSpPr>
        <xdr:cNvPr id="89" name="楕円 88"/>
        <xdr:cNvSpPr/>
      </xdr:nvSpPr>
      <xdr:spPr>
        <a:xfrm>
          <a:off x="49022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7620</xdr:rowOff>
    </xdr:from>
    <xdr:ext cx="762000" cy="250190"/>
    <xdr:sp macro="" textlink="">
      <xdr:nvSpPr>
        <xdr:cNvPr id="90" name="財政力該当値テキスト"/>
        <xdr:cNvSpPr txBox="1"/>
      </xdr:nvSpPr>
      <xdr:spPr>
        <a:xfrm>
          <a:off x="5041900" y="6865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162560</xdr:rowOff>
    </xdr:from>
    <xdr:to>
      <xdr:col>19</xdr:col>
      <xdr:colOff>184150</xdr:colOff>
      <xdr:row>41</xdr:row>
      <xdr:rowOff>92710</xdr:rowOff>
    </xdr:to>
    <xdr:sp macro="" textlink="">
      <xdr:nvSpPr>
        <xdr:cNvPr id="91" name="楕円 90"/>
        <xdr:cNvSpPr/>
      </xdr:nvSpPr>
      <xdr:spPr>
        <a:xfrm>
          <a:off x="4064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102870</xdr:rowOff>
    </xdr:from>
    <xdr:ext cx="736600" cy="259080"/>
    <xdr:sp macro="" textlink="">
      <xdr:nvSpPr>
        <xdr:cNvPr id="92" name="テキスト ボックス 91"/>
        <xdr:cNvSpPr txBox="1"/>
      </xdr:nvSpPr>
      <xdr:spPr>
        <a:xfrm>
          <a:off x="3733800" y="6789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8255</xdr:rowOff>
    </xdr:from>
    <xdr:to>
      <xdr:col>15</xdr:col>
      <xdr:colOff>133350</xdr:colOff>
      <xdr:row>41</xdr:row>
      <xdr:rowOff>109855</xdr:rowOff>
    </xdr:to>
    <xdr:sp macro="" textlink="">
      <xdr:nvSpPr>
        <xdr:cNvPr id="93" name="楕円 92"/>
        <xdr:cNvSpPr/>
      </xdr:nvSpPr>
      <xdr:spPr>
        <a:xfrm>
          <a:off x="3175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120650</xdr:rowOff>
    </xdr:from>
    <xdr:ext cx="762000" cy="251460"/>
    <xdr:sp macro="" textlink="">
      <xdr:nvSpPr>
        <xdr:cNvPr id="94" name="テキスト ボックス 93"/>
        <xdr:cNvSpPr txBox="1"/>
      </xdr:nvSpPr>
      <xdr:spPr>
        <a:xfrm>
          <a:off x="2844800" y="6807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8255</xdr:rowOff>
    </xdr:from>
    <xdr:to>
      <xdr:col>11</xdr:col>
      <xdr:colOff>82550</xdr:colOff>
      <xdr:row>41</xdr:row>
      <xdr:rowOff>109855</xdr:rowOff>
    </xdr:to>
    <xdr:sp macro="" textlink="">
      <xdr:nvSpPr>
        <xdr:cNvPr id="95" name="楕円 94"/>
        <xdr:cNvSpPr/>
      </xdr:nvSpPr>
      <xdr:spPr>
        <a:xfrm>
          <a:off x="2286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120650</xdr:rowOff>
    </xdr:from>
    <xdr:ext cx="762000" cy="251460"/>
    <xdr:sp macro="" textlink="">
      <xdr:nvSpPr>
        <xdr:cNvPr id="96" name="テキスト ボックス 95"/>
        <xdr:cNvSpPr txBox="1"/>
      </xdr:nvSpPr>
      <xdr:spPr>
        <a:xfrm>
          <a:off x="1955800" y="6807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8255</xdr:rowOff>
    </xdr:from>
    <xdr:to>
      <xdr:col>7</xdr:col>
      <xdr:colOff>31750</xdr:colOff>
      <xdr:row>41</xdr:row>
      <xdr:rowOff>109855</xdr:rowOff>
    </xdr:to>
    <xdr:sp macro="" textlink="">
      <xdr:nvSpPr>
        <xdr:cNvPr id="97" name="楕円 96"/>
        <xdr:cNvSpPr/>
      </xdr:nvSpPr>
      <xdr:spPr>
        <a:xfrm>
          <a:off x="1397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120650</xdr:rowOff>
    </xdr:from>
    <xdr:ext cx="762000" cy="251460"/>
    <xdr:sp macro="" textlink="">
      <xdr:nvSpPr>
        <xdr:cNvPr id="98" name="テキスト ボックス 97"/>
        <xdr:cNvSpPr txBox="1"/>
      </xdr:nvSpPr>
      <xdr:spPr>
        <a:xfrm>
          <a:off x="1066800" y="6807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9570" cy="353060"/>
    <xdr:sp macro="" textlink="">
      <xdr:nvSpPr>
        <xdr:cNvPr id="101" name="テキスト ボックス 100"/>
        <xdr:cNvSpPr txBox="1"/>
      </xdr:nvSpPr>
      <xdr:spPr>
        <a:xfrm>
          <a:off x="3259455"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歳入面においては、地方税は減額したものの、普通交付税及び臨時財政対策債が増額し、経常一般財源等は大幅に増加した。歳出面においても、病院事業会計繰出金（経常分）の皆減による補助費等の減額があったものの、臨時財政対策債や承継した病院事業債に係る元利償還金による公債費が増額し、経常的一般財源等充当分の経費が増額した。経常収支比率は2</a:t>
          </a:r>
          <a:r>
            <a:rPr kumimoji="1" lang="en-US" altLang="ja-JP" sz="1100">
              <a:latin typeface="ＭＳ Ｐゴシック"/>
              <a:ea typeface="ＭＳ Ｐゴシック"/>
            </a:rPr>
            <a:t>.7</a:t>
          </a:r>
          <a:r>
            <a:rPr kumimoji="1" lang="ja-JP" altLang="en-US" sz="1100">
              <a:latin typeface="ＭＳ Ｐゴシック"/>
              <a:ea typeface="ＭＳ Ｐゴシック"/>
            </a:rPr>
            <a:t>ポイント改善し83</a:t>
          </a:r>
          <a:r>
            <a:rPr kumimoji="1" lang="en-US" altLang="ja-JP" sz="1100">
              <a:latin typeface="ＭＳ Ｐゴシック"/>
              <a:ea typeface="ＭＳ Ｐゴシック"/>
            </a:rPr>
            <a:t>.5%</a:t>
          </a:r>
          <a:r>
            <a:rPr kumimoji="1" lang="ja-JP" altLang="en-US" sz="1100">
              <a:latin typeface="ＭＳ Ｐゴシック"/>
              <a:ea typeface="ＭＳ Ｐゴシック"/>
            </a:rPr>
            <a:t>となったが、今後も人口減少と少子高齢化の進展に伴う一般財源総額の減少や社会保障費や特別会計への繰出金等の経費の増加が見込まれることを考慮すると、経常的経費の見直しによる削減を継続し、繰出金増加抑制のための公共下水道事業も含めた計画的な地方債の発行に努めることとす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2" name="テキスト ボックス 121"/>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4" name="テキスト ボックス 123"/>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70485</xdr:rowOff>
    </xdr:from>
    <xdr:to>
      <xdr:col>23</xdr:col>
      <xdr:colOff>133350</xdr:colOff>
      <xdr:row>67</xdr:row>
      <xdr:rowOff>15875</xdr:rowOff>
    </xdr:to>
    <xdr:cxnSp macro="">
      <xdr:nvCxnSpPr>
        <xdr:cNvPr id="128" name="直線コネクタ 127"/>
        <xdr:cNvCxnSpPr/>
      </xdr:nvCxnSpPr>
      <xdr:spPr>
        <a:xfrm flipV="1">
          <a:off x="4953000" y="1001458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159385</xdr:rowOff>
    </xdr:from>
    <xdr:ext cx="762000" cy="258445"/>
    <xdr:sp macro="" textlink="">
      <xdr:nvSpPr>
        <xdr:cNvPr id="129" name="財政構造の弾力性最小値テキスト"/>
        <xdr:cNvSpPr txBox="1"/>
      </xdr:nvSpPr>
      <xdr:spPr>
        <a:xfrm>
          <a:off x="5041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15875</xdr:rowOff>
    </xdr:from>
    <xdr:to>
      <xdr:col>24</xdr:col>
      <xdr:colOff>12700</xdr:colOff>
      <xdr:row>67</xdr:row>
      <xdr:rowOff>15875</xdr:rowOff>
    </xdr:to>
    <xdr:cxnSp macro="">
      <xdr:nvCxnSpPr>
        <xdr:cNvPr id="130" name="直線コネクタ 129"/>
        <xdr:cNvCxnSpPr/>
      </xdr:nvCxnSpPr>
      <xdr:spPr>
        <a:xfrm>
          <a:off x="4864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156845</xdr:rowOff>
    </xdr:from>
    <xdr:ext cx="762000" cy="249555"/>
    <xdr:sp macro="" textlink="">
      <xdr:nvSpPr>
        <xdr:cNvPr id="131" name="財政構造の弾力性最大値テキスト"/>
        <xdr:cNvSpPr txBox="1"/>
      </xdr:nvSpPr>
      <xdr:spPr>
        <a:xfrm>
          <a:off x="5041900" y="9758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70485</xdr:rowOff>
    </xdr:from>
    <xdr:to>
      <xdr:col>24</xdr:col>
      <xdr:colOff>12700</xdr:colOff>
      <xdr:row>58</xdr:row>
      <xdr:rowOff>70485</xdr:rowOff>
    </xdr:to>
    <xdr:cxnSp macro="">
      <xdr:nvCxnSpPr>
        <xdr:cNvPr id="132" name="直線コネクタ 131"/>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156845</xdr:rowOff>
    </xdr:from>
    <xdr:to>
      <xdr:col>23</xdr:col>
      <xdr:colOff>133350</xdr:colOff>
      <xdr:row>61</xdr:row>
      <xdr:rowOff>31115</xdr:rowOff>
    </xdr:to>
    <xdr:cxnSp macro="">
      <xdr:nvCxnSpPr>
        <xdr:cNvPr id="133" name="直線コネクタ 132"/>
        <xdr:cNvCxnSpPr/>
      </xdr:nvCxnSpPr>
      <xdr:spPr>
        <a:xfrm flipV="1">
          <a:off x="4114800" y="1027239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121285</xdr:rowOff>
    </xdr:from>
    <xdr:ext cx="762000" cy="250825"/>
    <xdr:sp macro="" textlink="">
      <xdr:nvSpPr>
        <xdr:cNvPr id="134" name="財政構造の弾力性平均値テキスト"/>
        <xdr:cNvSpPr txBox="1"/>
      </xdr:nvSpPr>
      <xdr:spPr>
        <a:xfrm>
          <a:off x="5041900" y="1057973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149225</xdr:rowOff>
    </xdr:from>
    <xdr:to>
      <xdr:col>23</xdr:col>
      <xdr:colOff>184150</xdr:colOff>
      <xdr:row>62</xdr:row>
      <xdr:rowOff>79375</xdr:rowOff>
    </xdr:to>
    <xdr:sp macro="" textlink="">
      <xdr:nvSpPr>
        <xdr:cNvPr id="135" name="フローチャート: 判断 134"/>
        <xdr:cNvSpPr/>
      </xdr:nvSpPr>
      <xdr:spPr>
        <a:xfrm>
          <a:off x="4902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31115</xdr:rowOff>
    </xdr:from>
    <xdr:to>
      <xdr:col>19</xdr:col>
      <xdr:colOff>133350</xdr:colOff>
      <xdr:row>65</xdr:row>
      <xdr:rowOff>76835</xdr:rowOff>
    </xdr:to>
    <xdr:cxnSp macro="">
      <xdr:nvCxnSpPr>
        <xdr:cNvPr id="136" name="直線コネクタ 135"/>
        <xdr:cNvCxnSpPr/>
      </xdr:nvCxnSpPr>
      <xdr:spPr>
        <a:xfrm flipV="1">
          <a:off x="3225800" y="10489565"/>
          <a:ext cx="889000" cy="731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123190</xdr:rowOff>
    </xdr:from>
    <xdr:ext cx="736600" cy="248920"/>
    <xdr:sp macro="" textlink="">
      <xdr:nvSpPr>
        <xdr:cNvPr id="138" name="テキスト ボックス 137"/>
        <xdr:cNvSpPr txBox="1"/>
      </xdr:nvSpPr>
      <xdr:spPr>
        <a:xfrm>
          <a:off x="3733800" y="1109599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76835</xdr:rowOff>
    </xdr:from>
    <xdr:to>
      <xdr:col>15</xdr:col>
      <xdr:colOff>82550</xdr:colOff>
      <xdr:row>67</xdr:row>
      <xdr:rowOff>64135</xdr:rowOff>
    </xdr:to>
    <xdr:cxnSp macro="">
      <xdr:nvCxnSpPr>
        <xdr:cNvPr id="139" name="直線コネクタ 138"/>
        <xdr:cNvCxnSpPr/>
      </xdr:nvCxnSpPr>
      <xdr:spPr>
        <a:xfrm flipV="1">
          <a:off x="2336800" y="11221085"/>
          <a:ext cx="8890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149225</xdr:rowOff>
    </xdr:from>
    <xdr:to>
      <xdr:col>15</xdr:col>
      <xdr:colOff>133350</xdr:colOff>
      <xdr:row>65</xdr:row>
      <xdr:rowOff>79375</xdr:rowOff>
    </xdr:to>
    <xdr:sp macro="" textlink="">
      <xdr:nvSpPr>
        <xdr:cNvPr id="140" name="フローチャート: 判断 139"/>
        <xdr:cNvSpPr/>
      </xdr:nvSpPr>
      <xdr:spPr>
        <a:xfrm>
          <a:off x="3175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89535</xdr:rowOff>
    </xdr:from>
    <xdr:ext cx="762000" cy="248285"/>
    <xdr:sp macro="" textlink="">
      <xdr:nvSpPr>
        <xdr:cNvPr id="141" name="テキスト ボックス 140"/>
        <xdr:cNvSpPr txBox="1"/>
      </xdr:nvSpPr>
      <xdr:spPr>
        <a:xfrm>
          <a:off x="2844800" y="108908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163195</xdr:rowOff>
    </xdr:from>
    <xdr:to>
      <xdr:col>11</xdr:col>
      <xdr:colOff>31750</xdr:colOff>
      <xdr:row>67</xdr:row>
      <xdr:rowOff>64135</xdr:rowOff>
    </xdr:to>
    <xdr:cxnSp macro="">
      <xdr:nvCxnSpPr>
        <xdr:cNvPr id="142" name="直線コネクタ 141"/>
        <xdr:cNvCxnSpPr/>
      </xdr:nvCxnSpPr>
      <xdr:spPr>
        <a:xfrm>
          <a:off x="1447800" y="114788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49530</xdr:rowOff>
    </xdr:from>
    <xdr:ext cx="762000" cy="259080"/>
    <xdr:sp macro="" textlink="">
      <xdr:nvSpPr>
        <xdr:cNvPr id="144" name="テキスト ボックス 143"/>
        <xdr:cNvSpPr txBox="1"/>
      </xdr:nvSpPr>
      <xdr:spPr>
        <a:xfrm>
          <a:off x="1955800" y="1085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148590</xdr:rowOff>
    </xdr:from>
    <xdr:ext cx="762000" cy="259080"/>
    <xdr:sp macro="" textlink="">
      <xdr:nvSpPr>
        <xdr:cNvPr id="146" name="テキスト ボックス 145"/>
        <xdr:cNvSpPr txBox="1"/>
      </xdr:nvSpPr>
      <xdr:spPr>
        <a:xfrm>
          <a:off x="1066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7" name="テキスト ボックス 146"/>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8" name="テキスト ボックス 147"/>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9" name="テキスト ボックス 148"/>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50" name="テキスト ボックス 149"/>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1" name="テキスト ボックス 150"/>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106045</xdr:rowOff>
    </xdr:from>
    <xdr:to>
      <xdr:col>23</xdr:col>
      <xdr:colOff>184150</xdr:colOff>
      <xdr:row>60</xdr:row>
      <xdr:rowOff>36195</xdr:rowOff>
    </xdr:to>
    <xdr:sp macro="" textlink="">
      <xdr:nvSpPr>
        <xdr:cNvPr id="152" name="楕円 151"/>
        <xdr:cNvSpPr/>
      </xdr:nvSpPr>
      <xdr:spPr>
        <a:xfrm>
          <a:off x="49022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122555</xdr:rowOff>
    </xdr:from>
    <xdr:ext cx="762000" cy="249555"/>
    <xdr:sp macro="" textlink="">
      <xdr:nvSpPr>
        <xdr:cNvPr id="153" name="財政構造の弾力性該当値テキスト"/>
        <xdr:cNvSpPr txBox="1"/>
      </xdr:nvSpPr>
      <xdr:spPr>
        <a:xfrm>
          <a:off x="5041900" y="100666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151765</xdr:rowOff>
    </xdr:from>
    <xdr:to>
      <xdr:col>19</xdr:col>
      <xdr:colOff>184150</xdr:colOff>
      <xdr:row>61</xdr:row>
      <xdr:rowOff>81915</xdr:rowOff>
    </xdr:to>
    <xdr:sp macro="" textlink="">
      <xdr:nvSpPr>
        <xdr:cNvPr id="154" name="楕円 153"/>
        <xdr:cNvSpPr/>
      </xdr:nvSpPr>
      <xdr:spPr>
        <a:xfrm>
          <a:off x="40640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92075</xdr:rowOff>
    </xdr:from>
    <xdr:ext cx="736600" cy="259080"/>
    <xdr:sp macro="" textlink="">
      <xdr:nvSpPr>
        <xdr:cNvPr id="155" name="テキスト ボックス 154"/>
        <xdr:cNvSpPr txBox="1"/>
      </xdr:nvSpPr>
      <xdr:spPr>
        <a:xfrm>
          <a:off x="3733800" y="10207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26035</xdr:rowOff>
    </xdr:from>
    <xdr:to>
      <xdr:col>15</xdr:col>
      <xdr:colOff>133350</xdr:colOff>
      <xdr:row>65</xdr:row>
      <xdr:rowOff>127635</xdr:rowOff>
    </xdr:to>
    <xdr:sp macro="" textlink="">
      <xdr:nvSpPr>
        <xdr:cNvPr id="156" name="楕円 155"/>
        <xdr:cNvSpPr/>
      </xdr:nvSpPr>
      <xdr:spPr>
        <a:xfrm>
          <a:off x="3175000" y="111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112395</xdr:rowOff>
    </xdr:from>
    <xdr:ext cx="762000" cy="248285"/>
    <xdr:sp macro="" textlink="">
      <xdr:nvSpPr>
        <xdr:cNvPr id="157" name="テキスト ボックス 156"/>
        <xdr:cNvSpPr txBox="1"/>
      </xdr:nvSpPr>
      <xdr:spPr>
        <a:xfrm>
          <a:off x="2844800" y="112566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67</xdr:row>
      <xdr:rowOff>13335</xdr:rowOff>
    </xdr:from>
    <xdr:to>
      <xdr:col>11</xdr:col>
      <xdr:colOff>82550</xdr:colOff>
      <xdr:row>67</xdr:row>
      <xdr:rowOff>114935</xdr:rowOff>
    </xdr:to>
    <xdr:sp macro="" textlink="">
      <xdr:nvSpPr>
        <xdr:cNvPr id="158" name="楕円 157"/>
        <xdr:cNvSpPr/>
      </xdr:nvSpPr>
      <xdr:spPr>
        <a:xfrm>
          <a:off x="2286000" y="115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99695</xdr:rowOff>
    </xdr:from>
    <xdr:ext cx="762000" cy="249555"/>
    <xdr:sp macro="" textlink="">
      <xdr:nvSpPr>
        <xdr:cNvPr id="159" name="テキスト ボックス 158"/>
        <xdr:cNvSpPr txBox="1"/>
      </xdr:nvSpPr>
      <xdr:spPr>
        <a:xfrm>
          <a:off x="1955800" y="11586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112395</xdr:rowOff>
    </xdr:from>
    <xdr:to>
      <xdr:col>7</xdr:col>
      <xdr:colOff>31750</xdr:colOff>
      <xdr:row>67</xdr:row>
      <xdr:rowOff>42545</xdr:rowOff>
    </xdr:to>
    <xdr:sp macro="" textlink="">
      <xdr:nvSpPr>
        <xdr:cNvPr id="160" name="楕円 159"/>
        <xdr:cNvSpPr/>
      </xdr:nvSpPr>
      <xdr:spPr>
        <a:xfrm>
          <a:off x="1397000" y="114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27305</xdr:rowOff>
    </xdr:from>
    <xdr:ext cx="762000" cy="259080"/>
    <xdr:sp macro="" textlink="">
      <xdr:nvSpPr>
        <xdr:cNvPr id="161" name="テキスト ボックス 160"/>
        <xdr:cNvSpPr txBox="1"/>
      </xdr:nvSpPr>
      <xdr:spPr>
        <a:xfrm>
          <a:off x="10668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9570" cy="358775"/>
    <xdr:sp macro="" textlink="">
      <xdr:nvSpPr>
        <xdr:cNvPr id="164" name="テキスト ボックス 163"/>
        <xdr:cNvSpPr txBox="1"/>
      </xdr:nvSpPr>
      <xdr:spPr>
        <a:xfrm>
          <a:off x="414909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[127,152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行財政集中改革プラン（推進期間：</a:t>
          </a:r>
          <a:r>
            <a:rPr kumimoji="1" lang="en-US" altLang="ja-JP" sz="1300">
              <a:latin typeface="ＭＳ Ｐゴシック"/>
              <a:ea typeface="ＭＳ Ｐゴシック"/>
            </a:rPr>
            <a:t>H17</a:t>
          </a:r>
          <a:r>
            <a:rPr kumimoji="1" lang="ja-JP" altLang="en-US" sz="1300">
              <a:latin typeface="ＭＳ Ｐゴシック"/>
              <a:ea typeface="ＭＳ Ｐゴシック"/>
            </a:rPr>
            <a:t>～</a:t>
          </a:r>
          <a:r>
            <a:rPr kumimoji="1" lang="en-US" altLang="ja-JP" sz="1300">
              <a:latin typeface="ＭＳ Ｐゴシック"/>
              <a:ea typeface="ＭＳ Ｐゴシック"/>
            </a:rPr>
            <a:t>H24</a:t>
          </a:r>
          <a:r>
            <a:rPr kumimoji="1" lang="ja-JP" altLang="en-US" sz="1300">
              <a:latin typeface="ＭＳ Ｐゴシック"/>
              <a:ea typeface="ＭＳ Ｐゴシック"/>
            </a:rPr>
            <a:t>）に基づき職員数の削減及び内部経費の見直し等に努めた結果、人口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人件費・物件費等決算額は、類似団体の平均を大きく下回る状況となっている。今後も、令和元年度に策定した行政経営プラン（改訂版）に基づき職員給与のさらなる適正化及び経費削減の取組みを継続していくこととする。</a:t>
          </a:r>
        </a:p>
      </xdr:txBody>
    </xdr:sp>
    <xdr:clientData/>
  </xdr:twoCellAnchor>
  <xdr:oneCellAnchor>
    <xdr:from>
      <xdr:col>3</xdr:col>
      <xdr:colOff>95250</xdr:colOff>
      <xdr:row>77</xdr:row>
      <xdr:rowOff>6350</xdr:rowOff>
    </xdr:from>
    <xdr:ext cx="349885" cy="217170"/>
    <xdr:sp macro="" textlink="">
      <xdr:nvSpPr>
        <xdr:cNvPr id="175" name="テキスト ボックス 174"/>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9" name="テキスト ボックス 178"/>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1" name="テキスト ボックス 180"/>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1" name="テキスト ボックス 190"/>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69215</xdr:rowOff>
    </xdr:from>
    <xdr:to>
      <xdr:col>23</xdr:col>
      <xdr:colOff>133350</xdr:colOff>
      <xdr:row>88</xdr:row>
      <xdr:rowOff>153035</xdr:rowOff>
    </xdr:to>
    <xdr:cxnSp macro="">
      <xdr:nvCxnSpPr>
        <xdr:cNvPr id="193" name="直線コネクタ 192"/>
        <xdr:cNvCxnSpPr/>
      </xdr:nvCxnSpPr>
      <xdr:spPr>
        <a:xfrm flipV="1">
          <a:off x="4953000" y="1378521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125095</xdr:rowOff>
    </xdr:from>
    <xdr:ext cx="762000" cy="258445"/>
    <xdr:sp macro="" textlink="">
      <xdr:nvSpPr>
        <xdr:cNvPr id="194" name="人件費・物件費等の状況最小値テキスト"/>
        <xdr:cNvSpPr txBox="1"/>
      </xdr:nvSpPr>
      <xdr:spPr>
        <a:xfrm>
          <a:off x="5041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534,451</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153035</xdr:rowOff>
    </xdr:from>
    <xdr:to>
      <xdr:col>24</xdr:col>
      <xdr:colOff>12700</xdr:colOff>
      <xdr:row>88</xdr:row>
      <xdr:rowOff>153035</xdr:rowOff>
    </xdr:to>
    <xdr:cxnSp macro="">
      <xdr:nvCxnSpPr>
        <xdr:cNvPr id="195" name="直線コネクタ 194"/>
        <xdr:cNvCxnSpPr/>
      </xdr:nvCxnSpPr>
      <xdr:spPr>
        <a:xfrm>
          <a:off x="4864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155575</xdr:rowOff>
    </xdr:from>
    <xdr:ext cx="762000" cy="250825"/>
    <xdr:sp macro="" textlink="">
      <xdr:nvSpPr>
        <xdr:cNvPr id="196" name="人件費・物件費等の状況最大値テキスト"/>
        <xdr:cNvSpPr txBox="1"/>
      </xdr:nvSpPr>
      <xdr:spPr>
        <a:xfrm>
          <a:off x="5041900" y="13528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112,123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69215</xdr:rowOff>
    </xdr:from>
    <xdr:to>
      <xdr:col>24</xdr:col>
      <xdr:colOff>12700</xdr:colOff>
      <xdr:row>80</xdr:row>
      <xdr:rowOff>69215</xdr:rowOff>
    </xdr:to>
    <xdr:cxnSp macro="">
      <xdr:nvCxnSpPr>
        <xdr:cNvPr id="197" name="直線コネクタ 196"/>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99695</xdr:rowOff>
    </xdr:from>
    <xdr:to>
      <xdr:col>23</xdr:col>
      <xdr:colOff>133350</xdr:colOff>
      <xdr:row>80</xdr:row>
      <xdr:rowOff>120650</xdr:rowOff>
    </xdr:to>
    <xdr:cxnSp macro="">
      <xdr:nvCxnSpPr>
        <xdr:cNvPr id="198" name="直線コネクタ 197"/>
        <xdr:cNvCxnSpPr/>
      </xdr:nvCxnSpPr>
      <xdr:spPr>
        <a:xfrm>
          <a:off x="4114800" y="1381569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41275</xdr:rowOff>
    </xdr:from>
    <xdr:ext cx="762000" cy="250825"/>
    <xdr:sp macro="" textlink="">
      <xdr:nvSpPr>
        <xdr:cNvPr id="199" name="人件費・物件費等の状況平均値テキスト"/>
        <xdr:cNvSpPr txBox="1"/>
      </xdr:nvSpPr>
      <xdr:spPr>
        <a:xfrm>
          <a:off x="5041900" y="139287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69215</xdr:rowOff>
    </xdr:from>
    <xdr:to>
      <xdr:col>23</xdr:col>
      <xdr:colOff>184150</xdr:colOff>
      <xdr:row>81</xdr:row>
      <xdr:rowOff>170815</xdr:rowOff>
    </xdr:to>
    <xdr:sp macro="" textlink="">
      <xdr:nvSpPr>
        <xdr:cNvPr id="200" name="フローチャート: 判断 199"/>
        <xdr:cNvSpPr/>
      </xdr:nvSpPr>
      <xdr:spPr>
        <a:xfrm>
          <a:off x="49022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64135</xdr:rowOff>
    </xdr:from>
    <xdr:to>
      <xdr:col>19</xdr:col>
      <xdr:colOff>133350</xdr:colOff>
      <xdr:row>80</xdr:row>
      <xdr:rowOff>99695</xdr:rowOff>
    </xdr:to>
    <xdr:cxnSp macro="">
      <xdr:nvCxnSpPr>
        <xdr:cNvPr id="201" name="直線コネクタ 200"/>
        <xdr:cNvCxnSpPr/>
      </xdr:nvCxnSpPr>
      <xdr:spPr>
        <a:xfrm>
          <a:off x="3225800" y="137801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87630</xdr:rowOff>
    </xdr:from>
    <xdr:to>
      <xdr:col>19</xdr:col>
      <xdr:colOff>184150</xdr:colOff>
      <xdr:row>82</xdr:row>
      <xdr:rowOff>17780</xdr:rowOff>
    </xdr:to>
    <xdr:sp macro="" textlink="">
      <xdr:nvSpPr>
        <xdr:cNvPr id="202" name="フローチャート: 判断 201"/>
        <xdr:cNvSpPr/>
      </xdr:nvSpPr>
      <xdr:spPr>
        <a:xfrm>
          <a:off x="4064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2540</xdr:rowOff>
    </xdr:from>
    <xdr:ext cx="736600" cy="259080"/>
    <xdr:sp macro="" textlink="">
      <xdr:nvSpPr>
        <xdr:cNvPr id="203" name="テキスト ボックス 202"/>
        <xdr:cNvSpPr txBox="1"/>
      </xdr:nvSpPr>
      <xdr:spPr>
        <a:xfrm>
          <a:off x="3733800" y="1406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63500</xdr:rowOff>
    </xdr:from>
    <xdr:to>
      <xdr:col>15</xdr:col>
      <xdr:colOff>82550</xdr:colOff>
      <xdr:row>80</xdr:row>
      <xdr:rowOff>64135</xdr:rowOff>
    </xdr:to>
    <xdr:cxnSp macro="">
      <xdr:nvCxnSpPr>
        <xdr:cNvPr id="204" name="直線コネクタ 203"/>
        <xdr:cNvCxnSpPr/>
      </xdr:nvCxnSpPr>
      <xdr:spPr>
        <a:xfrm>
          <a:off x="2336800" y="137795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13335</xdr:rowOff>
    </xdr:from>
    <xdr:to>
      <xdr:col>15</xdr:col>
      <xdr:colOff>133350</xdr:colOff>
      <xdr:row>81</xdr:row>
      <xdr:rowOff>114935</xdr:rowOff>
    </xdr:to>
    <xdr:sp macro="" textlink="">
      <xdr:nvSpPr>
        <xdr:cNvPr id="205" name="フローチャート: 判断 204"/>
        <xdr:cNvSpPr/>
      </xdr:nvSpPr>
      <xdr:spPr>
        <a:xfrm>
          <a:off x="3175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99695</xdr:rowOff>
    </xdr:from>
    <xdr:ext cx="762000" cy="249555"/>
    <xdr:sp macro="" textlink="">
      <xdr:nvSpPr>
        <xdr:cNvPr id="206" name="テキスト ボックス 205"/>
        <xdr:cNvSpPr txBox="1"/>
      </xdr:nvSpPr>
      <xdr:spPr>
        <a:xfrm>
          <a:off x="2844800" y="13987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40640</xdr:rowOff>
    </xdr:from>
    <xdr:to>
      <xdr:col>11</xdr:col>
      <xdr:colOff>31750</xdr:colOff>
      <xdr:row>80</xdr:row>
      <xdr:rowOff>63500</xdr:rowOff>
    </xdr:to>
    <xdr:cxnSp macro="">
      <xdr:nvCxnSpPr>
        <xdr:cNvPr id="207" name="直線コネクタ 206"/>
        <xdr:cNvCxnSpPr/>
      </xdr:nvCxnSpPr>
      <xdr:spPr>
        <a:xfrm>
          <a:off x="1447800" y="13756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635</xdr:rowOff>
    </xdr:from>
    <xdr:to>
      <xdr:col>11</xdr:col>
      <xdr:colOff>82550</xdr:colOff>
      <xdr:row>81</xdr:row>
      <xdr:rowOff>102235</xdr:rowOff>
    </xdr:to>
    <xdr:sp macro="" textlink="">
      <xdr:nvSpPr>
        <xdr:cNvPr id="208" name="フローチャート: 判断 207"/>
        <xdr:cNvSpPr/>
      </xdr:nvSpPr>
      <xdr:spPr>
        <a:xfrm>
          <a:off x="2286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86995</xdr:rowOff>
    </xdr:from>
    <xdr:ext cx="762000" cy="250825"/>
    <xdr:sp macro="" textlink="">
      <xdr:nvSpPr>
        <xdr:cNvPr id="209" name="テキスト ボックス 208"/>
        <xdr:cNvSpPr txBox="1"/>
      </xdr:nvSpPr>
      <xdr:spPr>
        <a:xfrm>
          <a:off x="1955800" y="13974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165100</xdr:rowOff>
    </xdr:from>
    <xdr:to>
      <xdr:col>7</xdr:col>
      <xdr:colOff>31750</xdr:colOff>
      <xdr:row>81</xdr:row>
      <xdr:rowOff>95250</xdr:rowOff>
    </xdr:to>
    <xdr:sp macro="" textlink="">
      <xdr:nvSpPr>
        <xdr:cNvPr id="210" name="フローチャート: 判断 209"/>
        <xdr:cNvSpPr/>
      </xdr:nvSpPr>
      <xdr:spPr>
        <a:xfrm>
          <a:off x="1397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80010</xdr:rowOff>
    </xdr:from>
    <xdr:ext cx="762000" cy="259080"/>
    <xdr:sp macro="" textlink="">
      <xdr:nvSpPr>
        <xdr:cNvPr id="211" name="テキスト ボックス 210"/>
        <xdr:cNvSpPr txBox="1"/>
      </xdr:nvSpPr>
      <xdr:spPr>
        <a:xfrm>
          <a:off x="106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69850</xdr:rowOff>
    </xdr:from>
    <xdr:to>
      <xdr:col>23</xdr:col>
      <xdr:colOff>184150</xdr:colOff>
      <xdr:row>81</xdr:row>
      <xdr:rowOff>0</xdr:rowOff>
    </xdr:to>
    <xdr:sp macro="" textlink="">
      <xdr:nvSpPr>
        <xdr:cNvPr id="217" name="楕円 216"/>
        <xdr:cNvSpPr/>
      </xdr:nvSpPr>
      <xdr:spPr>
        <a:xfrm>
          <a:off x="49022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162560</xdr:rowOff>
    </xdr:from>
    <xdr:ext cx="762000" cy="259080"/>
    <xdr:sp macro="" textlink="">
      <xdr:nvSpPr>
        <xdr:cNvPr id="218" name="人件費・物件費等の状況該当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48895</xdr:rowOff>
    </xdr:from>
    <xdr:to>
      <xdr:col>19</xdr:col>
      <xdr:colOff>184150</xdr:colOff>
      <xdr:row>80</xdr:row>
      <xdr:rowOff>150495</xdr:rowOff>
    </xdr:to>
    <xdr:sp macro="" textlink="">
      <xdr:nvSpPr>
        <xdr:cNvPr id="219" name="楕円 218"/>
        <xdr:cNvSpPr/>
      </xdr:nvSpPr>
      <xdr:spPr>
        <a:xfrm>
          <a:off x="4064000" y="137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160655</xdr:rowOff>
    </xdr:from>
    <xdr:ext cx="736600" cy="259080"/>
    <xdr:sp macro="" textlink="">
      <xdr:nvSpPr>
        <xdr:cNvPr id="220" name="テキスト ボックス 219"/>
        <xdr:cNvSpPr txBox="1"/>
      </xdr:nvSpPr>
      <xdr:spPr>
        <a:xfrm>
          <a:off x="3733800" y="13533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13335</xdr:rowOff>
    </xdr:from>
    <xdr:to>
      <xdr:col>15</xdr:col>
      <xdr:colOff>133350</xdr:colOff>
      <xdr:row>80</xdr:row>
      <xdr:rowOff>114935</xdr:rowOff>
    </xdr:to>
    <xdr:sp macro="" textlink="">
      <xdr:nvSpPr>
        <xdr:cNvPr id="221" name="楕円 220"/>
        <xdr:cNvSpPr/>
      </xdr:nvSpPr>
      <xdr:spPr>
        <a:xfrm>
          <a:off x="3175000" y="137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125095</xdr:rowOff>
    </xdr:from>
    <xdr:ext cx="762000" cy="258445"/>
    <xdr:sp macro="" textlink="">
      <xdr:nvSpPr>
        <xdr:cNvPr id="222" name="テキスト ボックス 221"/>
        <xdr:cNvSpPr txBox="1"/>
      </xdr:nvSpPr>
      <xdr:spPr>
        <a:xfrm>
          <a:off x="2844800" y="1349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12065</xdr:rowOff>
    </xdr:from>
    <xdr:to>
      <xdr:col>11</xdr:col>
      <xdr:colOff>82550</xdr:colOff>
      <xdr:row>80</xdr:row>
      <xdr:rowOff>113665</xdr:rowOff>
    </xdr:to>
    <xdr:sp macro="" textlink="">
      <xdr:nvSpPr>
        <xdr:cNvPr id="223" name="楕円 222"/>
        <xdr:cNvSpPr/>
      </xdr:nvSpPr>
      <xdr:spPr>
        <a:xfrm>
          <a:off x="2286000" y="13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123825</xdr:rowOff>
    </xdr:from>
    <xdr:ext cx="762000" cy="248285"/>
    <xdr:sp macro="" textlink="">
      <xdr:nvSpPr>
        <xdr:cNvPr id="224" name="テキスト ボックス 223"/>
        <xdr:cNvSpPr txBox="1"/>
      </xdr:nvSpPr>
      <xdr:spPr>
        <a:xfrm>
          <a:off x="1955800" y="134969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161290</xdr:rowOff>
    </xdr:from>
    <xdr:to>
      <xdr:col>7</xdr:col>
      <xdr:colOff>31750</xdr:colOff>
      <xdr:row>80</xdr:row>
      <xdr:rowOff>91440</xdr:rowOff>
    </xdr:to>
    <xdr:sp macro="" textlink="">
      <xdr:nvSpPr>
        <xdr:cNvPr id="225" name="楕円 224"/>
        <xdr:cNvSpPr/>
      </xdr:nvSpPr>
      <xdr:spPr>
        <a:xfrm>
          <a:off x="1397000" y="137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101600</xdr:rowOff>
    </xdr:from>
    <xdr:ext cx="762000" cy="259080"/>
    <xdr:sp macro="" textlink="">
      <xdr:nvSpPr>
        <xdr:cNvPr id="226" name="テキスト ボックス 225"/>
        <xdr:cNvSpPr txBox="1"/>
      </xdr:nvSpPr>
      <xdr:spPr>
        <a:xfrm>
          <a:off x="1066800" y="1347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9570" cy="358775"/>
    <xdr:sp macro="" textlink="">
      <xdr:nvSpPr>
        <xdr:cNvPr id="229" name="テキスト ボックス 228"/>
        <xdr:cNvSpPr txBox="1"/>
      </xdr:nvSpPr>
      <xdr:spPr>
        <a:xfrm>
          <a:off x="1543177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が100を超える状態が続いていたが、給与制度の総合的見直しによる給料表の切替や高齢層職員の昇給停止等の給与制度の適正化を実施したことにより、ラスパイレス指数は100を下回ることができた。今後も、各種手当、給料表等の給与体系の見直しを引き続き行い、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3" name="テキスト ボックス 242"/>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5" name="テキスト ボックス 244"/>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5" name="テキスト ボックス 254"/>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18415</xdr:rowOff>
    </xdr:to>
    <xdr:cxnSp macro="">
      <xdr:nvCxnSpPr>
        <xdr:cNvPr id="257" name="直線コネクタ 256"/>
        <xdr:cNvCxnSpPr/>
      </xdr:nvCxnSpPr>
      <xdr:spPr>
        <a:xfrm flipV="1">
          <a:off x="17018000" y="1376045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161925</xdr:rowOff>
    </xdr:from>
    <xdr:ext cx="762000" cy="259080"/>
    <xdr:sp macro="" textlink="">
      <xdr:nvSpPr>
        <xdr:cNvPr id="258"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18415</xdr:rowOff>
    </xdr:from>
    <xdr:to>
      <xdr:col>81</xdr:col>
      <xdr:colOff>133350</xdr:colOff>
      <xdr:row>89</xdr:row>
      <xdr:rowOff>18415</xdr:rowOff>
    </xdr:to>
    <xdr:cxnSp macro="">
      <xdr:nvCxnSpPr>
        <xdr:cNvPr id="259" name="直線コネクタ 258"/>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60"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135255</xdr:rowOff>
    </xdr:from>
    <xdr:to>
      <xdr:col>81</xdr:col>
      <xdr:colOff>44450</xdr:colOff>
      <xdr:row>85</xdr:row>
      <xdr:rowOff>135255</xdr:rowOff>
    </xdr:to>
    <xdr:cxnSp macro="">
      <xdr:nvCxnSpPr>
        <xdr:cNvPr id="262" name="直線コネクタ 261"/>
        <xdr:cNvCxnSpPr/>
      </xdr:nvCxnSpPr>
      <xdr:spPr>
        <a:xfrm>
          <a:off x="16179800" y="147085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116205</xdr:rowOff>
    </xdr:from>
    <xdr:ext cx="762000" cy="259080"/>
    <xdr:sp macro="" textlink="">
      <xdr:nvSpPr>
        <xdr:cNvPr id="263" name="給与水準   （国との比較）平均値テキスト"/>
        <xdr:cNvSpPr txBox="1"/>
      </xdr:nvSpPr>
      <xdr:spPr>
        <a:xfrm>
          <a:off x="17106900" y="14175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99695</xdr:rowOff>
    </xdr:from>
    <xdr:to>
      <xdr:col>81</xdr:col>
      <xdr:colOff>95250</xdr:colOff>
      <xdr:row>84</xdr:row>
      <xdr:rowOff>29845</xdr:rowOff>
    </xdr:to>
    <xdr:sp macro="" textlink="">
      <xdr:nvSpPr>
        <xdr:cNvPr id="264" name="フローチャート: 判断 263"/>
        <xdr:cNvSpPr/>
      </xdr:nvSpPr>
      <xdr:spPr>
        <a:xfrm>
          <a:off x="169672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135255</xdr:rowOff>
    </xdr:from>
    <xdr:to>
      <xdr:col>77</xdr:col>
      <xdr:colOff>44450</xdr:colOff>
      <xdr:row>86</xdr:row>
      <xdr:rowOff>50165</xdr:rowOff>
    </xdr:to>
    <xdr:cxnSp macro="">
      <xdr:nvCxnSpPr>
        <xdr:cNvPr id="265" name="直線コネクタ 264"/>
        <xdr:cNvCxnSpPr/>
      </xdr:nvCxnSpPr>
      <xdr:spPr>
        <a:xfrm flipV="1">
          <a:off x="15290800" y="1470850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31115</xdr:rowOff>
    </xdr:from>
    <xdr:to>
      <xdr:col>77</xdr:col>
      <xdr:colOff>95250</xdr:colOff>
      <xdr:row>83</xdr:row>
      <xdr:rowOff>132715</xdr:rowOff>
    </xdr:to>
    <xdr:sp macro="" textlink="">
      <xdr:nvSpPr>
        <xdr:cNvPr id="266" name="フローチャート: 判断 265"/>
        <xdr:cNvSpPr/>
      </xdr:nvSpPr>
      <xdr:spPr>
        <a:xfrm>
          <a:off x="16129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143510</xdr:rowOff>
    </xdr:from>
    <xdr:ext cx="736600" cy="251460"/>
    <xdr:sp macro="" textlink="">
      <xdr:nvSpPr>
        <xdr:cNvPr id="267" name="テキスト ボックス 266"/>
        <xdr:cNvSpPr txBox="1"/>
      </xdr:nvSpPr>
      <xdr:spPr>
        <a:xfrm>
          <a:off x="15798800" y="140309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50165</xdr:rowOff>
    </xdr:from>
    <xdr:to>
      <xdr:col>72</xdr:col>
      <xdr:colOff>203200</xdr:colOff>
      <xdr:row>86</xdr:row>
      <xdr:rowOff>135890</xdr:rowOff>
    </xdr:to>
    <xdr:cxnSp macro="">
      <xdr:nvCxnSpPr>
        <xdr:cNvPr id="268" name="直線コネクタ 267"/>
        <xdr:cNvCxnSpPr/>
      </xdr:nvCxnSpPr>
      <xdr:spPr>
        <a:xfrm flipV="1">
          <a:off x="14401800" y="1479486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48260</xdr:rowOff>
    </xdr:from>
    <xdr:to>
      <xdr:col>73</xdr:col>
      <xdr:colOff>44450</xdr:colOff>
      <xdr:row>83</xdr:row>
      <xdr:rowOff>149860</xdr:rowOff>
    </xdr:to>
    <xdr:sp macro="" textlink="">
      <xdr:nvSpPr>
        <xdr:cNvPr id="269" name="フローチャート: 判断 268"/>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160020</xdr:rowOff>
    </xdr:from>
    <xdr:ext cx="762000" cy="259080"/>
    <xdr:sp macro="" textlink="">
      <xdr:nvSpPr>
        <xdr:cNvPr id="270" name="テキスト ボックス 269"/>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118745</xdr:rowOff>
    </xdr:from>
    <xdr:to>
      <xdr:col>68</xdr:col>
      <xdr:colOff>152400</xdr:colOff>
      <xdr:row>86</xdr:row>
      <xdr:rowOff>135890</xdr:rowOff>
    </xdr:to>
    <xdr:cxnSp macro="">
      <xdr:nvCxnSpPr>
        <xdr:cNvPr id="271" name="直線コネクタ 270"/>
        <xdr:cNvCxnSpPr/>
      </xdr:nvCxnSpPr>
      <xdr:spPr>
        <a:xfrm>
          <a:off x="13512800" y="148634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65405</xdr:rowOff>
    </xdr:from>
    <xdr:to>
      <xdr:col>68</xdr:col>
      <xdr:colOff>203200</xdr:colOff>
      <xdr:row>83</xdr:row>
      <xdr:rowOff>167005</xdr:rowOff>
    </xdr:to>
    <xdr:sp macro="" textlink="">
      <xdr:nvSpPr>
        <xdr:cNvPr id="272" name="フローチャート: 判断 271"/>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6350</xdr:rowOff>
    </xdr:from>
    <xdr:ext cx="762000" cy="251460"/>
    <xdr:sp macro="" textlink="">
      <xdr:nvSpPr>
        <xdr:cNvPr id="273" name="テキスト ボックス 272"/>
        <xdr:cNvSpPr txBox="1"/>
      </xdr:nvSpPr>
      <xdr:spPr>
        <a:xfrm>
          <a:off x="14020800" y="140652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48260</xdr:rowOff>
    </xdr:from>
    <xdr:to>
      <xdr:col>64</xdr:col>
      <xdr:colOff>152400</xdr:colOff>
      <xdr:row>83</xdr:row>
      <xdr:rowOff>149860</xdr:rowOff>
    </xdr:to>
    <xdr:sp macro="" textlink="">
      <xdr:nvSpPr>
        <xdr:cNvPr id="274" name="フローチャート: 判断 273"/>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160020</xdr:rowOff>
    </xdr:from>
    <xdr:ext cx="762000" cy="259080"/>
    <xdr:sp macro="" textlink="">
      <xdr:nvSpPr>
        <xdr:cNvPr id="275" name="テキスト ボックス 274"/>
        <xdr:cNvSpPr txBox="1"/>
      </xdr:nvSpPr>
      <xdr:spPr>
        <a:xfrm>
          <a:off x="13131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81" name="楕円 280"/>
        <xdr:cNvSpPr/>
      </xdr:nvSpPr>
      <xdr:spPr>
        <a:xfrm>
          <a:off x="169672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56515</xdr:rowOff>
    </xdr:from>
    <xdr:ext cx="762000" cy="258445"/>
    <xdr:sp macro="" textlink="">
      <xdr:nvSpPr>
        <xdr:cNvPr id="282" name="給与水準   （国との比較）該当値テキスト"/>
        <xdr:cNvSpPr txBox="1"/>
      </xdr:nvSpPr>
      <xdr:spPr>
        <a:xfrm>
          <a:off x="17106900" y="1462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84455</xdr:rowOff>
    </xdr:from>
    <xdr:to>
      <xdr:col>77</xdr:col>
      <xdr:colOff>95250</xdr:colOff>
      <xdr:row>86</xdr:row>
      <xdr:rowOff>14605</xdr:rowOff>
    </xdr:to>
    <xdr:sp macro="" textlink="">
      <xdr:nvSpPr>
        <xdr:cNvPr id="283" name="楕円 282"/>
        <xdr:cNvSpPr/>
      </xdr:nvSpPr>
      <xdr:spPr>
        <a:xfrm>
          <a:off x="16129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170815</xdr:rowOff>
    </xdr:from>
    <xdr:ext cx="736600" cy="258445"/>
    <xdr:sp macro="" textlink="">
      <xdr:nvSpPr>
        <xdr:cNvPr id="284" name="テキスト ボックス 283"/>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170815</xdr:rowOff>
    </xdr:from>
    <xdr:to>
      <xdr:col>73</xdr:col>
      <xdr:colOff>44450</xdr:colOff>
      <xdr:row>86</xdr:row>
      <xdr:rowOff>100965</xdr:rowOff>
    </xdr:to>
    <xdr:sp macro="" textlink="">
      <xdr:nvSpPr>
        <xdr:cNvPr id="285" name="楕円 284"/>
        <xdr:cNvSpPr/>
      </xdr:nvSpPr>
      <xdr:spPr>
        <a:xfrm>
          <a:off x="152400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86360</xdr:rowOff>
    </xdr:from>
    <xdr:ext cx="762000" cy="251460"/>
    <xdr:sp macro="" textlink="">
      <xdr:nvSpPr>
        <xdr:cNvPr id="286" name="テキスト ボックス 285"/>
        <xdr:cNvSpPr txBox="1"/>
      </xdr:nvSpPr>
      <xdr:spPr>
        <a:xfrm>
          <a:off x="14909800" y="14831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85090</xdr:rowOff>
    </xdr:from>
    <xdr:to>
      <xdr:col>68</xdr:col>
      <xdr:colOff>203200</xdr:colOff>
      <xdr:row>87</xdr:row>
      <xdr:rowOff>15240</xdr:rowOff>
    </xdr:to>
    <xdr:sp macro="" textlink="">
      <xdr:nvSpPr>
        <xdr:cNvPr id="287" name="楕円 286"/>
        <xdr:cNvSpPr/>
      </xdr:nvSpPr>
      <xdr:spPr>
        <a:xfrm>
          <a:off x="14351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0</xdr:rowOff>
    </xdr:from>
    <xdr:ext cx="762000" cy="259080"/>
    <xdr:sp macro="" textlink="">
      <xdr:nvSpPr>
        <xdr:cNvPr id="288" name="テキスト ボックス 287"/>
        <xdr:cNvSpPr txBox="1"/>
      </xdr:nvSpPr>
      <xdr:spPr>
        <a:xfrm>
          <a:off x="14020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67945</xdr:rowOff>
    </xdr:from>
    <xdr:to>
      <xdr:col>64</xdr:col>
      <xdr:colOff>152400</xdr:colOff>
      <xdr:row>86</xdr:row>
      <xdr:rowOff>169545</xdr:rowOff>
    </xdr:to>
    <xdr:sp macro="" textlink="">
      <xdr:nvSpPr>
        <xdr:cNvPr id="289" name="楕円 288"/>
        <xdr:cNvSpPr/>
      </xdr:nvSpPr>
      <xdr:spPr>
        <a:xfrm>
          <a:off x="13462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154940</xdr:rowOff>
    </xdr:from>
    <xdr:ext cx="762000" cy="251460"/>
    <xdr:sp macro="" textlink="">
      <xdr:nvSpPr>
        <xdr:cNvPr id="290" name="テキスト ボックス 289"/>
        <xdr:cNvSpPr txBox="1"/>
      </xdr:nvSpPr>
      <xdr:spPr>
        <a:xfrm>
          <a:off x="13131800" y="14899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2" name="テキスト ボックス 291"/>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9570" cy="353060"/>
    <xdr:sp macro="" textlink="">
      <xdr:nvSpPr>
        <xdr:cNvPr id="293" name="テキスト ボックス 292"/>
        <xdr:cNvSpPr txBox="1"/>
      </xdr:nvSpPr>
      <xdr:spPr>
        <a:xfrm>
          <a:off x="15736570"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24年度に中間市財政集中改革プランに基づく職員数の削減を達成して以降、普通会計の職員数は300人前後でほぼ横ばいの状況となっている。今後も事務事業の見直しを行うとともに、中間市行政経営プラン（改訂版）に基づき、計画的な職員採用、再任用職員の有効活用及び人員配置の適正化等を推進することにより、より適切な定員管理を行っていく。</a:t>
          </a:r>
        </a:p>
      </xdr:txBody>
    </xdr:sp>
    <xdr:clientData/>
  </xdr:twoCellAnchor>
  <xdr:oneCellAnchor>
    <xdr:from>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6" name="テキスト ボックス 305"/>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7" name="直線コネクタ 30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8" name="テキスト ボックス 307"/>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9" name="直線コネクタ 30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10" name="テキスト ボックス 309"/>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2" name="テキスト ボックス 311"/>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3" name="直線コネクタ 31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14" name="テキスト ボックス 313"/>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5" name="直線コネクタ 31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6" name="テキスト ボックス 315"/>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75565</xdr:rowOff>
    </xdr:from>
    <xdr:to>
      <xdr:col>81</xdr:col>
      <xdr:colOff>44450</xdr:colOff>
      <xdr:row>66</xdr:row>
      <xdr:rowOff>150495</xdr:rowOff>
    </xdr:to>
    <xdr:cxnSp macro="">
      <xdr:nvCxnSpPr>
        <xdr:cNvPr id="319" name="直線コネクタ 318"/>
        <xdr:cNvCxnSpPr/>
      </xdr:nvCxnSpPr>
      <xdr:spPr>
        <a:xfrm flipV="1">
          <a:off x="17018000" y="101911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122555</xdr:rowOff>
    </xdr:from>
    <xdr:ext cx="762000" cy="249555"/>
    <xdr:sp macro="" textlink="">
      <xdr:nvSpPr>
        <xdr:cNvPr id="320" name="定員管理の状況最小値テキスト"/>
        <xdr:cNvSpPr txBox="1"/>
      </xdr:nvSpPr>
      <xdr:spPr>
        <a:xfrm>
          <a:off x="17106900" y="114382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36.69</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150495</xdr:rowOff>
    </xdr:from>
    <xdr:to>
      <xdr:col>81</xdr:col>
      <xdr:colOff>133350</xdr:colOff>
      <xdr:row>66</xdr:row>
      <xdr:rowOff>150495</xdr:rowOff>
    </xdr:to>
    <xdr:cxnSp macro="">
      <xdr:nvCxnSpPr>
        <xdr:cNvPr id="321" name="直線コネクタ 320"/>
        <xdr:cNvCxnSpPr/>
      </xdr:nvCxnSpPr>
      <xdr:spPr>
        <a:xfrm>
          <a:off x="16929100" y="1146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161925</xdr:rowOff>
    </xdr:from>
    <xdr:ext cx="762000" cy="259080"/>
    <xdr:sp macro="" textlink="">
      <xdr:nvSpPr>
        <xdr:cNvPr id="322" name="定員管理の状況最大値テキスト"/>
        <xdr:cNvSpPr txBox="1"/>
      </xdr:nvSpPr>
      <xdr:spPr>
        <a:xfrm>
          <a:off x="17106900" y="993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75565</xdr:rowOff>
    </xdr:from>
    <xdr:to>
      <xdr:col>81</xdr:col>
      <xdr:colOff>133350</xdr:colOff>
      <xdr:row>59</xdr:row>
      <xdr:rowOff>75565</xdr:rowOff>
    </xdr:to>
    <xdr:cxnSp macro="">
      <xdr:nvCxnSpPr>
        <xdr:cNvPr id="323" name="直線コネクタ 322"/>
        <xdr:cNvCxnSpPr/>
      </xdr:nvCxnSpPr>
      <xdr:spPr>
        <a:xfrm>
          <a:off x="169291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169545</xdr:rowOff>
    </xdr:from>
    <xdr:to>
      <xdr:col>81</xdr:col>
      <xdr:colOff>44450</xdr:colOff>
      <xdr:row>60</xdr:row>
      <xdr:rowOff>3175</xdr:rowOff>
    </xdr:to>
    <xdr:cxnSp macro="">
      <xdr:nvCxnSpPr>
        <xdr:cNvPr id="324" name="直線コネクタ 323"/>
        <xdr:cNvCxnSpPr/>
      </xdr:nvCxnSpPr>
      <xdr:spPr>
        <a:xfrm>
          <a:off x="16179800" y="102850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159385</xdr:rowOff>
    </xdr:from>
    <xdr:ext cx="762000" cy="258445"/>
    <xdr:sp macro="" textlink="">
      <xdr:nvSpPr>
        <xdr:cNvPr id="325" name="定員管理の状況平均値テキスト"/>
        <xdr:cNvSpPr txBox="1"/>
      </xdr:nvSpPr>
      <xdr:spPr>
        <a:xfrm>
          <a:off x="17106900" y="102749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15875</xdr:rowOff>
    </xdr:from>
    <xdr:to>
      <xdr:col>81</xdr:col>
      <xdr:colOff>95250</xdr:colOff>
      <xdr:row>60</xdr:row>
      <xdr:rowOff>117475</xdr:rowOff>
    </xdr:to>
    <xdr:sp macro="" textlink="">
      <xdr:nvSpPr>
        <xdr:cNvPr id="326" name="フローチャート: 判断 325"/>
        <xdr:cNvSpPr/>
      </xdr:nvSpPr>
      <xdr:spPr>
        <a:xfrm>
          <a:off x="169672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164465</xdr:rowOff>
    </xdr:from>
    <xdr:to>
      <xdr:col>77</xdr:col>
      <xdr:colOff>44450</xdr:colOff>
      <xdr:row>59</xdr:row>
      <xdr:rowOff>169545</xdr:rowOff>
    </xdr:to>
    <xdr:cxnSp macro="">
      <xdr:nvCxnSpPr>
        <xdr:cNvPr id="327" name="直線コネクタ 326"/>
        <xdr:cNvCxnSpPr/>
      </xdr:nvCxnSpPr>
      <xdr:spPr>
        <a:xfrm>
          <a:off x="15290800" y="102800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39370</xdr:rowOff>
    </xdr:from>
    <xdr:to>
      <xdr:col>77</xdr:col>
      <xdr:colOff>95250</xdr:colOff>
      <xdr:row>60</xdr:row>
      <xdr:rowOff>140970</xdr:rowOff>
    </xdr:to>
    <xdr:sp macro="" textlink="">
      <xdr:nvSpPr>
        <xdr:cNvPr id="328" name="フローチャート: 判断 327"/>
        <xdr:cNvSpPr/>
      </xdr:nvSpPr>
      <xdr:spPr>
        <a:xfrm>
          <a:off x="16129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125730</xdr:rowOff>
    </xdr:from>
    <xdr:ext cx="736600" cy="259080"/>
    <xdr:sp macro="" textlink="">
      <xdr:nvSpPr>
        <xdr:cNvPr id="329" name="テキスト ボックス 328"/>
        <xdr:cNvSpPr txBox="1"/>
      </xdr:nvSpPr>
      <xdr:spPr>
        <a:xfrm>
          <a:off x="15798800" y="1041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164465</xdr:rowOff>
    </xdr:from>
    <xdr:to>
      <xdr:col>72</xdr:col>
      <xdr:colOff>203200</xdr:colOff>
      <xdr:row>59</xdr:row>
      <xdr:rowOff>169545</xdr:rowOff>
    </xdr:to>
    <xdr:cxnSp macro="">
      <xdr:nvCxnSpPr>
        <xdr:cNvPr id="330" name="直線コネクタ 329"/>
        <xdr:cNvCxnSpPr/>
      </xdr:nvCxnSpPr>
      <xdr:spPr>
        <a:xfrm flipV="1">
          <a:off x="14401800" y="102800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29210</xdr:rowOff>
    </xdr:from>
    <xdr:to>
      <xdr:col>73</xdr:col>
      <xdr:colOff>44450</xdr:colOff>
      <xdr:row>60</xdr:row>
      <xdr:rowOff>130810</xdr:rowOff>
    </xdr:to>
    <xdr:sp macro="" textlink="">
      <xdr:nvSpPr>
        <xdr:cNvPr id="331" name="フローチャート: 判断 330"/>
        <xdr:cNvSpPr/>
      </xdr:nvSpPr>
      <xdr:spPr>
        <a:xfrm>
          <a:off x="15240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115570</xdr:rowOff>
    </xdr:from>
    <xdr:ext cx="762000" cy="259080"/>
    <xdr:sp macro="" textlink="">
      <xdr:nvSpPr>
        <xdr:cNvPr id="332" name="テキスト ボックス 331"/>
        <xdr:cNvSpPr txBox="1"/>
      </xdr:nvSpPr>
      <xdr:spPr>
        <a:xfrm>
          <a:off x="14909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167640</xdr:rowOff>
    </xdr:from>
    <xdr:to>
      <xdr:col>68</xdr:col>
      <xdr:colOff>152400</xdr:colOff>
      <xdr:row>59</xdr:row>
      <xdr:rowOff>169545</xdr:rowOff>
    </xdr:to>
    <xdr:cxnSp macro="">
      <xdr:nvCxnSpPr>
        <xdr:cNvPr id="333" name="直線コネクタ 332"/>
        <xdr:cNvCxnSpPr/>
      </xdr:nvCxnSpPr>
      <xdr:spPr>
        <a:xfrm>
          <a:off x="13512800" y="102831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26035</xdr:rowOff>
    </xdr:from>
    <xdr:to>
      <xdr:col>68</xdr:col>
      <xdr:colOff>203200</xdr:colOff>
      <xdr:row>60</xdr:row>
      <xdr:rowOff>127635</xdr:rowOff>
    </xdr:to>
    <xdr:sp macro="" textlink="">
      <xdr:nvSpPr>
        <xdr:cNvPr id="334" name="フローチャート: 判断 333"/>
        <xdr:cNvSpPr/>
      </xdr:nvSpPr>
      <xdr:spPr>
        <a:xfrm>
          <a:off x="14351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112395</xdr:rowOff>
    </xdr:from>
    <xdr:ext cx="762000" cy="248285"/>
    <xdr:sp macro="" textlink="">
      <xdr:nvSpPr>
        <xdr:cNvPr id="335" name="テキスト ボックス 334"/>
        <xdr:cNvSpPr txBox="1"/>
      </xdr:nvSpPr>
      <xdr:spPr>
        <a:xfrm>
          <a:off x="14020800" y="103993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29210</xdr:rowOff>
    </xdr:from>
    <xdr:to>
      <xdr:col>64</xdr:col>
      <xdr:colOff>152400</xdr:colOff>
      <xdr:row>60</xdr:row>
      <xdr:rowOff>130810</xdr:rowOff>
    </xdr:to>
    <xdr:sp macro="" textlink="">
      <xdr:nvSpPr>
        <xdr:cNvPr id="336" name="フローチャート: 判断 335"/>
        <xdr:cNvSpPr/>
      </xdr:nvSpPr>
      <xdr:spPr>
        <a:xfrm>
          <a:off x="13462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115570</xdr:rowOff>
    </xdr:from>
    <xdr:ext cx="762000" cy="259080"/>
    <xdr:sp macro="" textlink="">
      <xdr:nvSpPr>
        <xdr:cNvPr id="337" name="テキスト ボックス 336"/>
        <xdr:cNvSpPr txBox="1"/>
      </xdr:nvSpPr>
      <xdr:spPr>
        <a:xfrm>
          <a:off x="13131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123825</xdr:rowOff>
    </xdr:from>
    <xdr:to>
      <xdr:col>81</xdr:col>
      <xdr:colOff>95250</xdr:colOff>
      <xdr:row>60</xdr:row>
      <xdr:rowOff>53975</xdr:rowOff>
    </xdr:to>
    <xdr:sp macro="" textlink="">
      <xdr:nvSpPr>
        <xdr:cNvPr id="343" name="楕円 342"/>
        <xdr:cNvSpPr/>
      </xdr:nvSpPr>
      <xdr:spPr>
        <a:xfrm>
          <a:off x="169672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45085</xdr:rowOff>
    </xdr:from>
    <xdr:ext cx="762000" cy="258445"/>
    <xdr:sp macro="" textlink="">
      <xdr:nvSpPr>
        <xdr:cNvPr id="344" name="定員管理の状況該当値テキスト"/>
        <xdr:cNvSpPr txBox="1"/>
      </xdr:nvSpPr>
      <xdr:spPr>
        <a:xfrm>
          <a:off x="17106900" y="1016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118745</xdr:rowOff>
    </xdr:from>
    <xdr:to>
      <xdr:col>77</xdr:col>
      <xdr:colOff>95250</xdr:colOff>
      <xdr:row>60</xdr:row>
      <xdr:rowOff>48895</xdr:rowOff>
    </xdr:to>
    <xdr:sp macro="" textlink="">
      <xdr:nvSpPr>
        <xdr:cNvPr id="345" name="楕円 344"/>
        <xdr:cNvSpPr/>
      </xdr:nvSpPr>
      <xdr:spPr>
        <a:xfrm>
          <a:off x="16129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59055</xdr:rowOff>
    </xdr:from>
    <xdr:ext cx="736600" cy="259080"/>
    <xdr:sp macro="" textlink="">
      <xdr:nvSpPr>
        <xdr:cNvPr id="346" name="テキスト ボックス 345"/>
        <xdr:cNvSpPr txBox="1"/>
      </xdr:nvSpPr>
      <xdr:spPr>
        <a:xfrm>
          <a:off x="15798800" y="10003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113665</xdr:rowOff>
    </xdr:from>
    <xdr:to>
      <xdr:col>73</xdr:col>
      <xdr:colOff>44450</xdr:colOff>
      <xdr:row>60</xdr:row>
      <xdr:rowOff>43815</xdr:rowOff>
    </xdr:to>
    <xdr:sp macro="" textlink="">
      <xdr:nvSpPr>
        <xdr:cNvPr id="347" name="楕円 346"/>
        <xdr:cNvSpPr/>
      </xdr:nvSpPr>
      <xdr:spPr>
        <a:xfrm>
          <a:off x="15240000" y="102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53975</xdr:rowOff>
    </xdr:from>
    <xdr:ext cx="762000" cy="249555"/>
    <xdr:sp macro="" textlink="">
      <xdr:nvSpPr>
        <xdr:cNvPr id="348" name="テキスト ボックス 347"/>
        <xdr:cNvSpPr txBox="1"/>
      </xdr:nvSpPr>
      <xdr:spPr>
        <a:xfrm>
          <a:off x="14909800" y="99980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118745</xdr:rowOff>
    </xdr:from>
    <xdr:to>
      <xdr:col>68</xdr:col>
      <xdr:colOff>203200</xdr:colOff>
      <xdr:row>60</xdr:row>
      <xdr:rowOff>48895</xdr:rowOff>
    </xdr:to>
    <xdr:sp macro="" textlink="">
      <xdr:nvSpPr>
        <xdr:cNvPr id="349" name="楕円 348"/>
        <xdr:cNvSpPr/>
      </xdr:nvSpPr>
      <xdr:spPr>
        <a:xfrm>
          <a:off x="14351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59055</xdr:rowOff>
    </xdr:from>
    <xdr:ext cx="762000" cy="259080"/>
    <xdr:sp macro="" textlink="">
      <xdr:nvSpPr>
        <xdr:cNvPr id="350" name="テキスト ボックス 349"/>
        <xdr:cNvSpPr txBox="1"/>
      </xdr:nvSpPr>
      <xdr:spPr>
        <a:xfrm>
          <a:off x="14020800" y="10003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116840</xdr:rowOff>
    </xdr:from>
    <xdr:to>
      <xdr:col>64</xdr:col>
      <xdr:colOff>152400</xdr:colOff>
      <xdr:row>60</xdr:row>
      <xdr:rowOff>46990</xdr:rowOff>
    </xdr:to>
    <xdr:sp macro="" textlink="">
      <xdr:nvSpPr>
        <xdr:cNvPr id="351" name="楕円 350"/>
        <xdr:cNvSpPr/>
      </xdr:nvSpPr>
      <xdr:spPr>
        <a:xfrm>
          <a:off x="13462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57150</xdr:rowOff>
    </xdr:from>
    <xdr:ext cx="762000" cy="259080"/>
    <xdr:sp macro="" textlink="">
      <xdr:nvSpPr>
        <xdr:cNvPr id="352" name="テキスト ボックス 351"/>
        <xdr:cNvSpPr txBox="1"/>
      </xdr:nvSpPr>
      <xdr:spPr>
        <a:xfrm>
          <a:off x="131318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9570" cy="358775"/>
    <xdr:sp macro="" textlink="">
      <xdr:nvSpPr>
        <xdr:cNvPr id="355" name="テキスト ボックス 354"/>
        <xdr:cNvSpPr txBox="1"/>
      </xdr:nvSpPr>
      <xdr:spPr>
        <a:xfrm>
          <a:off x="1540764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中間市立病院の閉院に伴い病院事業債の承継を行ったため、元利償還金が増加（対前年度比98百万円増）したことにより、単年度では1.5ポイント悪化したものの、令和元年度からの3ヵ年平均である実質公債費比率は3</a:t>
          </a:r>
          <a:r>
            <a:rPr kumimoji="1" lang="en-US" altLang="ja-JP" sz="1300">
              <a:latin typeface="ＭＳ Ｐゴシック"/>
              <a:ea typeface="ＭＳ Ｐゴシック"/>
            </a:rPr>
            <a:t>.7</a:t>
          </a:r>
          <a:r>
            <a:rPr kumimoji="1" lang="ja-JP" altLang="en-US" sz="1300">
              <a:latin typeface="ＭＳ Ｐゴシック"/>
              <a:ea typeface="ＭＳ Ｐゴシック"/>
            </a:rPr>
            <a:t>ポイント改善し5</a:t>
          </a:r>
          <a:r>
            <a:rPr kumimoji="1" lang="en-US" altLang="ja-JP" sz="1300">
              <a:latin typeface="ＭＳ Ｐゴシック"/>
              <a:ea typeface="ＭＳ Ｐゴシック"/>
            </a:rPr>
            <a:t>.6%</a:t>
          </a:r>
          <a:r>
            <a:rPr kumimoji="1" lang="ja-JP" altLang="en-US" sz="1300">
              <a:latin typeface="ＭＳ Ｐゴシック"/>
              <a:ea typeface="ＭＳ Ｐゴシック"/>
            </a:rPr>
            <a:t>となった。地方債の借換えを令和元年度途中で実施したことを考慮すると、来年度の実質公債費比率も引き続き改善すると想定されるが、今後は老朽化した公共施設の統廃合等に係る地方債の発行が見込まれるため、全体的な建設事業費の調整等を行い、公債費負担の適正化に努めることとする。</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72" name="テキスト ボックス 371"/>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4" name="テキスト ボックス 373"/>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6" name="テキスト ボックス 375"/>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94615</xdr:rowOff>
    </xdr:from>
    <xdr:to>
      <xdr:col>81</xdr:col>
      <xdr:colOff>44450</xdr:colOff>
      <xdr:row>45</xdr:row>
      <xdr:rowOff>162560</xdr:rowOff>
    </xdr:to>
    <xdr:cxnSp macro="">
      <xdr:nvCxnSpPr>
        <xdr:cNvPr id="380" name="直線コネクタ 379"/>
        <xdr:cNvCxnSpPr/>
      </xdr:nvCxnSpPr>
      <xdr:spPr>
        <a:xfrm flipV="1">
          <a:off x="17018000" y="643826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134620</xdr:rowOff>
    </xdr:from>
    <xdr:ext cx="762000" cy="248920"/>
    <xdr:sp macro="" textlink="">
      <xdr:nvSpPr>
        <xdr:cNvPr id="381" name="公債費負担の状況最小値テキスト"/>
        <xdr:cNvSpPr txBox="1"/>
      </xdr:nvSpPr>
      <xdr:spPr>
        <a:xfrm>
          <a:off x="17106900" y="7849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9525</xdr:rowOff>
    </xdr:from>
    <xdr:ext cx="762000" cy="248285"/>
    <xdr:sp macro="" textlink="">
      <xdr:nvSpPr>
        <xdr:cNvPr id="383" name="公債費負担の状況最大値テキスト"/>
        <xdr:cNvSpPr txBox="1"/>
      </xdr:nvSpPr>
      <xdr:spPr>
        <a:xfrm>
          <a:off x="17106900" y="61817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94615</xdr:rowOff>
    </xdr:from>
    <xdr:to>
      <xdr:col>81</xdr:col>
      <xdr:colOff>133350</xdr:colOff>
      <xdr:row>37</xdr:row>
      <xdr:rowOff>94615</xdr:rowOff>
    </xdr:to>
    <xdr:cxnSp macro="">
      <xdr:nvCxnSpPr>
        <xdr:cNvPr id="384" name="直線コネクタ 383"/>
        <xdr:cNvCxnSpPr/>
      </xdr:nvCxnSpPr>
      <xdr:spPr>
        <a:xfrm>
          <a:off x="16929100" y="643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42</xdr:row>
      <xdr:rowOff>130175</xdr:rowOff>
    </xdr:to>
    <xdr:cxnSp macro="">
      <xdr:nvCxnSpPr>
        <xdr:cNvPr id="385" name="直線コネクタ 384"/>
        <xdr:cNvCxnSpPr/>
      </xdr:nvCxnSpPr>
      <xdr:spPr>
        <a:xfrm flipV="1">
          <a:off x="16179800" y="7033260"/>
          <a:ext cx="8382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133985</xdr:rowOff>
    </xdr:from>
    <xdr:ext cx="762000" cy="249555"/>
    <xdr:sp macro="" textlink="">
      <xdr:nvSpPr>
        <xdr:cNvPr id="386" name="公債費負担の状況平均値テキスト"/>
        <xdr:cNvSpPr txBox="1"/>
      </xdr:nvSpPr>
      <xdr:spPr>
        <a:xfrm>
          <a:off x="17106900" y="716343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161925</xdr:rowOff>
    </xdr:from>
    <xdr:to>
      <xdr:col>81</xdr:col>
      <xdr:colOff>95250</xdr:colOff>
      <xdr:row>42</xdr:row>
      <xdr:rowOff>92075</xdr:rowOff>
    </xdr:to>
    <xdr:sp macro="" textlink="">
      <xdr:nvSpPr>
        <xdr:cNvPr id="387" name="フローチャート: 判断 386"/>
        <xdr:cNvSpPr/>
      </xdr:nvSpPr>
      <xdr:spPr>
        <a:xfrm>
          <a:off x="169672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130175</xdr:rowOff>
    </xdr:from>
    <xdr:to>
      <xdr:col>77</xdr:col>
      <xdr:colOff>44450</xdr:colOff>
      <xdr:row>44</xdr:row>
      <xdr:rowOff>109220</xdr:rowOff>
    </xdr:to>
    <xdr:cxnSp macro="">
      <xdr:nvCxnSpPr>
        <xdr:cNvPr id="388" name="直線コネクタ 387"/>
        <xdr:cNvCxnSpPr/>
      </xdr:nvCxnSpPr>
      <xdr:spPr>
        <a:xfrm flipV="1">
          <a:off x="15290800" y="733107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31115</xdr:rowOff>
    </xdr:from>
    <xdr:to>
      <xdr:col>77</xdr:col>
      <xdr:colOff>95250</xdr:colOff>
      <xdr:row>42</xdr:row>
      <xdr:rowOff>132715</xdr:rowOff>
    </xdr:to>
    <xdr:sp macro="" textlink="">
      <xdr:nvSpPr>
        <xdr:cNvPr id="389" name="フローチャート: 判断 388"/>
        <xdr:cNvSpPr/>
      </xdr:nvSpPr>
      <xdr:spPr>
        <a:xfrm>
          <a:off x="16129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143510</xdr:rowOff>
    </xdr:from>
    <xdr:ext cx="736600" cy="251460"/>
    <xdr:sp macro="" textlink="">
      <xdr:nvSpPr>
        <xdr:cNvPr id="390" name="テキスト ボックス 389"/>
        <xdr:cNvSpPr txBox="1"/>
      </xdr:nvSpPr>
      <xdr:spPr>
        <a:xfrm>
          <a:off x="15798800" y="70015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109220</xdr:rowOff>
    </xdr:from>
    <xdr:to>
      <xdr:col>72</xdr:col>
      <xdr:colOff>203200</xdr:colOff>
      <xdr:row>45</xdr:row>
      <xdr:rowOff>50165</xdr:rowOff>
    </xdr:to>
    <xdr:cxnSp macro="">
      <xdr:nvCxnSpPr>
        <xdr:cNvPr id="391" name="直線コネクタ 390"/>
        <xdr:cNvCxnSpPr/>
      </xdr:nvCxnSpPr>
      <xdr:spPr>
        <a:xfrm flipV="1">
          <a:off x="14401800" y="765302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38735</xdr:rowOff>
    </xdr:from>
    <xdr:to>
      <xdr:col>73</xdr:col>
      <xdr:colOff>44450</xdr:colOff>
      <xdr:row>42</xdr:row>
      <xdr:rowOff>140335</xdr:rowOff>
    </xdr:to>
    <xdr:sp macro="" textlink="">
      <xdr:nvSpPr>
        <xdr:cNvPr id="392" name="フローチャート: 判断 391"/>
        <xdr:cNvSpPr/>
      </xdr:nvSpPr>
      <xdr:spPr>
        <a:xfrm>
          <a:off x="15240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150495</xdr:rowOff>
    </xdr:from>
    <xdr:ext cx="762000" cy="259080"/>
    <xdr:sp macro="" textlink="">
      <xdr:nvSpPr>
        <xdr:cNvPr id="393" name="テキスト ボックス 392"/>
        <xdr:cNvSpPr txBox="1"/>
      </xdr:nvSpPr>
      <xdr:spPr>
        <a:xfrm>
          <a:off x="14909800" y="700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45</xdr:row>
      <xdr:rowOff>41910</xdr:rowOff>
    </xdr:from>
    <xdr:to>
      <xdr:col>68</xdr:col>
      <xdr:colOff>152400</xdr:colOff>
      <xdr:row>45</xdr:row>
      <xdr:rowOff>50165</xdr:rowOff>
    </xdr:to>
    <xdr:cxnSp macro="">
      <xdr:nvCxnSpPr>
        <xdr:cNvPr id="394" name="直線コネクタ 393"/>
        <xdr:cNvCxnSpPr/>
      </xdr:nvCxnSpPr>
      <xdr:spPr>
        <a:xfrm>
          <a:off x="13512800" y="77571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31115</xdr:rowOff>
    </xdr:from>
    <xdr:to>
      <xdr:col>68</xdr:col>
      <xdr:colOff>203200</xdr:colOff>
      <xdr:row>42</xdr:row>
      <xdr:rowOff>132715</xdr:rowOff>
    </xdr:to>
    <xdr:sp macro="" textlink="">
      <xdr:nvSpPr>
        <xdr:cNvPr id="395" name="フローチャート: 判断 394"/>
        <xdr:cNvSpPr/>
      </xdr:nvSpPr>
      <xdr:spPr>
        <a:xfrm>
          <a:off x="14351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143510</xdr:rowOff>
    </xdr:from>
    <xdr:ext cx="762000" cy="251460"/>
    <xdr:sp macro="" textlink="">
      <xdr:nvSpPr>
        <xdr:cNvPr id="396" name="テキスト ボックス 395"/>
        <xdr:cNvSpPr txBox="1"/>
      </xdr:nvSpPr>
      <xdr:spPr>
        <a:xfrm>
          <a:off x="14020800" y="7001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158750</xdr:rowOff>
    </xdr:from>
    <xdr:ext cx="762000" cy="259080"/>
    <xdr:sp macro="" textlink="">
      <xdr:nvSpPr>
        <xdr:cNvPr id="398" name="テキスト ボックス 397"/>
        <xdr:cNvSpPr txBox="1"/>
      </xdr:nvSpPr>
      <xdr:spPr>
        <a:xfrm>
          <a:off x="13131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4" name="楕円 403"/>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140970</xdr:rowOff>
    </xdr:from>
    <xdr:ext cx="762000" cy="259080"/>
    <xdr:sp macro="" textlink="">
      <xdr:nvSpPr>
        <xdr:cNvPr id="405" name="公債費負担の状況該当値テキスト"/>
        <xdr:cNvSpPr txBox="1"/>
      </xdr:nvSpPr>
      <xdr:spPr>
        <a:xfrm>
          <a:off x="17106900" y="682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79375</xdr:rowOff>
    </xdr:from>
    <xdr:to>
      <xdr:col>77</xdr:col>
      <xdr:colOff>95250</xdr:colOff>
      <xdr:row>43</xdr:row>
      <xdr:rowOff>9525</xdr:rowOff>
    </xdr:to>
    <xdr:sp macro="" textlink="">
      <xdr:nvSpPr>
        <xdr:cNvPr id="406" name="楕円 405"/>
        <xdr:cNvSpPr/>
      </xdr:nvSpPr>
      <xdr:spPr>
        <a:xfrm>
          <a:off x="16129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166370</xdr:rowOff>
    </xdr:from>
    <xdr:ext cx="736600" cy="251460"/>
    <xdr:sp macro="" textlink="">
      <xdr:nvSpPr>
        <xdr:cNvPr id="407" name="テキスト ボックス 406"/>
        <xdr:cNvSpPr txBox="1"/>
      </xdr:nvSpPr>
      <xdr:spPr>
        <a:xfrm>
          <a:off x="15798800" y="73672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57785</xdr:rowOff>
    </xdr:from>
    <xdr:to>
      <xdr:col>73</xdr:col>
      <xdr:colOff>44450</xdr:colOff>
      <xdr:row>44</xdr:row>
      <xdr:rowOff>159385</xdr:rowOff>
    </xdr:to>
    <xdr:sp macro="" textlink="">
      <xdr:nvSpPr>
        <xdr:cNvPr id="408" name="楕円 407"/>
        <xdr:cNvSpPr/>
      </xdr:nvSpPr>
      <xdr:spPr>
        <a:xfrm>
          <a:off x="15240000" y="76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144145</xdr:rowOff>
    </xdr:from>
    <xdr:ext cx="762000" cy="250825"/>
    <xdr:sp macro="" textlink="">
      <xdr:nvSpPr>
        <xdr:cNvPr id="409" name="テキスト ボックス 408"/>
        <xdr:cNvSpPr txBox="1"/>
      </xdr:nvSpPr>
      <xdr:spPr>
        <a:xfrm>
          <a:off x="14909800" y="76879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170815</xdr:rowOff>
    </xdr:from>
    <xdr:to>
      <xdr:col>68</xdr:col>
      <xdr:colOff>203200</xdr:colOff>
      <xdr:row>45</xdr:row>
      <xdr:rowOff>100965</xdr:rowOff>
    </xdr:to>
    <xdr:sp macro="" textlink="">
      <xdr:nvSpPr>
        <xdr:cNvPr id="410" name="楕円 409"/>
        <xdr:cNvSpPr/>
      </xdr:nvSpPr>
      <xdr:spPr>
        <a:xfrm>
          <a:off x="14351000" y="77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86360</xdr:rowOff>
    </xdr:from>
    <xdr:ext cx="762000" cy="251460"/>
    <xdr:sp macro="" textlink="">
      <xdr:nvSpPr>
        <xdr:cNvPr id="411" name="テキスト ボックス 410"/>
        <xdr:cNvSpPr txBox="1"/>
      </xdr:nvSpPr>
      <xdr:spPr>
        <a:xfrm>
          <a:off x="140208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12" name="楕円 411"/>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77470</xdr:rowOff>
    </xdr:from>
    <xdr:ext cx="762000" cy="248920"/>
    <xdr:sp macro="" textlink="">
      <xdr:nvSpPr>
        <xdr:cNvPr id="413" name="テキスト ボックス 412"/>
        <xdr:cNvSpPr txBox="1"/>
      </xdr:nvSpPr>
      <xdr:spPr>
        <a:xfrm>
          <a:off x="13131800" y="77927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9570" cy="358775"/>
    <xdr:sp macro="" textlink="">
      <xdr:nvSpPr>
        <xdr:cNvPr id="416" name="テキスト ボックス 415"/>
        <xdr:cNvSpPr txBox="1"/>
      </xdr:nvSpPr>
      <xdr:spPr>
        <a:xfrm>
          <a:off x="15324455" y="154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となる将来負担額については、病院事業債の承継により増加した地方債の現在高を除く項目全てにおいて減少した一方で、普通交付税の再算定等による歳入の増加や新型コロナウイルス感染症拡大に伴う経常的な歳出の抑制などで充当可能財源等となる基金残高が増加した。また普通交付税及び臨時財政対策債の増加により分母となる標準財政規模が増加した。このため、将来負担比率は31</a:t>
          </a:r>
          <a:r>
            <a:rPr kumimoji="1" lang="en-US" altLang="ja-JP" sz="1300">
              <a:latin typeface="ＭＳ Ｐゴシック"/>
              <a:ea typeface="ＭＳ Ｐゴシック"/>
            </a:rPr>
            <a:t>.1</a:t>
          </a:r>
          <a:r>
            <a:rPr kumimoji="1" lang="ja-JP" altLang="en-US" sz="1300">
              <a:latin typeface="ＭＳ Ｐゴシック"/>
              <a:ea typeface="ＭＳ Ｐゴシック"/>
            </a:rPr>
            <a:t>ポイント改善し13</a:t>
          </a:r>
          <a:r>
            <a:rPr kumimoji="1" lang="en-US" altLang="ja-JP" sz="1300">
              <a:latin typeface="ＭＳ Ｐゴシック"/>
              <a:ea typeface="ＭＳ Ｐゴシック"/>
            </a:rPr>
            <a:t>.9%</a:t>
          </a:r>
          <a:r>
            <a:rPr kumimoji="1" lang="ja-JP" altLang="en-US" sz="1300">
              <a:latin typeface="ＭＳ Ｐゴシック"/>
              <a:ea typeface="ＭＳ Ｐゴシック"/>
            </a:rPr>
            <a:t>となった。しかしながら、今後小中学校再編、公共施設の適正配置と長寿命化をはじめとした大型事業の実施に多額の財源を要することから、地方債残高の削減や計画的な下水道事業実施による繰出金の削減、充当可能財源の適正規模の確保等を通じて将来負担比率の改善に努めることとする。</a:t>
          </a:r>
        </a:p>
      </xdr:txBody>
    </xdr:sp>
    <xdr:clientData/>
  </xdr:twoCellAnchor>
  <xdr:oneCellAnchor>
    <xdr:from>
      <xdr:col>61</xdr:col>
      <xdr:colOff>6350</xdr:colOff>
      <xdr:row>10</xdr:row>
      <xdr:rowOff>63500</xdr:rowOff>
    </xdr:from>
    <xdr:ext cx="298450" cy="217170"/>
    <xdr:sp macro="" textlink="">
      <xdr:nvSpPr>
        <xdr:cNvPr id="427" name="テキスト ボックス 426"/>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31" name="テキスト ボックス 430"/>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3" name="テキスト ボックス 432"/>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32385</xdr:rowOff>
    </xdr:to>
    <xdr:cxnSp macro="">
      <xdr:nvCxnSpPr>
        <xdr:cNvPr id="442" name="直線コネクタ 441"/>
        <xdr:cNvCxnSpPr/>
      </xdr:nvCxnSpPr>
      <xdr:spPr>
        <a:xfrm flipV="1">
          <a:off x="17018000" y="2370455"/>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4445</xdr:rowOff>
    </xdr:from>
    <xdr:ext cx="762000" cy="259080"/>
    <xdr:sp macro="" textlink="">
      <xdr:nvSpPr>
        <xdr:cNvPr id="443" name="将来負担の状況最小値テキスト"/>
        <xdr:cNvSpPr txBox="1"/>
      </xdr:nvSpPr>
      <xdr:spPr>
        <a:xfrm>
          <a:off x="17106900" y="377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32385</xdr:rowOff>
    </xdr:from>
    <xdr:to>
      <xdr:col>81</xdr:col>
      <xdr:colOff>133350</xdr:colOff>
      <xdr:row>22</xdr:row>
      <xdr:rowOff>32385</xdr:rowOff>
    </xdr:to>
    <xdr:cxnSp macro="">
      <xdr:nvCxnSpPr>
        <xdr:cNvPr id="444" name="直線コネクタ 443"/>
        <xdr:cNvCxnSpPr/>
      </xdr:nvCxnSpPr>
      <xdr:spPr>
        <a:xfrm>
          <a:off x="16929100" y="380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81915</xdr:rowOff>
    </xdr:from>
    <xdr:to>
      <xdr:col>81</xdr:col>
      <xdr:colOff>44450</xdr:colOff>
      <xdr:row>15</xdr:row>
      <xdr:rowOff>160655</xdr:rowOff>
    </xdr:to>
    <xdr:cxnSp macro="">
      <xdr:nvCxnSpPr>
        <xdr:cNvPr id="447" name="直線コネクタ 446"/>
        <xdr:cNvCxnSpPr/>
      </xdr:nvCxnSpPr>
      <xdr:spPr>
        <a:xfrm flipV="1">
          <a:off x="16179800" y="2482215"/>
          <a:ext cx="8382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76835</xdr:rowOff>
    </xdr:from>
    <xdr:ext cx="762000" cy="249555"/>
    <xdr:sp macro="" textlink="">
      <xdr:nvSpPr>
        <xdr:cNvPr id="448" name="将来負担の状況平均値テキスト"/>
        <xdr:cNvSpPr txBox="1"/>
      </xdr:nvSpPr>
      <xdr:spPr>
        <a:xfrm>
          <a:off x="17106900" y="247713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104775</xdr:rowOff>
    </xdr:from>
    <xdr:to>
      <xdr:col>81</xdr:col>
      <xdr:colOff>95250</xdr:colOff>
      <xdr:row>15</xdr:row>
      <xdr:rowOff>34925</xdr:rowOff>
    </xdr:to>
    <xdr:sp macro="" textlink="">
      <xdr:nvSpPr>
        <xdr:cNvPr id="449" name="フローチャート: 判断 448"/>
        <xdr:cNvSpPr/>
      </xdr:nvSpPr>
      <xdr:spPr>
        <a:xfrm>
          <a:off x="169672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160655</xdr:rowOff>
    </xdr:from>
    <xdr:to>
      <xdr:col>77</xdr:col>
      <xdr:colOff>44450</xdr:colOff>
      <xdr:row>16</xdr:row>
      <xdr:rowOff>66040</xdr:rowOff>
    </xdr:to>
    <xdr:cxnSp macro="">
      <xdr:nvCxnSpPr>
        <xdr:cNvPr id="450" name="直線コネクタ 449"/>
        <xdr:cNvCxnSpPr/>
      </xdr:nvCxnSpPr>
      <xdr:spPr>
        <a:xfrm flipV="1">
          <a:off x="15290800" y="273240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121285</xdr:rowOff>
    </xdr:from>
    <xdr:ext cx="736600" cy="250825"/>
    <xdr:sp macro="" textlink="">
      <xdr:nvSpPr>
        <xdr:cNvPr id="452" name="テキスト ボックス 451"/>
        <xdr:cNvSpPr txBox="1"/>
      </xdr:nvSpPr>
      <xdr:spPr>
        <a:xfrm>
          <a:off x="15798800" y="235013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66040</xdr:rowOff>
    </xdr:from>
    <xdr:to>
      <xdr:col>72</xdr:col>
      <xdr:colOff>203200</xdr:colOff>
      <xdr:row>16</xdr:row>
      <xdr:rowOff>115570</xdr:rowOff>
    </xdr:to>
    <xdr:cxnSp macro="">
      <xdr:nvCxnSpPr>
        <xdr:cNvPr id="453" name="直線コネクタ 452"/>
        <xdr:cNvCxnSpPr/>
      </xdr:nvCxnSpPr>
      <xdr:spPr>
        <a:xfrm flipV="1">
          <a:off x="14401800" y="28092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59690</xdr:rowOff>
    </xdr:from>
    <xdr:to>
      <xdr:col>73</xdr:col>
      <xdr:colOff>44450</xdr:colOff>
      <xdr:row>15</xdr:row>
      <xdr:rowOff>161290</xdr:rowOff>
    </xdr:to>
    <xdr:sp macro="" textlink="">
      <xdr:nvSpPr>
        <xdr:cNvPr id="454" name="フローチャート: 判断 453"/>
        <xdr:cNvSpPr/>
      </xdr:nvSpPr>
      <xdr:spPr>
        <a:xfrm>
          <a:off x="15240000" y="26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171450</xdr:rowOff>
    </xdr:from>
    <xdr:ext cx="762000" cy="259080"/>
    <xdr:sp macro="" textlink="">
      <xdr:nvSpPr>
        <xdr:cNvPr id="455" name="テキスト ボックス 454"/>
        <xdr:cNvSpPr txBox="1"/>
      </xdr:nvSpPr>
      <xdr:spPr>
        <a:xfrm>
          <a:off x="14909800" y="24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115570</xdr:rowOff>
    </xdr:from>
    <xdr:to>
      <xdr:col>68</xdr:col>
      <xdr:colOff>152400</xdr:colOff>
      <xdr:row>17</xdr:row>
      <xdr:rowOff>19685</xdr:rowOff>
    </xdr:to>
    <xdr:cxnSp macro="">
      <xdr:nvCxnSpPr>
        <xdr:cNvPr id="456" name="直線コネクタ 455"/>
        <xdr:cNvCxnSpPr/>
      </xdr:nvCxnSpPr>
      <xdr:spPr>
        <a:xfrm flipV="1">
          <a:off x="13512800" y="28587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52705</xdr:rowOff>
    </xdr:from>
    <xdr:to>
      <xdr:col>68</xdr:col>
      <xdr:colOff>203200</xdr:colOff>
      <xdr:row>15</xdr:row>
      <xdr:rowOff>154940</xdr:rowOff>
    </xdr:to>
    <xdr:sp macro="" textlink="">
      <xdr:nvSpPr>
        <xdr:cNvPr id="457" name="フローチャート: 判断 456"/>
        <xdr:cNvSpPr/>
      </xdr:nvSpPr>
      <xdr:spPr>
        <a:xfrm>
          <a:off x="14351000" y="262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164465</xdr:rowOff>
    </xdr:from>
    <xdr:ext cx="762000" cy="259080"/>
    <xdr:sp macro="" textlink="">
      <xdr:nvSpPr>
        <xdr:cNvPr id="458" name="テキスト ボックス 457"/>
        <xdr:cNvSpPr txBox="1"/>
      </xdr:nvSpPr>
      <xdr:spPr>
        <a:xfrm>
          <a:off x="14020800" y="239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52070</xdr:rowOff>
    </xdr:from>
    <xdr:to>
      <xdr:col>64</xdr:col>
      <xdr:colOff>152400</xdr:colOff>
      <xdr:row>15</xdr:row>
      <xdr:rowOff>153035</xdr:rowOff>
    </xdr:to>
    <xdr:sp macro="" textlink="">
      <xdr:nvSpPr>
        <xdr:cNvPr id="459" name="フローチャート: 判断 458"/>
        <xdr:cNvSpPr/>
      </xdr:nvSpPr>
      <xdr:spPr>
        <a:xfrm>
          <a:off x="13462000" y="2623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163195</xdr:rowOff>
    </xdr:from>
    <xdr:ext cx="762000" cy="259080"/>
    <xdr:sp macro="" textlink="">
      <xdr:nvSpPr>
        <xdr:cNvPr id="460" name="テキスト ボックス 459"/>
        <xdr:cNvSpPr txBox="1"/>
      </xdr:nvSpPr>
      <xdr:spPr>
        <a:xfrm>
          <a:off x="13131800" y="239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31115</xdr:rowOff>
    </xdr:from>
    <xdr:to>
      <xdr:col>81</xdr:col>
      <xdr:colOff>95250</xdr:colOff>
      <xdr:row>14</xdr:row>
      <xdr:rowOff>132715</xdr:rowOff>
    </xdr:to>
    <xdr:sp macro="" textlink="">
      <xdr:nvSpPr>
        <xdr:cNvPr id="466" name="楕円 465"/>
        <xdr:cNvSpPr/>
      </xdr:nvSpPr>
      <xdr:spPr>
        <a:xfrm>
          <a:off x="16967200" y="24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123825</xdr:rowOff>
    </xdr:from>
    <xdr:ext cx="762000" cy="248285"/>
    <xdr:sp macro="" textlink="">
      <xdr:nvSpPr>
        <xdr:cNvPr id="467" name="将来負担の状況該当値テキスト"/>
        <xdr:cNvSpPr txBox="1"/>
      </xdr:nvSpPr>
      <xdr:spPr>
        <a:xfrm>
          <a:off x="17106900" y="2352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109855</xdr:rowOff>
    </xdr:from>
    <xdr:to>
      <xdr:col>77</xdr:col>
      <xdr:colOff>95250</xdr:colOff>
      <xdr:row>16</xdr:row>
      <xdr:rowOff>40640</xdr:rowOff>
    </xdr:to>
    <xdr:sp macro="" textlink="">
      <xdr:nvSpPr>
        <xdr:cNvPr id="468" name="楕円 467"/>
        <xdr:cNvSpPr/>
      </xdr:nvSpPr>
      <xdr:spPr>
        <a:xfrm>
          <a:off x="16129000" y="268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24765</xdr:rowOff>
    </xdr:from>
    <xdr:ext cx="736600" cy="259080"/>
    <xdr:sp macro="" textlink="">
      <xdr:nvSpPr>
        <xdr:cNvPr id="469" name="テキスト ボックス 468"/>
        <xdr:cNvSpPr txBox="1"/>
      </xdr:nvSpPr>
      <xdr:spPr>
        <a:xfrm>
          <a:off x="15798800" y="2767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15240</xdr:rowOff>
    </xdr:from>
    <xdr:to>
      <xdr:col>73</xdr:col>
      <xdr:colOff>44450</xdr:colOff>
      <xdr:row>16</xdr:row>
      <xdr:rowOff>116840</xdr:rowOff>
    </xdr:to>
    <xdr:sp macro="" textlink="">
      <xdr:nvSpPr>
        <xdr:cNvPr id="470" name="楕円 469"/>
        <xdr:cNvSpPr/>
      </xdr:nvSpPr>
      <xdr:spPr>
        <a:xfrm>
          <a:off x="15240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101600</xdr:rowOff>
    </xdr:from>
    <xdr:ext cx="762000" cy="259080"/>
    <xdr:sp macro="" textlink="">
      <xdr:nvSpPr>
        <xdr:cNvPr id="471" name="テキスト ボックス 470"/>
        <xdr:cNvSpPr txBox="1"/>
      </xdr:nvSpPr>
      <xdr:spPr>
        <a:xfrm>
          <a:off x="14909800" y="284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64770</xdr:rowOff>
    </xdr:from>
    <xdr:to>
      <xdr:col>68</xdr:col>
      <xdr:colOff>203200</xdr:colOff>
      <xdr:row>16</xdr:row>
      <xdr:rowOff>166370</xdr:rowOff>
    </xdr:to>
    <xdr:sp macro="" textlink="">
      <xdr:nvSpPr>
        <xdr:cNvPr id="472" name="楕円 471"/>
        <xdr:cNvSpPr/>
      </xdr:nvSpPr>
      <xdr:spPr>
        <a:xfrm>
          <a:off x="14351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151130</xdr:rowOff>
    </xdr:from>
    <xdr:ext cx="762000" cy="259080"/>
    <xdr:sp macro="" textlink="">
      <xdr:nvSpPr>
        <xdr:cNvPr id="473" name="テキスト ボックス 472"/>
        <xdr:cNvSpPr txBox="1"/>
      </xdr:nvSpPr>
      <xdr:spPr>
        <a:xfrm>
          <a:off x="14020800" y="289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140335</xdr:rowOff>
    </xdr:from>
    <xdr:to>
      <xdr:col>64</xdr:col>
      <xdr:colOff>152400</xdr:colOff>
      <xdr:row>17</xdr:row>
      <xdr:rowOff>70485</xdr:rowOff>
    </xdr:to>
    <xdr:sp macro="" textlink="">
      <xdr:nvSpPr>
        <xdr:cNvPr id="474" name="楕円 473"/>
        <xdr:cNvSpPr/>
      </xdr:nvSpPr>
      <xdr:spPr>
        <a:xfrm>
          <a:off x="13462000" y="2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55245</xdr:rowOff>
    </xdr:from>
    <xdr:ext cx="762000" cy="248285"/>
    <xdr:sp macro="" textlink="">
      <xdr:nvSpPr>
        <xdr:cNvPr id="475" name="テキスト ボックス 474"/>
        <xdr:cNvSpPr txBox="1"/>
      </xdr:nvSpPr>
      <xdr:spPr>
        <a:xfrm>
          <a:off x="13131800" y="29698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40,348
40,021
15.96
22,109,469
21,090,165
1,018,794
10,050,644
11,390,213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13.9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4920" cy="251460"/>
    <xdr:sp macro="" textlink="">
      <xdr:nvSpPr>
        <xdr:cNvPr id="30" name="テキスト ボックス 29"/>
        <xdr:cNvSpPr txBox="1"/>
      </xdr:nvSpPr>
      <xdr:spPr>
        <a:xfrm>
          <a:off x="69850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040" cy="248920"/>
    <xdr:sp macro="" textlink="">
      <xdr:nvSpPr>
        <xdr:cNvPr id="31" name="テキスト ボックス 30"/>
        <xdr:cNvSpPr txBox="1"/>
      </xdr:nvSpPr>
      <xdr:spPr>
        <a:xfrm>
          <a:off x="69850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0075" cy="259080"/>
    <xdr:sp macro="" textlink="">
      <xdr:nvSpPr>
        <xdr:cNvPr id="32" name="テキスト ボックス 31"/>
        <xdr:cNvSpPr txBox="1"/>
      </xdr:nvSpPr>
      <xdr:spPr>
        <a:xfrm>
          <a:off x="698500" y="4000500"/>
          <a:ext cx="8220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355" cy="259080"/>
    <xdr:sp macro="" textlink="">
      <xdr:nvSpPr>
        <xdr:cNvPr id="33" name="テキスト ボックス 32"/>
        <xdr:cNvSpPr txBox="1"/>
      </xdr:nvSpPr>
      <xdr:spPr>
        <a:xfrm>
          <a:off x="69850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人件費に係る経常収支比率は、歳入の経常的一般財源等の増加に伴い1</a:t>
          </a:r>
          <a:r>
            <a:rPr kumimoji="1" lang="en-US" altLang="ja-JP" sz="1300">
              <a:latin typeface="ＭＳ Ｐゴシック"/>
              <a:ea typeface="ＭＳ Ｐゴシック"/>
            </a:rPr>
            <a:t>.4</a:t>
          </a:r>
          <a:r>
            <a:rPr kumimoji="1" lang="ja-JP" altLang="en-US" sz="1300">
              <a:latin typeface="ＭＳ Ｐゴシック"/>
              <a:ea typeface="ＭＳ Ｐゴシック"/>
            </a:rPr>
            <a:t>ポイント改善した。しかし、他団体と比較すると、全国平均、福岡県平均及び類似団体の平均を上回る状況が続いていることから、今後もさらなる事務事業の見直し等を行い、事務効率化を進め適正な定員管理を行うとともに、各種手当の見直し等を行い給与の適正化に努めていく。</a:t>
          </a:r>
        </a:p>
      </xdr:txBody>
    </xdr:sp>
    <xdr:clientData/>
  </xdr:twoCellAnchor>
  <xdr:oneCellAnchor>
    <xdr:from>
      <xdr:col>3</xdr:col>
      <xdr:colOff>123825</xdr:colOff>
      <xdr:row>29</xdr:row>
      <xdr:rowOff>107950</xdr:rowOff>
    </xdr:from>
    <xdr:ext cx="287020" cy="225425"/>
    <xdr:sp macro="" textlink="">
      <xdr:nvSpPr>
        <xdr:cNvPr id="45" name="テキスト ボックス 44"/>
        <xdr:cNvSpPr txBox="1"/>
      </xdr:nvSpPr>
      <xdr:spPr>
        <a:xfrm>
          <a:off x="723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6570" cy="250190"/>
    <xdr:sp macro="" textlink="">
      <xdr:nvSpPr>
        <xdr:cNvPr id="47" name="テキスト ボックス 46"/>
        <xdr:cNvSpPr txBox="1"/>
      </xdr:nvSpPr>
      <xdr:spPr>
        <a:xfrm>
          <a:off x="254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6570" cy="250190"/>
    <xdr:sp macro="" textlink="">
      <xdr:nvSpPr>
        <xdr:cNvPr id="49" name="テキスト ボックス 48"/>
        <xdr:cNvSpPr txBox="1"/>
      </xdr:nvSpPr>
      <xdr:spPr>
        <a:xfrm>
          <a:off x="254000" y="6957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6570" cy="250190"/>
    <xdr:sp macro="" textlink="">
      <xdr:nvSpPr>
        <xdr:cNvPr id="51" name="テキスト ボックス 50"/>
        <xdr:cNvSpPr txBox="1"/>
      </xdr:nvSpPr>
      <xdr:spPr>
        <a:xfrm>
          <a:off x="254000" y="6499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6570" cy="250190"/>
    <xdr:sp macro="" textlink="">
      <xdr:nvSpPr>
        <xdr:cNvPr id="53" name="テキスト ボックス 52"/>
        <xdr:cNvSpPr txBox="1"/>
      </xdr:nvSpPr>
      <xdr:spPr>
        <a:xfrm>
          <a:off x="254000" y="6042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6570" cy="250190"/>
    <xdr:sp macro="" textlink="">
      <xdr:nvSpPr>
        <xdr:cNvPr id="55" name="テキスト ボックス 54"/>
        <xdr:cNvSpPr txBox="1"/>
      </xdr:nvSpPr>
      <xdr:spPr>
        <a:xfrm>
          <a:off x="254000" y="5585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6570" cy="250190"/>
    <xdr:sp macro="" textlink="">
      <xdr:nvSpPr>
        <xdr:cNvPr id="57" name="テキスト ボックス 56"/>
        <xdr:cNvSpPr txBox="1"/>
      </xdr:nvSpPr>
      <xdr:spPr>
        <a:xfrm>
          <a:off x="25400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118110</xdr:rowOff>
    </xdr:from>
    <xdr:to>
      <xdr:col>24</xdr:col>
      <xdr:colOff>25400</xdr:colOff>
      <xdr:row>40</xdr:row>
      <xdr:rowOff>17780</xdr:rowOff>
    </xdr:to>
    <xdr:cxnSp macro="">
      <xdr:nvCxnSpPr>
        <xdr:cNvPr id="59" name="直線コネクタ 58"/>
        <xdr:cNvCxnSpPr/>
      </xdr:nvCxnSpPr>
      <xdr:spPr>
        <a:xfrm flipV="1">
          <a:off x="4826000" y="594741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160655</xdr:rowOff>
    </xdr:from>
    <xdr:ext cx="762000" cy="259080"/>
    <xdr:sp macro="" textlink="">
      <xdr:nvSpPr>
        <xdr:cNvPr id="60" name="人件費最小値テキスト"/>
        <xdr:cNvSpPr txBox="1"/>
      </xdr:nvSpPr>
      <xdr:spPr>
        <a:xfrm>
          <a:off x="4914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17780</xdr:rowOff>
    </xdr:from>
    <xdr:to>
      <xdr:col>24</xdr:col>
      <xdr:colOff>114300</xdr:colOff>
      <xdr:row>40</xdr:row>
      <xdr:rowOff>17780</xdr:rowOff>
    </xdr:to>
    <xdr:cxnSp macro="">
      <xdr:nvCxnSpPr>
        <xdr:cNvPr id="61" name="直線コネクタ 60"/>
        <xdr:cNvCxnSpPr/>
      </xdr:nvCxnSpPr>
      <xdr:spPr>
        <a:xfrm>
          <a:off x="4737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33020</xdr:rowOff>
    </xdr:from>
    <xdr:ext cx="762000" cy="259080"/>
    <xdr:sp macro="" textlink="">
      <xdr:nvSpPr>
        <xdr:cNvPr id="62" name="人件費最大値テキスト"/>
        <xdr:cNvSpPr txBox="1"/>
      </xdr:nvSpPr>
      <xdr:spPr>
        <a:xfrm>
          <a:off x="4914900" y="569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118110</xdr:rowOff>
    </xdr:from>
    <xdr:to>
      <xdr:col>24</xdr:col>
      <xdr:colOff>114300</xdr:colOff>
      <xdr:row>34</xdr:row>
      <xdr:rowOff>118110</xdr:rowOff>
    </xdr:to>
    <xdr:cxnSp macro="">
      <xdr:nvCxnSpPr>
        <xdr:cNvPr id="63" name="直線コネクタ 62"/>
        <xdr:cNvCxnSpPr/>
      </xdr:nvCxnSpPr>
      <xdr:spPr>
        <a:xfrm>
          <a:off x="4737100" y="59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97790</xdr:rowOff>
    </xdr:from>
    <xdr:to>
      <xdr:col>24</xdr:col>
      <xdr:colOff>25400</xdr:colOff>
      <xdr:row>37</xdr:row>
      <xdr:rowOff>161290</xdr:rowOff>
    </xdr:to>
    <xdr:cxnSp macro="">
      <xdr:nvCxnSpPr>
        <xdr:cNvPr id="64" name="直線コネクタ 63"/>
        <xdr:cNvCxnSpPr/>
      </xdr:nvCxnSpPr>
      <xdr:spPr>
        <a:xfrm flipV="1">
          <a:off x="3987800" y="644144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138430</xdr:rowOff>
    </xdr:from>
    <xdr:ext cx="762000" cy="259080"/>
    <xdr:sp macro="" textlink="">
      <xdr:nvSpPr>
        <xdr:cNvPr id="65"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17780</xdr:rowOff>
    </xdr:to>
    <xdr:cxnSp macro="">
      <xdr:nvCxnSpPr>
        <xdr:cNvPr id="67" name="直線コネクタ 66"/>
        <xdr:cNvCxnSpPr/>
      </xdr:nvCxnSpPr>
      <xdr:spPr>
        <a:xfrm flipV="1">
          <a:off x="3098800" y="65049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130810</xdr:rowOff>
    </xdr:from>
    <xdr:ext cx="725170" cy="259080"/>
    <xdr:sp macro="" textlink="">
      <xdr:nvSpPr>
        <xdr:cNvPr id="69" name="テキスト ボックス 68"/>
        <xdr:cNvSpPr txBox="1"/>
      </xdr:nvSpPr>
      <xdr:spPr>
        <a:xfrm>
          <a:off x="3606800" y="61315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8255</xdr:rowOff>
    </xdr:from>
    <xdr:to>
      <xdr:col>15</xdr:col>
      <xdr:colOff>98425</xdr:colOff>
      <xdr:row>38</xdr:row>
      <xdr:rowOff>17780</xdr:rowOff>
    </xdr:to>
    <xdr:cxnSp macro="">
      <xdr:nvCxnSpPr>
        <xdr:cNvPr id="70" name="直線コネクタ 69"/>
        <xdr:cNvCxnSpPr/>
      </xdr:nvCxnSpPr>
      <xdr:spPr>
        <a:xfrm>
          <a:off x="2209800" y="6523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163195</xdr:rowOff>
    </xdr:from>
    <xdr:to>
      <xdr:col>15</xdr:col>
      <xdr:colOff>149225</xdr:colOff>
      <xdr:row>37</xdr:row>
      <xdr:rowOff>93345</xdr:rowOff>
    </xdr:to>
    <xdr:sp macro="" textlink="">
      <xdr:nvSpPr>
        <xdr:cNvPr id="71" name="フローチャート: 判断 70"/>
        <xdr:cNvSpPr/>
      </xdr:nvSpPr>
      <xdr:spPr>
        <a:xfrm>
          <a:off x="3048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103505</xdr:rowOff>
    </xdr:from>
    <xdr:ext cx="762000" cy="259080"/>
    <xdr:sp macro="" textlink="">
      <xdr:nvSpPr>
        <xdr:cNvPr id="72" name="テキスト ボックス 71"/>
        <xdr:cNvSpPr txBox="1"/>
      </xdr:nvSpPr>
      <xdr:spPr>
        <a:xfrm>
          <a:off x="2717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166370</xdr:rowOff>
    </xdr:from>
    <xdr:to>
      <xdr:col>11</xdr:col>
      <xdr:colOff>9525</xdr:colOff>
      <xdr:row>38</xdr:row>
      <xdr:rowOff>8255</xdr:rowOff>
    </xdr:to>
    <xdr:cxnSp macro="">
      <xdr:nvCxnSpPr>
        <xdr:cNvPr id="73" name="直線コネクタ 72"/>
        <xdr:cNvCxnSpPr/>
      </xdr:nvCxnSpPr>
      <xdr:spPr>
        <a:xfrm>
          <a:off x="1320800" y="6510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xdr:rowOff>
    </xdr:from>
    <xdr:to>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112395</xdr:rowOff>
    </xdr:from>
    <xdr:ext cx="750570" cy="248285"/>
    <xdr:sp macro="" textlink="">
      <xdr:nvSpPr>
        <xdr:cNvPr id="75" name="テキスト ボックス 74"/>
        <xdr:cNvSpPr txBox="1"/>
      </xdr:nvSpPr>
      <xdr:spPr>
        <a:xfrm>
          <a:off x="1828800" y="611314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158750</xdr:rowOff>
    </xdr:from>
    <xdr:to>
      <xdr:col>6</xdr:col>
      <xdr:colOff>171450</xdr:colOff>
      <xdr:row>37</xdr:row>
      <xdr:rowOff>88900</xdr:rowOff>
    </xdr:to>
    <xdr:sp macro="" textlink="">
      <xdr:nvSpPr>
        <xdr:cNvPr id="76" name="フローチャート: 判断 75"/>
        <xdr:cNvSpPr/>
      </xdr:nvSpPr>
      <xdr:spPr>
        <a:xfrm>
          <a:off x="127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99060</xdr:rowOff>
    </xdr:from>
    <xdr:ext cx="750570" cy="250190"/>
    <xdr:sp macro="" textlink="">
      <xdr:nvSpPr>
        <xdr:cNvPr id="77" name="テキスト ボックス 76"/>
        <xdr:cNvSpPr txBox="1"/>
      </xdr:nvSpPr>
      <xdr:spPr>
        <a:xfrm>
          <a:off x="939800" y="609981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0570" cy="259080"/>
    <xdr:sp macro="" textlink="">
      <xdr:nvSpPr>
        <xdr:cNvPr id="80" name="テキスト ボックス 79"/>
        <xdr:cNvSpPr txBox="1"/>
      </xdr:nvSpPr>
      <xdr:spPr>
        <a:xfrm>
          <a:off x="2882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46355</xdr:rowOff>
    </xdr:from>
    <xdr:to>
      <xdr:col>24</xdr:col>
      <xdr:colOff>76200</xdr:colOff>
      <xdr:row>37</xdr:row>
      <xdr:rowOff>147955</xdr:rowOff>
    </xdr:to>
    <xdr:sp macro="" textlink="">
      <xdr:nvSpPr>
        <xdr:cNvPr id="83" name="楕円 82"/>
        <xdr:cNvSpPr/>
      </xdr:nvSpPr>
      <xdr:spPr>
        <a:xfrm>
          <a:off x="47752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18415</xdr:rowOff>
    </xdr:from>
    <xdr:ext cx="762000" cy="250825"/>
    <xdr:sp macro="" textlink="">
      <xdr:nvSpPr>
        <xdr:cNvPr id="84" name="人件費該当値テキスト"/>
        <xdr:cNvSpPr txBox="1"/>
      </xdr:nvSpPr>
      <xdr:spPr>
        <a:xfrm>
          <a:off x="4914900" y="6362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25400</xdr:rowOff>
    </xdr:from>
    <xdr:ext cx="725170" cy="259080"/>
    <xdr:sp macro="" textlink="">
      <xdr:nvSpPr>
        <xdr:cNvPr id="86" name="テキスト ボックス 85"/>
        <xdr:cNvSpPr txBox="1"/>
      </xdr:nvSpPr>
      <xdr:spPr>
        <a:xfrm>
          <a:off x="3606800" y="654050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137795</xdr:rowOff>
    </xdr:from>
    <xdr:to>
      <xdr:col>15</xdr:col>
      <xdr:colOff>149225</xdr:colOff>
      <xdr:row>38</xdr:row>
      <xdr:rowOff>67945</xdr:rowOff>
    </xdr:to>
    <xdr:sp macro="" textlink="">
      <xdr:nvSpPr>
        <xdr:cNvPr id="87" name="楕円 86"/>
        <xdr:cNvSpPr/>
      </xdr:nvSpPr>
      <xdr:spPr>
        <a:xfrm>
          <a:off x="3048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52705</xdr:rowOff>
    </xdr:from>
    <xdr:ext cx="762000" cy="250825"/>
    <xdr:sp macro="" textlink="">
      <xdr:nvSpPr>
        <xdr:cNvPr id="88" name="テキスト ボックス 87"/>
        <xdr:cNvSpPr txBox="1"/>
      </xdr:nvSpPr>
      <xdr:spPr>
        <a:xfrm>
          <a:off x="2717800" y="656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128905</xdr:rowOff>
    </xdr:from>
    <xdr:to>
      <xdr:col>11</xdr:col>
      <xdr:colOff>60325</xdr:colOff>
      <xdr:row>38</xdr:row>
      <xdr:rowOff>59055</xdr:rowOff>
    </xdr:to>
    <xdr:sp macro="" textlink="">
      <xdr:nvSpPr>
        <xdr:cNvPr id="89" name="楕円 88"/>
        <xdr:cNvSpPr/>
      </xdr:nvSpPr>
      <xdr:spPr>
        <a:xfrm>
          <a:off x="2159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43815</xdr:rowOff>
    </xdr:from>
    <xdr:ext cx="750570" cy="248285"/>
    <xdr:sp macro="" textlink="">
      <xdr:nvSpPr>
        <xdr:cNvPr id="90" name="テキスト ボックス 89"/>
        <xdr:cNvSpPr txBox="1"/>
      </xdr:nvSpPr>
      <xdr:spPr>
        <a:xfrm>
          <a:off x="1828800" y="655891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114935</xdr:rowOff>
    </xdr:from>
    <xdr:to>
      <xdr:col>6</xdr:col>
      <xdr:colOff>171450</xdr:colOff>
      <xdr:row>38</xdr:row>
      <xdr:rowOff>45085</xdr:rowOff>
    </xdr:to>
    <xdr:sp macro="" textlink="">
      <xdr:nvSpPr>
        <xdr:cNvPr id="91" name="楕円 90"/>
        <xdr:cNvSpPr/>
      </xdr:nvSpPr>
      <xdr:spPr>
        <a:xfrm>
          <a:off x="1270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29845</xdr:rowOff>
    </xdr:from>
    <xdr:ext cx="750570" cy="250825"/>
    <xdr:sp macro="" textlink="">
      <xdr:nvSpPr>
        <xdr:cNvPr id="92" name="テキスト ボックス 91"/>
        <xdr:cNvSpPr txBox="1"/>
      </xdr:nvSpPr>
      <xdr:spPr>
        <a:xfrm>
          <a:off x="939800" y="654494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行財政集中改革プラン（推進期間：</a:t>
          </a:r>
          <a:r>
            <a:rPr kumimoji="1" lang="en-US" altLang="ja-JP" sz="1300">
              <a:latin typeface="ＭＳ Ｐゴシック"/>
              <a:ea typeface="ＭＳ Ｐゴシック"/>
            </a:rPr>
            <a:t>H17</a:t>
          </a:r>
          <a:r>
            <a:rPr kumimoji="1" lang="ja-JP" altLang="en-US" sz="1300">
              <a:latin typeface="ＭＳ Ｐゴシック"/>
              <a:ea typeface="ＭＳ Ｐゴシック"/>
            </a:rPr>
            <a:t>～</a:t>
          </a:r>
          <a:r>
            <a:rPr kumimoji="1" lang="en-US" altLang="ja-JP" sz="1300">
              <a:latin typeface="ＭＳ Ｐゴシック"/>
              <a:ea typeface="ＭＳ Ｐゴシック"/>
            </a:rPr>
            <a:t>H24</a:t>
          </a:r>
          <a:r>
            <a:rPr kumimoji="1" lang="ja-JP" altLang="en-US" sz="1300">
              <a:latin typeface="ＭＳ Ｐゴシック"/>
              <a:ea typeface="ＭＳ Ｐゴシック"/>
            </a:rPr>
            <a:t>）に基づき事務事業の見直し等の内部経費削減に努めた結果、物件費に係る経常収支比率は、類似団体の平均を大きく下回る状況となっている。今後も、令和元年度に策定した行政経営プラン（改訂版）に基づき歳出抑制の取組みを継続していくこととする。</a:t>
          </a:r>
        </a:p>
      </xdr:txBody>
    </xdr:sp>
    <xdr:clientData/>
  </xdr:twoCellAnchor>
  <xdr:oneCellAnchor>
    <xdr:from>
      <xdr:col>62</xdr:col>
      <xdr:colOff>6350</xdr:colOff>
      <xdr:row>9</xdr:row>
      <xdr:rowOff>107950</xdr:rowOff>
    </xdr:from>
    <xdr:ext cx="287020" cy="225425"/>
    <xdr:sp macro="" textlink="">
      <xdr:nvSpPr>
        <xdr:cNvPr id="104" name="テキスト ボックス 103"/>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6570" cy="250190"/>
    <xdr:sp macro="" textlink="">
      <xdr:nvSpPr>
        <xdr:cNvPr id="106" name="テキスト ボックス 105"/>
        <xdr:cNvSpPr txBox="1"/>
      </xdr:nvSpPr>
      <xdr:spPr>
        <a:xfrm>
          <a:off x="1193800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6570" cy="259080"/>
    <xdr:sp macro="" textlink="">
      <xdr:nvSpPr>
        <xdr:cNvPr id="108" name="テキスト ボックス 107"/>
        <xdr:cNvSpPr txBox="1"/>
      </xdr:nvSpPr>
      <xdr:spPr>
        <a:xfrm>
          <a:off x="11938000" y="365887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6570" cy="251460"/>
    <xdr:sp macro="" textlink="">
      <xdr:nvSpPr>
        <xdr:cNvPr id="110" name="テキスト ボックス 109"/>
        <xdr:cNvSpPr txBox="1"/>
      </xdr:nvSpPr>
      <xdr:spPr>
        <a:xfrm>
          <a:off x="11938000" y="3332480"/>
          <a:ext cx="496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6570" cy="258445"/>
    <xdr:sp macro="" textlink="">
      <xdr:nvSpPr>
        <xdr:cNvPr id="112" name="テキスト ボックス 111"/>
        <xdr:cNvSpPr txBox="1"/>
      </xdr:nvSpPr>
      <xdr:spPr>
        <a:xfrm>
          <a:off x="11938000" y="3005455"/>
          <a:ext cx="496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6570" cy="259080"/>
    <xdr:sp macro="" textlink="">
      <xdr:nvSpPr>
        <xdr:cNvPr id="114" name="テキスト ボックス 113"/>
        <xdr:cNvSpPr txBox="1"/>
      </xdr:nvSpPr>
      <xdr:spPr>
        <a:xfrm>
          <a:off x="11938000" y="2679065"/>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6570" cy="248285"/>
    <xdr:sp macro="" textlink="">
      <xdr:nvSpPr>
        <xdr:cNvPr id="116" name="テキスト ボックス 115"/>
        <xdr:cNvSpPr txBox="1"/>
      </xdr:nvSpPr>
      <xdr:spPr>
        <a:xfrm>
          <a:off x="11938000" y="2352675"/>
          <a:ext cx="496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6570" cy="259080"/>
    <xdr:sp macro="" textlink="">
      <xdr:nvSpPr>
        <xdr:cNvPr id="118" name="テキスト ボックス 117"/>
        <xdr:cNvSpPr txBox="1"/>
      </xdr:nvSpPr>
      <xdr:spPr>
        <a:xfrm>
          <a:off x="11938000" y="202565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133350</xdr:rowOff>
    </xdr:from>
    <xdr:to>
      <xdr:col>82</xdr:col>
      <xdr:colOff>107950</xdr:colOff>
      <xdr:row>21</xdr:row>
      <xdr:rowOff>10795</xdr:rowOff>
    </xdr:to>
    <xdr:cxnSp macro="">
      <xdr:nvCxnSpPr>
        <xdr:cNvPr id="121" name="直線コネクタ 120"/>
        <xdr:cNvCxnSpPr/>
      </xdr:nvCxnSpPr>
      <xdr:spPr>
        <a:xfrm flipV="1">
          <a:off x="16510000" y="2533650"/>
          <a:ext cx="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154940</xdr:rowOff>
    </xdr:from>
    <xdr:ext cx="762000" cy="251460"/>
    <xdr:sp macro="" textlink="">
      <xdr:nvSpPr>
        <xdr:cNvPr id="122" name="物件費最小値テキスト"/>
        <xdr:cNvSpPr txBox="1"/>
      </xdr:nvSpPr>
      <xdr:spPr>
        <a:xfrm>
          <a:off x="16598900" y="3583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10795</xdr:rowOff>
    </xdr:from>
    <xdr:to>
      <xdr:col>82</xdr:col>
      <xdr:colOff>196850</xdr:colOff>
      <xdr:row>21</xdr:row>
      <xdr:rowOff>10795</xdr:rowOff>
    </xdr:to>
    <xdr:cxnSp macro="">
      <xdr:nvCxnSpPr>
        <xdr:cNvPr id="123" name="直線コネクタ 122"/>
        <xdr:cNvCxnSpPr/>
      </xdr:nvCxnSpPr>
      <xdr:spPr>
        <a:xfrm>
          <a:off x="16421100" y="3611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48260</xdr:rowOff>
    </xdr:from>
    <xdr:ext cx="762000" cy="259080"/>
    <xdr:sp macro="" textlink="">
      <xdr:nvSpPr>
        <xdr:cNvPr id="124" name="物件費最大値テキスト"/>
        <xdr:cNvSpPr txBox="1"/>
      </xdr:nvSpPr>
      <xdr:spPr>
        <a:xfrm>
          <a:off x="16598900" y="227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133350</xdr:rowOff>
    </xdr:from>
    <xdr:to>
      <xdr:col>82</xdr:col>
      <xdr:colOff>196850</xdr:colOff>
      <xdr:row>14</xdr:row>
      <xdr:rowOff>133350</xdr:rowOff>
    </xdr:to>
    <xdr:cxnSp macro="">
      <xdr:nvCxnSpPr>
        <xdr:cNvPr id="125" name="直線コネクタ 124"/>
        <xdr:cNvCxnSpPr/>
      </xdr:nvCxnSpPr>
      <xdr:spPr>
        <a:xfrm>
          <a:off x="16421100" y="253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22225</xdr:rowOff>
    </xdr:from>
    <xdr:to>
      <xdr:col>82</xdr:col>
      <xdr:colOff>107950</xdr:colOff>
      <xdr:row>14</xdr:row>
      <xdr:rowOff>133350</xdr:rowOff>
    </xdr:to>
    <xdr:cxnSp macro="">
      <xdr:nvCxnSpPr>
        <xdr:cNvPr id="126" name="直線コネクタ 125"/>
        <xdr:cNvCxnSpPr/>
      </xdr:nvCxnSpPr>
      <xdr:spPr>
        <a:xfrm>
          <a:off x="15671800" y="242252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149225</xdr:rowOff>
    </xdr:from>
    <xdr:ext cx="762000" cy="259080"/>
    <xdr:sp macro="" textlink="">
      <xdr:nvSpPr>
        <xdr:cNvPr id="127" name="物件費平均値テキスト"/>
        <xdr:cNvSpPr txBox="1"/>
      </xdr:nvSpPr>
      <xdr:spPr>
        <a:xfrm>
          <a:off x="16598900" y="2892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107315</xdr:rowOff>
    </xdr:to>
    <xdr:sp macro="" textlink="">
      <xdr:nvSpPr>
        <xdr:cNvPr id="128" name="フローチャート: 判断 127"/>
        <xdr:cNvSpPr/>
      </xdr:nvSpPr>
      <xdr:spPr>
        <a:xfrm>
          <a:off x="16459200" y="2921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9525</xdr:rowOff>
    </xdr:from>
    <xdr:to>
      <xdr:col>78</xdr:col>
      <xdr:colOff>69850</xdr:colOff>
      <xdr:row>14</xdr:row>
      <xdr:rowOff>22225</xdr:rowOff>
    </xdr:to>
    <xdr:cxnSp macro="">
      <xdr:nvCxnSpPr>
        <xdr:cNvPr id="129" name="直線コネクタ 128"/>
        <xdr:cNvCxnSpPr/>
      </xdr:nvCxnSpPr>
      <xdr:spPr>
        <a:xfrm>
          <a:off x="14782800" y="24098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12700</xdr:rowOff>
    </xdr:from>
    <xdr:to>
      <xdr:col>78</xdr:col>
      <xdr:colOff>120650</xdr:colOff>
      <xdr:row>17</xdr:row>
      <xdr:rowOff>114300</xdr:rowOff>
    </xdr:to>
    <xdr:sp macro="" textlink="">
      <xdr:nvSpPr>
        <xdr:cNvPr id="130" name="フローチャート: 判断 129"/>
        <xdr:cNvSpPr/>
      </xdr:nvSpPr>
      <xdr:spPr>
        <a:xfrm>
          <a:off x="15621000" y="292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99060</xdr:rowOff>
    </xdr:from>
    <xdr:ext cx="736600" cy="250190"/>
    <xdr:sp macro="" textlink="">
      <xdr:nvSpPr>
        <xdr:cNvPr id="131" name="テキスト ボックス 130"/>
        <xdr:cNvSpPr txBox="1"/>
      </xdr:nvSpPr>
      <xdr:spPr>
        <a:xfrm>
          <a:off x="15290800" y="30137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154940</xdr:rowOff>
    </xdr:from>
    <xdr:to>
      <xdr:col>73</xdr:col>
      <xdr:colOff>180975</xdr:colOff>
      <xdr:row>14</xdr:row>
      <xdr:rowOff>9525</xdr:rowOff>
    </xdr:to>
    <xdr:cxnSp macro="">
      <xdr:nvCxnSpPr>
        <xdr:cNvPr id="132" name="直線コネクタ 131"/>
        <xdr:cNvCxnSpPr/>
      </xdr:nvCxnSpPr>
      <xdr:spPr>
        <a:xfrm>
          <a:off x="13893800" y="23837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58420</xdr:rowOff>
    </xdr:from>
    <xdr:to>
      <xdr:col>74</xdr:col>
      <xdr:colOff>31750</xdr:colOff>
      <xdr:row>17</xdr:row>
      <xdr:rowOff>160020</xdr:rowOff>
    </xdr:to>
    <xdr:sp macro="" textlink="">
      <xdr:nvSpPr>
        <xdr:cNvPr id="133" name="フローチャート: 判断 132"/>
        <xdr:cNvSpPr/>
      </xdr:nvSpPr>
      <xdr:spPr>
        <a:xfrm>
          <a:off x="14732000" y="297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144780</xdr:rowOff>
    </xdr:from>
    <xdr:ext cx="762000" cy="250190"/>
    <xdr:sp macro="" textlink="">
      <xdr:nvSpPr>
        <xdr:cNvPr id="134" name="テキスト ボックス 133"/>
        <xdr:cNvSpPr txBox="1"/>
      </xdr:nvSpPr>
      <xdr:spPr>
        <a:xfrm>
          <a:off x="14401800" y="30594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128905</xdr:rowOff>
    </xdr:from>
    <xdr:to>
      <xdr:col>69</xdr:col>
      <xdr:colOff>92075</xdr:colOff>
      <xdr:row>13</xdr:row>
      <xdr:rowOff>154940</xdr:rowOff>
    </xdr:to>
    <xdr:cxnSp macro="">
      <xdr:nvCxnSpPr>
        <xdr:cNvPr id="135" name="直線コネクタ 134"/>
        <xdr:cNvCxnSpPr/>
      </xdr:nvCxnSpPr>
      <xdr:spPr>
        <a:xfrm>
          <a:off x="13004800" y="23577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71120</xdr:rowOff>
    </xdr:from>
    <xdr:to>
      <xdr:col>69</xdr:col>
      <xdr:colOff>142875</xdr:colOff>
      <xdr:row>18</xdr:row>
      <xdr:rowOff>1270</xdr:rowOff>
    </xdr:to>
    <xdr:sp macro="" textlink="">
      <xdr:nvSpPr>
        <xdr:cNvPr id="136" name="フローチャート: 判断 135"/>
        <xdr:cNvSpPr/>
      </xdr:nvSpPr>
      <xdr:spPr>
        <a:xfrm>
          <a:off x="13843000" y="298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157480</xdr:rowOff>
    </xdr:from>
    <xdr:ext cx="750570" cy="248920"/>
    <xdr:sp macro="" textlink="">
      <xdr:nvSpPr>
        <xdr:cNvPr id="137" name="テキスト ボックス 136"/>
        <xdr:cNvSpPr txBox="1"/>
      </xdr:nvSpPr>
      <xdr:spPr>
        <a:xfrm>
          <a:off x="13512800" y="307213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45085</xdr:rowOff>
    </xdr:from>
    <xdr:to>
      <xdr:col>65</xdr:col>
      <xdr:colOff>53975</xdr:colOff>
      <xdr:row>17</xdr:row>
      <xdr:rowOff>146685</xdr:rowOff>
    </xdr:to>
    <xdr:sp macro="" textlink="">
      <xdr:nvSpPr>
        <xdr:cNvPr id="138" name="フローチャート: 判断 137"/>
        <xdr:cNvSpPr/>
      </xdr:nvSpPr>
      <xdr:spPr>
        <a:xfrm>
          <a:off x="12954000" y="29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132080</xdr:rowOff>
    </xdr:from>
    <xdr:ext cx="762000" cy="251460"/>
    <xdr:sp macro="" textlink="">
      <xdr:nvSpPr>
        <xdr:cNvPr id="139" name="テキスト ボックス 138"/>
        <xdr:cNvSpPr txBox="1"/>
      </xdr:nvSpPr>
      <xdr:spPr>
        <a:xfrm>
          <a:off x="12623800" y="3046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0" name="テキスト ボックス 139"/>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0570" cy="259080"/>
    <xdr:sp macro="" textlink="">
      <xdr:nvSpPr>
        <xdr:cNvPr id="141" name="テキスト ボックス 140"/>
        <xdr:cNvSpPr txBox="1"/>
      </xdr:nvSpPr>
      <xdr:spPr>
        <a:xfrm>
          <a:off x="15455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0570" cy="259080"/>
    <xdr:sp macro="" textlink="">
      <xdr:nvSpPr>
        <xdr:cNvPr id="142" name="テキスト ボックス 141"/>
        <xdr:cNvSpPr txBox="1"/>
      </xdr:nvSpPr>
      <xdr:spPr>
        <a:xfrm>
          <a:off x="14566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3" name="テキスト ボックス 142"/>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0570" cy="259080"/>
    <xdr:sp macro="" textlink="">
      <xdr:nvSpPr>
        <xdr:cNvPr id="144" name="テキスト ボックス 143"/>
        <xdr:cNvSpPr txBox="1"/>
      </xdr:nvSpPr>
      <xdr:spPr>
        <a:xfrm>
          <a:off x="12788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82550</xdr:rowOff>
    </xdr:from>
    <xdr:to>
      <xdr:col>82</xdr:col>
      <xdr:colOff>158750</xdr:colOff>
      <xdr:row>15</xdr:row>
      <xdr:rowOff>12700</xdr:rowOff>
    </xdr:to>
    <xdr:sp macro="" textlink="">
      <xdr:nvSpPr>
        <xdr:cNvPr id="145" name="楕円 144"/>
        <xdr:cNvSpPr/>
      </xdr:nvSpPr>
      <xdr:spPr>
        <a:xfrm>
          <a:off x="16459200" y="24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162560</xdr:rowOff>
    </xdr:from>
    <xdr:ext cx="762000" cy="259080"/>
    <xdr:sp macro="" textlink="">
      <xdr:nvSpPr>
        <xdr:cNvPr id="146" name="物件費該当値テキスト"/>
        <xdr:cNvSpPr txBox="1"/>
      </xdr:nvSpPr>
      <xdr:spPr>
        <a:xfrm>
          <a:off x="165989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143510</xdr:rowOff>
    </xdr:from>
    <xdr:to>
      <xdr:col>78</xdr:col>
      <xdr:colOff>120650</xdr:colOff>
      <xdr:row>14</xdr:row>
      <xdr:rowOff>73025</xdr:rowOff>
    </xdr:to>
    <xdr:sp macro="" textlink="">
      <xdr:nvSpPr>
        <xdr:cNvPr id="147" name="楕円 146"/>
        <xdr:cNvSpPr/>
      </xdr:nvSpPr>
      <xdr:spPr>
        <a:xfrm>
          <a:off x="15621000" y="2372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83185</xdr:rowOff>
    </xdr:from>
    <xdr:ext cx="736600" cy="259080"/>
    <xdr:sp macro="" textlink="">
      <xdr:nvSpPr>
        <xdr:cNvPr id="148" name="テキスト ボックス 147"/>
        <xdr:cNvSpPr txBox="1"/>
      </xdr:nvSpPr>
      <xdr:spPr>
        <a:xfrm>
          <a:off x="15290800" y="2140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130175</xdr:rowOff>
    </xdr:from>
    <xdr:to>
      <xdr:col>74</xdr:col>
      <xdr:colOff>31750</xdr:colOff>
      <xdr:row>14</xdr:row>
      <xdr:rowOff>60325</xdr:rowOff>
    </xdr:to>
    <xdr:sp macro="" textlink="">
      <xdr:nvSpPr>
        <xdr:cNvPr id="149" name="楕円 148"/>
        <xdr:cNvSpPr/>
      </xdr:nvSpPr>
      <xdr:spPr>
        <a:xfrm>
          <a:off x="14732000" y="23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70485</xdr:rowOff>
    </xdr:from>
    <xdr:ext cx="762000" cy="259080"/>
    <xdr:sp macro="" textlink="">
      <xdr:nvSpPr>
        <xdr:cNvPr id="150" name="テキスト ボックス 149"/>
        <xdr:cNvSpPr txBox="1"/>
      </xdr:nvSpPr>
      <xdr:spPr>
        <a:xfrm>
          <a:off x="14401800" y="212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104140</xdr:rowOff>
    </xdr:from>
    <xdr:to>
      <xdr:col>69</xdr:col>
      <xdr:colOff>142875</xdr:colOff>
      <xdr:row>14</xdr:row>
      <xdr:rowOff>34290</xdr:rowOff>
    </xdr:to>
    <xdr:sp macro="" textlink="">
      <xdr:nvSpPr>
        <xdr:cNvPr id="151" name="楕円 150"/>
        <xdr:cNvSpPr/>
      </xdr:nvSpPr>
      <xdr:spPr>
        <a:xfrm>
          <a:off x="13843000" y="23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44450</xdr:rowOff>
    </xdr:from>
    <xdr:ext cx="750570" cy="259080"/>
    <xdr:sp macro="" textlink="">
      <xdr:nvSpPr>
        <xdr:cNvPr id="152" name="テキスト ボックス 151"/>
        <xdr:cNvSpPr txBox="1"/>
      </xdr:nvSpPr>
      <xdr:spPr>
        <a:xfrm>
          <a:off x="13512800" y="21018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78105</xdr:rowOff>
    </xdr:from>
    <xdr:to>
      <xdr:col>65</xdr:col>
      <xdr:colOff>53975</xdr:colOff>
      <xdr:row>14</xdr:row>
      <xdr:rowOff>8255</xdr:rowOff>
    </xdr:to>
    <xdr:sp macro="" textlink="">
      <xdr:nvSpPr>
        <xdr:cNvPr id="153" name="楕円 152"/>
        <xdr:cNvSpPr/>
      </xdr:nvSpPr>
      <xdr:spPr>
        <a:xfrm>
          <a:off x="12954000" y="23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18415</xdr:rowOff>
    </xdr:from>
    <xdr:ext cx="762000" cy="250825"/>
    <xdr:sp macro="" textlink="">
      <xdr:nvSpPr>
        <xdr:cNvPr id="154" name="テキスト ボックス 153"/>
        <xdr:cNvSpPr txBox="1"/>
      </xdr:nvSpPr>
      <xdr:spPr>
        <a:xfrm>
          <a:off x="12623800" y="2075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扶助費に係る全体の歳出は減少し、歳入の経常一般財源等が増加したため、</a:t>
          </a:r>
          <a:r>
            <a:rPr kumimoji="1" lang="en-US" altLang="ja-JP" sz="1200">
              <a:latin typeface="ＭＳ Ｐゴシック"/>
              <a:ea typeface="ＭＳ Ｐゴシック"/>
            </a:rPr>
            <a:t>1.2</a:t>
          </a:r>
          <a:r>
            <a:rPr kumimoji="1" lang="ja-JP" altLang="en-US" sz="1200">
              <a:latin typeface="ＭＳ Ｐゴシック"/>
              <a:ea typeface="ＭＳ Ｐゴシック"/>
            </a:rPr>
            <a:t>ポイント改善した。しかしながら、高い高齢化率（</a:t>
          </a:r>
          <a:r>
            <a:rPr kumimoji="1" lang="en-US" altLang="ja-JP" sz="1200">
              <a:latin typeface="ＭＳ Ｐゴシック"/>
              <a:ea typeface="ＭＳ Ｐゴシック"/>
            </a:rPr>
            <a:t>R3</a:t>
          </a:r>
          <a:r>
            <a:rPr kumimoji="1" lang="ja-JP" altLang="en-US" sz="1200">
              <a:latin typeface="ＭＳ Ｐゴシック"/>
              <a:ea typeface="ＭＳ Ｐゴシック"/>
            </a:rPr>
            <a:t>：</a:t>
          </a:r>
          <a:r>
            <a:rPr kumimoji="1" lang="en-US" altLang="ja-JP" sz="1200">
              <a:latin typeface="ＭＳ Ｐゴシック"/>
              <a:ea typeface="ＭＳ Ｐゴシック"/>
            </a:rPr>
            <a:t>38.2%</a:t>
          </a:r>
          <a:r>
            <a:rPr kumimoji="1" lang="ja-JP" altLang="en-US" sz="1200">
              <a:latin typeface="ＭＳ Ｐゴシック"/>
              <a:ea typeface="ＭＳ Ｐゴシック"/>
            </a:rPr>
            <a:t>）や生活保護受給率の高さ（</a:t>
          </a:r>
          <a:r>
            <a:rPr kumimoji="1" lang="en-US" altLang="ja-JP" sz="1200">
              <a:latin typeface="ＭＳ Ｐゴシック"/>
              <a:ea typeface="ＭＳ Ｐゴシック"/>
            </a:rPr>
            <a:t>R3</a:t>
          </a:r>
          <a:r>
            <a:rPr kumimoji="1" lang="ja-JP" altLang="en-US" sz="1200">
              <a:latin typeface="ＭＳ Ｐゴシック"/>
              <a:ea typeface="ＭＳ Ｐゴシック"/>
            </a:rPr>
            <a:t>：</a:t>
          </a:r>
          <a:r>
            <a:rPr kumimoji="1" lang="en-US" altLang="ja-JP" sz="1200">
              <a:latin typeface="ＭＳ Ｐゴシック"/>
              <a:ea typeface="ＭＳ Ｐゴシック"/>
            </a:rPr>
            <a:t>28.39‰</a:t>
          </a:r>
          <a:r>
            <a:rPr kumimoji="1" lang="ja-JP" altLang="en-US" sz="1200">
              <a:latin typeface="ＭＳ Ｐゴシック"/>
              <a:ea typeface="ＭＳ Ｐゴシック"/>
            </a:rPr>
            <a:t>）を要因として多額の一般財源を要しており、経常収支比率は類似団体の平均を大きく上回っている。今後も継続して、生活保護の適正給付及び予防医療・介護予防の推進により社会保障費の自然増の抑制を図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7020" cy="225425"/>
    <xdr:sp macro="" textlink="">
      <xdr:nvSpPr>
        <xdr:cNvPr id="166" name="テキスト ボックス 165"/>
        <xdr:cNvSpPr txBox="1"/>
      </xdr:nvSpPr>
      <xdr:spPr>
        <a:xfrm>
          <a:off x="723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6570" cy="250190"/>
    <xdr:sp macro="" textlink="">
      <xdr:nvSpPr>
        <xdr:cNvPr id="168" name="テキスト ボックス 167"/>
        <xdr:cNvSpPr txBox="1"/>
      </xdr:nvSpPr>
      <xdr:spPr>
        <a:xfrm>
          <a:off x="254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496570" cy="250190"/>
    <xdr:sp macro="" textlink="">
      <xdr:nvSpPr>
        <xdr:cNvPr id="170" name="テキスト ボックス 169"/>
        <xdr:cNvSpPr txBox="1"/>
      </xdr:nvSpPr>
      <xdr:spPr>
        <a:xfrm>
          <a:off x="254000" y="1055751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496570" cy="250190"/>
    <xdr:sp macro="" textlink="">
      <xdr:nvSpPr>
        <xdr:cNvPr id="172" name="テキスト ボックス 171"/>
        <xdr:cNvSpPr txBox="1"/>
      </xdr:nvSpPr>
      <xdr:spPr>
        <a:xfrm>
          <a:off x="254000" y="102717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496570" cy="250190"/>
    <xdr:sp macro="" textlink="">
      <xdr:nvSpPr>
        <xdr:cNvPr id="174" name="テキスト ボックス 173"/>
        <xdr:cNvSpPr txBox="1"/>
      </xdr:nvSpPr>
      <xdr:spPr>
        <a:xfrm>
          <a:off x="254000" y="998601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6570" cy="250190"/>
    <xdr:sp macro="" textlink="">
      <xdr:nvSpPr>
        <xdr:cNvPr id="176" name="テキスト ボックス 175"/>
        <xdr:cNvSpPr txBox="1"/>
      </xdr:nvSpPr>
      <xdr:spPr>
        <a:xfrm>
          <a:off x="254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496570" cy="250190"/>
    <xdr:sp macro="" textlink="">
      <xdr:nvSpPr>
        <xdr:cNvPr id="178" name="テキスト ボックス 177"/>
        <xdr:cNvSpPr txBox="1"/>
      </xdr:nvSpPr>
      <xdr:spPr>
        <a:xfrm>
          <a:off x="254000" y="941451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496570" cy="250190"/>
    <xdr:sp macro="" textlink="">
      <xdr:nvSpPr>
        <xdr:cNvPr id="180" name="テキスト ボックス 179"/>
        <xdr:cNvSpPr txBox="1"/>
      </xdr:nvSpPr>
      <xdr:spPr>
        <a:xfrm>
          <a:off x="254000" y="91287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496570" cy="250190"/>
    <xdr:sp macro="" textlink="">
      <xdr:nvSpPr>
        <xdr:cNvPr id="182" name="テキスト ボックス 181"/>
        <xdr:cNvSpPr txBox="1"/>
      </xdr:nvSpPr>
      <xdr:spPr>
        <a:xfrm>
          <a:off x="254000" y="884301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6570" cy="250190"/>
    <xdr:sp macro="" textlink="">
      <xdr:nvSpPr>
        <xdr:cNvPr id="184" name="テキスト ボックス 183"/>
        <xdr:cNvSpPr txBox="1"/>
      </xdr:nvSpPr>
      <xdr:spPr>
        <a:xfrm>
          <a:off x="254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6" name="直線コネクタ 185"/>
        <xdr:cNvCxnSpPr/>
      </xdr:nvCxnSpPr>
      <xdr:spPr>
        <a:xfrm flipV="1">
          <a:off x="4826000" y="913765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xdr:rowOff>
    </xdr:from>
    <xdr:ext cx="762000" cy="259080"/>
    <xdr:sp macro="" textlink="">
      <xdr:nvSpPr>
        <xdr:cNvPr id="187" name="扶助費最小値テキスト"/>
        <xdr:cNvSpPr txBox="1"/>
      </xdr:nvSpPr>
      <xdr:spPr>
        <a:xfrm>
          <a:off x="49149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8" name="直線コネクタ 187"/>
        <xdr:cNvCxnSpPr/>
      </xdr:nvCxnSpPr>
      <xdr:spPr>
        <a:xfrm>
          <a:off x="4737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62000" cy="259080"/>
    <xdr:sp macro="" textlink="">
      <xdr:nvSpPr>
        <xdr:cNvPr id="189"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90" name="直線コネクタ 189"/>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117475</xdr:rowOff>
    </xdr:from>
    <xdr:to>
      <xdr:col>24</xdr:col>
      <xdr:colOff>25400</xdr:colOff>
      <xdr:row>58</xdr:row>
      <xdr:rowOff>60325</xdr:rowOff>
    </xdr:to>
    <xdr:cxnSp macro="">
      <xdr:nvCxnSpPr>
        <xdr:cNvPr id="191" name="直線コネクタ 190"/>
        <xdr:cNvCxnSpPr/>
      </xdr:nvCxnSpPr>
      <xdr:spPr>
        <a:xfrm flipV="1">
          <a:off x="3987800" y="989012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140335</xdr:rowOff>
    </xdr:from>
    <xdr:ext cx="762000" cy="259080"/>
    <xdr:sp macro="" textlink="">
      <xdr:nvSpPr>
        <xdr:cNvPr id="192" name="扶助費平均値テキスト"/>
        <xdr:cNvSpPr txBox="1"/>
      </xdr:nvSpPr>
      <xdr:spPr>
        <a:xfrm>
          <a:off x="4914900" y="9398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3" name="フローチャート: 判断 192"/>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60325</xdr:rowOff>
    </xdr:from>
    <xdr:to>
      <xdr:col>19</xdr:col>
      <xdr:colOff>187325</xdr:colOff>
      <xdr:row>58</xdr:row>
      <xdr:rowOff>165100</xdr:rowOff>
    </xdr:to>
    <xdr:cxnSp macro="">
      <xdr:nvCxnSpPr>
        <xdr:cNvPr id="194" name="直線コネクタ 193"/>
        <xdr:cNvCxnSpPr/>
      </xdr:nvCxnSpPr>
      <xdr:spPr>
        <a:xfrm flipV="1">
          <a:off x="3098800" y="1000442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5" name="フローチャート: 判断 194"/>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130810</xdr:rowOff>
    </xdr:from>
    <xdr:ext cx="725170" cy="259080"/>
    <xdr:sp macro="" textlink="">
      <xdr:nvSpPr>
        <xdr:cNvPr id="196" name="テキスト ボックス 195"/>
        <xdr:cNvSpPr txBox="1"/>
      </xdr:nvSpPr>
      <xdr:spPr>
        <a:xfrm>
          <a:off x="3606800" y="938911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127000</xdr:rowOff>
    </xdr:from>
    <xdr:to>
      <xdr:col>15</xdr:col>
      <xdr:colOff>98425</xdr:colOff>
      <xdr:row>58</xdr:row>
      <xdr:rowOff>165100</xdr:rowOff>
    </xdr:to>
    <xdr:cxnSp macro="">
      <xdr:nvCxnSpPr>
        <xdr:cNvPr id="197" name="直線コネクタ 196"/>
        <xdr:cNvCxnSpPr/>
      </xdr:nvCxnSpPr>
      <xdr:spPr>
        <a:xfrm>
          <a:off x="2209800" y="10071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8" name="フローチャート: 判断 197"/>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54610</xdr:rowOff>
    </xdr:from>
    <xdr:ext cx="762000" cy="248920"/>
    <xdr:sp macro="" textlink="">
      <xdr:nvSpPr>
        <xdr:cNvPr id="199" name="テキスト ボックス 198"/>
        <xdr:cNvSpPr txBox="1"/>
      </xdr:nvSpPr>
      <xdr:spPr>
        <a:xfrm>
          <a:off x="2717800" y="9484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127000</xdr:rowOff>
    </xdr:from>
    <xdr:to>
      <xdr:col>11</xdr:col>
      <xdr:colOff>9525</xdr:colOff>
      <xdr:row>59</xdr:row>
      <xdr:rowOff>98425</xdr:rowOff>
    </xdr:to>
    <xdr:cxnSp macro="">
      <xdr:nvCxnSpPr>
        <xdr:cNvPr id="200" name="直線コネクタ 199"/>
        <xdr:cNvCxnSpPr/>
      </xdr:nvCxnSpPr>
      <xdr:spPr>
        <a:xfrm flipV="1">
          <a:off x="1320800" y="1007110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1" name="フローチャート: 判断 200"/>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149860</xdr:rowOff>
    </xdr:from>
    <xdr:ext cx="750570" cy="259080"/>
    <xdr:sp macro="" textlink="">
      <xdr:nvSpPr>
        <xdr:cNvPr id="202" name="テキスト ボックス 201"/>
        <xdr:cNvSpPr txBox="1"/>
      </xdr:nvSpPr>
      <xdr:spPr>
        <a:xfrm>
          <a:off x="1828800" y="94081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29210</xdr:rowOff>
    </xdr:from>
    <xdr:to>
      <xdr:col>6</xdr:col>
      <xdr:colOff>171450</xdr:colOff>
      <xdr:row>56</xdr:row>
      <xdr:rowOff>130175</xdr:rowOff>
    </xdr:to>
    <xdr:sp macro="" textlink="">
      <xdr:nvSpPr>
        <xdr:cNvPr id="203" name="フローチャート: 判断 202"/>
        <xdr:cNvSpPr/>
      </xdr:nvSpPr>
      <xdr:spPr>
        <a:xfrm>
          <a:off x="12700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140335</xdr:rowOff>
    </xdr:from>
    <xdr:ext cx="750570" cy="259080"/>
    <xdr:sp macro="" textlink="">
      <xdr:nvSpPr>
        <xdr:cNvPr id="204" name="テキスト ボックス 203"/>
        <xdr:cNvSpPr txBox="1"/>
      </xdr:nvSpPr>
      <xdr:spPr>
        <a:xfrm>
          <a:off x="939800" y="93986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5" name="テキスト ボックス 204"/>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6" name="テキスト ボックス 205"/>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0570" cy="259080"/>
    <xdr:sp macro="" textlink="">
      <xdr:nvSpPr>
        <xdr:cNvPr id="207" name="テキスト ボックス 206"/>
        <xdr:cNvSpPr txBox="1"/>
      </xdr:nvSpPr>
      <xdr:spPr>
        <a:xfrm>
          <a:off x="2882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8" name="テキスト ボックス 207"/>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9" name="テキスト ボックス 208"/>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66675</xdr:rowOff>
    </xdr:from>
    <xdr:to>
      <xdr:col>24</xdr:col>
      <xdr:colOff>76200</xdr:colOff>
      <xdr:row>57</xdr:row>
      <xdr:rowOff>168275</xdr:rowOff>
    </xdr:to>
    <xdr:sp macro="" textlink="">
      <xdr:nvSpPr>
        <xdr:cNvPr id="210" name="楕円 209"/>
        <xdr:cNvSpPr/>
      </xdr:nvSpPr>
      <xdr:spPr>
        <a:xfrm>
          <a:off x="4775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38735</xdr:rowOff>
    </xdr:from>
    <xdr:ext cx="762000" cy="259080"/>
    <xdr:sp macro="" textlink="">
      <xdr:nvSpPr>
        <xdr:cNvPr id="211" name="扶助費該当値テキスト"/>
        <xdr:cNvSpPr txBox="1"/>
      </xdr:nvSpPr>
      <xdr:spPr>
        <a:xfrm>
          <a:off x="4914900" y="981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9525</xdr:rowOff>
    </xdr:from>
    <xdr:to>
      <xdr:col>20</xdr:col>
      <xdr:colOff>38100</xdr:colOff>
      <xdr:row>58</xdr:row>
      <xdr:rowOff>111125</xdr:rowOff>
    </xdr:to>
    <xdr:sp macro="" textlink="">
      <xdr:nvSpPr>
        <xdr:cNvPr id="212" name="楕円 211"/>
        <xdr:cNvSpPr/>
      </xdr:nvSpPr>
      <xdr:spPr>
        <a:xfrm>
          <a:off x="3937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95885</xdr:rowOff>
    </xdr:from>
    <xdr:ext cx="725170" cy="259080"/>
    <xdr:sp macro="" textlink="">
      <xdr:nvSpPr>
        <xdr:cNvPr id="213" name="テキスト ボックス 212"/>
        <xdr:cNvSpPr txBox="1"/>
      </xdr:nvSpPr>
      <xdr:spPr>
        <a:xfrm>
          <a:off x="3606800" y="10039985"/>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4" name="楕円 213"/>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29210</xdr:rowOff>
    </xdr:from>
    <xdr:ext cx="762000" cy="251460"/>
    <xdr:sp macro="" textlink="">
      <xdr:nvSpPr>
        <xdr:cNvPr id="215" name="テキスト ボックス 214"/>
        <xdr:cNvSpPr txBox="1"/>
      </xdr:nvSpPr>
      <xdr:spPr>
        <a:xfrm>
          <a:off x="2717800" y="1014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6" name="楕円 215"/>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162560</xdr:rowOff>
    </xdr:from>
    <xdr:ext cx="750570" cy="259080"/>
    <xdr:sp macro="" textlink="">
      <xdr:nvSpPr>
        <xdr:cNvPr id="217" name="テキスト ボックス 216"/>
        <xdr:cNvSpPr txBox="1"/>
      </xdr:nvSpPr>
      <xdr:spPr>
        <a:xfrm>
          <a:off x="1828800" y="101066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47625</xdr:rowOff>
    </xdr:from>
    <xdr:to>
      <xdr:col>6</xdr:col>
      <xdr:colOff>171450</xdr:colOff>
      <xdr:row>59</xdr:row>
      <xdr:rowOff>149225</xdr:rowOff>
    </xdr:to>
    <xdr:sp macro="" textlink="">
      <xdr:nvSpPr>
        <xdr:cNvPr id="218" name="楕円 217"/>
        <xdr:cNvSpPr/>
      </xdr:nvSpPr>
      <xdr:spPr>
        <a:xfrm>
          <a:off x="1270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133985</xdr:rowOff>
    </xdr:from>
    <xdr:ext cx="750570" cy="249555"/>
    <xdr:sp macro="" textlink="">
      <xdr:nvSpPr>
        <xdr:cNvPr id="219" name="テキスト ボックス 218"/>
        <xdr:cNvSpPr txBox="1"/>
      </xdr:nvSpPr>
      <xdr:spPr>
        <a:xfrm>
          <a:off x="939800" y="10249535"/>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急激な高齢化による社会保障関連経費の増加による特別会計への繰出金の増加が、本市の経常収支比率悪化の大きな要因である。令和3年度においては普通交付税をはじめとした歳入の経常的一般財源等の増加による影響が大きく、経常収支比率は0</a:t>
          </a:r>
          <a:r>
            <a:rPr kumimoji="1" lang="en-US" altLang="ja-JP" sz="1200">
              <a:latin typeface="ＭＳ Ｐゴシック"/>
              <a:ea typeface="ＭＳ Ｐゴシック"/>
            </a:rPr>
            <a:t>.7</a:t>
          </a:r>
          <a:r>
            <a:rPr kumimoji="1" lang="ja-JP" altLang="en-US" sz="1200">
              <a:latin typeface="ＭＳ Ｐゴシック"/>
              <a:ea typeface="ＭＳ Ｐゴシック"/>
            </a:rPr>
            <a:t>ポイント改善し、16</a:t>
          </a:r>
          <a:r>
            <a:rPr kumimoji="1" lang="en-US" altLang="ja-JP" sz="1200">
              <a:latin typeface="ＭＳ Ｐゴシック"/>
              <a:ea typeface="ＭＳ Ｐゴシック"/>
            </a:rPr>
            <a:t>.3%</a:t>
          </a:r>
          <a:r>
            <a:rPr kumimoji="1" lang="ja-JP" altLang="en-US" sz="1200">
              <a:latin typeface="ＭＳ Ｐゴシック"/>
              <a:ea typeface="ＭＳ Ｐゴシック"/>
            </a:rPr>
            <a:t>となった。今後も社会保障費の増加の抑制等により繰出金の削減に努めることとする。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7020" cy="225425"/>
    <xdr:sp macro="" textlink="">
      <xdr:nvSpPr>
        <xdr:cNvPr id="231" name="テキスト ボックス 230"/>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6570" cy="250190"/>
    <xdr:sp macro="" textlink="">
      <xdr:nvSpPr>
        <xdr:cNvPr id="233" name="テキスト ボックス 232"/>
        <xdr:cNvSpPr txBox="1"/>
      </xdr:nvSpPr>
      <xdr:spPr>
        <a:xfrm>
          <a:off x="11938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4" name="直線コネクタ 233"/>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6570" cy="259080"/>
    <xdr:sp macro="" textlink="">
      <xdr:nvSpPr>
        <xdr:cNvPr id="235" name="テキスト ボックス 234"/>
        <xdr:cNvSpPr txBox="1"/>
      </xdr:nvSpPr>
      <xdr:spPr>
        <a:xfrm>
          <a:off x="11938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6" name="直線コネクタ 235"/>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6570" cy="259080"/>
    <xdr:sp macro="" textlink="">
      <xdr:nvSpPr>
        <xdr:cNvPr id="237" name="テキスト ボックス 236"/>
        <xdr:cNvSpPr txBox="1"/>
      </xdr:nvSpPr>
      <xdr:spPr>
        <a:xfrm>
          <a:off x="11938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8" name="直線コネクタ 237"/>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6570" cy="250190"/>
    <xdr:sp macro="" textlink="">
      <xdr:nvSpPr>
        <xdr:cNvPr id="239" name="テキスト ボックス 238"/>
        <xdr:cNvSpPr txBox="1"/>
      </xdr:nvSpPr>
      <xdr:spPr>
        <a:xfrm>
          <a:off x="11938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0" name="直線コネクタ 239"/>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6570" cy="259080"/>
    <xdr:sp macro="" textlink="">
      <xdr:nvSpPr>
        <xdr:cNvPr id="241" name="テキスト ボックス 240"/>
        <xdr:cNvSpPr txBox="1"/>
      </xdr:nvSpPr>
      <xdr:spPr>
        <a:xfrm>
          <a:off x="11938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2" name="直線コネクタ 241"/>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6570" cy="259080"/>
    <xdr:sp macro="" textlink="">
      <xdr:nvSpPr>
        <xdr:cNvPr id="243" name="テキスト ボックス 242"/>
        <xdr:cNvSpPr txBox="1"/>
      </xdr:nvSpPr>
      <xdr:spPr>
        <a:xfrm>
          <a:off x="11938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6570" cy="250190"/>
    <xdr:sp macro="" textlink="">
      <xdr:nvSpPr>
        <xdr:cNvPr id="245" name="テキスト ボックス 244"/>
        <xdr:cNvSpPr txBox="1"/>
      </xdr:nvSpPr>
      <xdr:spPr>
        <a:xfrm>
          <a:off x="11938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123190</xdr:rowOff>
    </xdr:to>
    <xdr:cxnSp macro="">
      <xdr:nvCxnSpPr>
        <xdr:cNvPr id="247" name="直線コネクタ 246"/>
        <xdr:cNvCxnSpPr/>
      </xdr:nvCxnSpPr>
      <xdr:spPr>
        <a:xfrm flipV="1">
          <a:off x="16510000" y="909574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95250</xdr:rowOff>
    </xdr:from>
    <xdr:ext cx="762000" cy="259080"/>
    <xdr:sp macro="" textlink="">
      <xdr:nvSpPr>
        <xdr:cNvPr id="248" name="その他最小値テキスト"/>
        <xdr:cNvSpPr txBox="1"/>
      </xdr:nvSpPr>
      <xdr:spPr>
        <a:xfrm>
          <a:off x="16598900" y="1021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123190</xdr:rowOff>
    </xdr:from>
    <xdr:to>
      <xdr:col>82</xdr:col>
      <xdr:colOff>196850</xdr:colOff>
      <xdr:row>59</xdr:row>
      <xdr:rowOff>123190</xdr:rowOff>
    </xdr:to>
    <xdr:cxnSp macro="">
      <xdr:nvCxnSpPr>
        <xdr:cNvPr id="249" name="直線コネクタ 248"/>
        <xdr:cNvCxnSpPr/>
      </xdr:nvCxnSpPr>
      <xdr:spPr>
        <a:xfrm>
          <a:off x="16421100" y="1023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95250</xdr:rowOff>
    </xdr:from>
    <xdr:ext cx="762000" cy="259080"/>
    <xdr:sp macro="" textlink="">
      <xdr:nvSpPr>
        <xdr:cNvPr id="250" name="その他最大値テキスト"/>
        <xdr:cNvSpPr txBox="1"/>
      </xdr:nvSpPr>
      <xdr:spPr>
        <a:xfrm>
          <a:off x="16598900" y="883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1" name="直線コネクタ 250"/>
        <xdr:cNvCxnSpPr/>
      </xdr:nvCxnSpPr>
      <xdr:spPr>
        <a:xfrm>
          <a:off x="16421100" y="909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50800</xdr:rowOff>
    </xdr:to>
    <xdr:cxnSp macro="">
      <xdr:nvCxnSpPr>
        <xdr:cNvPr id="252" name="直線コネクタ 251"/>
        <xdr:cNvCxnSpPr/>
      </xdr:nvCxnSpPr>
      <xdr:spPr>
        <a:xfrm flipV="1">
          <a:off x="15671800" y="99415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31750</xdr:rowOff>
    </xdr:from>
    <xdr:ext cx="762000" cy="248920"/>
    <xdr:sp macro="" textlink="">
      <xdr:nvSpPr>
        <xdr:cNvPr id="253" name="その他平均値テキスト"/>
        <xdr:cNvSpPr txBox="1"/>
      </xdr:nvSpPr>
      <xdr:spPr>
        <a:xfrm>
          <a:off x="16598900" y="9461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54" name="フローチャート: 判断 253"/>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61</xdr:row>
      <xdr:rowOff>85090</xdr:rowOff>
    </xdr:to>
    <xdr:cxnSp macro="">
      <xdr:nvCxnSpPr>
        <xdr:cNvPr id="255" name="直線コネクタ 254"/>
        <xdr:cNvCxnSpPr/>
      </xdr:nvCxnSpPr>
      <xdr:spPr>
        <a:xfrm flipV="1">
          <a:off x="14782800" y="999490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6" name="フローチャート: 判断 255"/>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54610</xdr:rowOff>
    </xdr:from>
    <xdr:ext cx="736600" cy="248920"/>
    <xdr:sp macro="" textlink="">
      <xdr:nvSpPr>
        <xdr:cNvPr id="257" name="テキスト ボックス 256"/>
        <xdr:cNvSpPr txBox="1"/>
      </xdr:nvSpPr>
      <xdr:spPr>
        <a:xfrm>
          <a:off x="15290800" y="94843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61</xdr:row>
      <xdr:rowOff>85090</xdr:rowOff>
    </xdr:from>
    <xdr:to>
      <xdr:col>73</xdr:col>
      <xdr:colOff>180975</xdr:colOff>
      <xdr:row>61</xdr:row>
      <xdr:rowOff>123190</xdr:rowOff>
    </xdr:to>
    <xdr:cxnSp macro="">
      <xdr:nvCxnSpPr>
        <xdr:cNvPr id="258" name="直線コネクタ 257"/>
        <xdr:cNvCxnSpPr/>
      </xdr:nvCxnSpPr>
      <xdr:spPr>
        <a:xfrm flipV="1">
          <a:off x="13893800" y="105435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9" name="フローチャート: 判断 258"/>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168910</xdr:rowOff>
    </xdr:from>
    <xdr:ext cx="762000" cy="248920"/>
    <xdr:sp macro="" textlink="">
      <xdr:nvSpPr>
        <xdr:cNvPr id="260" name="テキスト ボックス 259"/>
        <xdr:cNvSpPr txBox="1"/>
      </xdr:nvSpPr>
      <xdr:spPr>
        <a:xfrm>
          <a:off x="14401800" y="9598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46990</xdr:rowOff>
    </xdr:from>
    <xdr:to>
      <xdr:col>69</xdr:col>
      <xdr:colOff>92075</xdr:colOff>
      <xdr:row>61</xdr:row>
      <xdr:rowOff>123190</xdr:rowOff>
    </xdr:to>
    <xdr:cxnSp macro="">
      <xdr:nvCxnSpPr>
        <xdr:cNvPr id="261" name="直線コネクタ 260"/>
        <xdr:cNvCxnSpPr/>
      </xdr:nvCxnSpPr>
      <xdr:spPr>
        <a:xfrm>
          <a:off x="13004800" y="105054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2" name="フローチャート: 判断 261"/>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35560</xdr:rowOff>
    </xdr:from>
    <xdr:ext cx="750570" cy="259080"/>
    <xdr:sp macro="" textlink="">
      <xdr:nvSpPr>
        <xdr:cNvPr id="263" name="テキスト ボックス 262"/>
        <xdr:cNvSpPr txBox="1"/>
      </xdr:nvSpPr>
      <xdr:spPr>
        <a:xfrm>
          <a:off x="13512800" y="96367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4" name="フローチャート: 判断 263"/>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43180</xdr:rowOff>
    </xdr:from>
    <xdr:ext cx="762000" cy="248920"/>
    <xdr:sp macro="" textlink="">
      <xdr:nvSpPr>
        <xdr:cNvPr id="265" name="テキスト ボックス 264"/>
        <xdr:cNvSpPr txBox="1"/>
      </xdr:nvSpPr>
      <xdr:spPr>
        <a:xfrm>
          <a:off x="12623800" y="9644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0570" cy="259080"/>
    <xdr:sp macro="" textlink="">
      <xdr:nvSpPr>
        <xdr:cNvPr id="267" name="テキスト ボックス 266"/>
        <xdr:cNvSpPr txBox="1"/>
      </xdr:nvSpPr>
      <xdr:spPr>
        <a:xfrm>
          <a:off x="15455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0570" cy="259080"/>
    <xdr:sp macro="" textlink="">
      <xdr:nvSpPr>
        <xdr:cNvPr id="268" name="テキスト ボックス 267"/>
        <xdr:cNvSpPr txBox="1"/>
      </xdr:nvSpPr>
      <xdr:spPr>
        <a:xfrm>
          <a:off x="14566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0570" cy="259080"/>
    <xdr:sp macro="" textlink="">
      <xdr:nvSpPr>
        <xdr:cNvPr id="270" name="テキスト ボックス 269"/>
        <xdr:cNvSpPr txBox="1"/>
      </xdr:nvSpPr>
      <xdr:spPr>
        <a:xfrm>
          <a:off x="12788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1" name="楕円 270"/>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90170</xdr:rowOff>
    </xdr:from>
    <xdr:ext cx="762000" cy="259080"/>
    <xdr:sp macro="" textlink="">
      <xdr:nvSpPr>
        <xdr:cNvPr id="272" name="その他該当値テキスト"/>
        <xdr:cNvSpPr txBox="1"/>
      </xdr:nvSpPr>
      <xdr:spPr>
        <a:xfrm>
          <a:off x="16598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3" name="楕円 272"/>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86360</xdr:rowOff>
    </xdr:from>
    <xdr:ext cx="736600" cy="251460"/>
    <xdr:sp macro="" textlink="">
      <xdr:nvSpPr>
        <xdr:cNvPr id="274" name="テキスト ボックス 273"/>
        <xdr:cNvSpPr txBox="1"/>
      </xdr:nvSpPr>
      <xdr:spPr>
        <a:xfrm>
          <a:off x="15290800" y="100304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61</xdr:row>
      <xdr:rowOff>34290</xdr:rowOff>
    </xdr:from>
    <xdr:to>
      <xdr:col>74</xdr:col>
      <xdr:colOff>31750</xdr:colOff>
      <xdr:row>61</xdr:row>
      <xdr:rowOff>135890</xdr:rowOff>
    </xdr:to>
    <xdr:sp macro="" textlink="">
      <xdr:nvSpPr>
        <xdr:cNvPr id="275" name="楕円 274"/>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120650</xdr:rowOff>
    </xdr:from>
    <xdr:ext cx="762000" cy="251460"/>
    <xdr:sp macro="" textlink="">
      <xdr:nvSpPr>
        <xdr:cNvPr id="276" name="テキスト ボックス 275"/>
        <xdr:cNvSpPr txBox="1"/>
      </xdr:nvSpPr>
      <xdr:spPr>
        <a:xfrm>
          <a:off x="14401800" y="105791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72390</xdr:rowOff>
    </xdr:from>
    <xdr:to>
      <xdr:col>69</xdr:col>
      <xdr:colOff>142875</xdr:colOff>
      <xdr:row>62</xdr:row>
      <xdr:rowOff>2540</xdr:rowOff>
    </xdr:to>
    <xdr:sp macro="" textlink="">
      <xdr:nvSpPr>
        <xdr:cNvPr id="277" name="楕円 276"/>
        <xdr:cNvSpPr/>
      </xdr:nvSpPr>
      <xdr:spPr>
        <a:xfrm>
          <a:off x="138430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158750</xdr:rowOff>
    </xdr:from>
    <xdr:ext cx="750570" cy="259080"/>
    <xdr:sp macro="" textlink="">
      <xdr:nvSpPr>
        <xdr:cNvPr id="278" name="テキスト ボックス 277"/>
        <xdr:cNvSpPr txBox="1"/>
      </xdr:nvSpPr>
      <xdr:spPr>
        <a:xfrm>
          <a:off x="13512800" y="106172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167640</xdr:rowOff>
    </xdr:from>
    <xdr:to>
      <xdr:col>65</xdr:col>
      <xdr:colOff>53975</xdr:colOff>
      <xdr:row>61</xdr:row>
      <xdr:rowOff>97790</xdr:rowOff>
    </xdr:to>
    <xdr:sp macro="" textlink="">
      <xdr:nvSpPr>
        <xdr:cNvPr id="279" name="楕円 278"/>
        <xdr:cNvSpPr/>
      </xdr:nvSpPr>
      <xdr:spPr>
        <a:xfrm>
          <a:off x="1295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82550</xdr:rowOff>
    </xdr:from>
    <xdr:ext cx="762000" cy="259080"/>
    <xdr:sp macro="" textlink="">
      <xdr:nvSpPr>
        <xdr:cNvPr id="280" name="テキスト ボックス 279"/>
        <xdr:cNvSpPr txBox="1"/>
      </xdr:nvSpPr>
      <xdr:spPr>
        <a:xfrm>
          <a:off x="1262380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病院事業会計が令和2年度を以て閉鎖したことに伴い、同会計への繰出金（経常分）が皆減（170百万円）となったことにより、経常収支比率は2</a:t>
          </a:r>
          <a:r>
            <a:rPr kumimoji="1" lang="en-US" altLang="ja-JP" sz="1300">
              <a:latin typeface="ＭＳ Ｐゴシック"/>
              <a:ea typeface="ＭＳ Ｐゴシック"/>
            </a:rPr>
            <a:t>.1</a:t>
          </a:r>
          <a:r>
            <a:rPr kumimoji="1" lang="ja-JP" altLang="en-US" sz="1300">
              <a:latin typeface="ＭＳ Ｐゴシック"/>
              <a:ea typeface="ＭＳ Ｐゴシック"/>
            </a:rPr>
            <a:t>ポイント改善し、</a:t>
          </a:r>
          <a:r>
            <a:rPr kumimoji="1" lang="en-US" altLang="ja-JP" sz="1300">
              <a:latin typeface="ＭＳ Ｐゴシック"/>
              <a:ea typeface="ＭＳ Ｐゴシック"/>
            </a:rPr>
            <a:t>12.3%</a:t>
          </a:r>
          <a:r>
            <a:rPr kumimoji="1" lang="ja-JP" altLang="en-US" sz="1300">
              <a:latin typeface="ＭＳ Ｐゴシック"/>
              <a:ea typeface="ＭＳ Ｐゴシック"/>
            </a:rPr>
            <a:t>となった。類似団体との比較においては平均を下回っているが、今後は、一部事務組合の事業内容精査や関係団体への補助金見直し等によりさらなる歳出抑制に努めることとする。</a:t>
          </a:r>
        </a:p>
      </xdr:txBody>
    </xdr:sp>
    <xdr:clientData/>
  </xdr:twoCellAnchor>
  <xdr:oneCellAnchor>
    <xdr:from>
      <xdr:col>62</xdr:col>
      <xdr:colOff>6350</xdr:colOff>
      <xdr:row>29</xdr:row>
      <xdr:rowOff>107950</xdr:rowOff>
    </xdr:from>
    <xdr:ext cx="287020" cy="225425"/>
    <xdr:sp macro="" textlink="">
      <xdr:nvSpPr>
        <xdr:cNvPr id="292" name="テキスト ボックス 291"/>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6570" cy="250190"/>
    <xdr:sp macro="" textlink="">
      <xdr:nvSpPr>
        <xdr:cNvPr id="294" name="テキスト ボックス 293"/>
        <xdr:cNvSpPr txBox="1"/>
      </xdr:nvSpPr>
      <xdr:spPr>
        <a:xfrm>
          <a:off x="11938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6570" cy="250190"/>
    <xdr:sp macro="" textlink="">
      <xdr:nvSpPr>
        <xdr:cNvPr id="296" name="テキスト ボックス 295"/>
        <xdr:cNvSpPr txBox="1"/>
      </xdr:nvSpPr>
      <xdr:spPr>
        <a:xfrm>
          <a:off x="11938000" y="6957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6570" cy="250190"/>
    <xdr:sp macro="" textlink="">
      <xdr:nvSpPr>
        <xdr:cNvPr id="298" name="テキスト ボックス 297"/>
        <xdr:cNvSpPr txBox="1"/>
      </xdr:nvSpPr>
      <xdr:spPr>
        <a:xfrm>
          <a:off x="11938000" y="6499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6570" cy="250190"/>
    <xdr:sp macro="" textlink="">
      <xdr:nvSpPr>
        <xdr:cNvPr id="300" name="テキスト ボックス 299"/>
        <xdr:cNvSpPr txBox="1"/>
      </xdr:nvSpPr>
      <xdr:spPr>
        <a:xfrm>
          <a:off x="11938000" y="6042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6570" cy="250190"/>
    <xdr:sp macro="" textlink="">
      <xdr:nvSpPr>
        <xdr:cNvPr id="302" name="テキスト ボックス 301"/>
        <xdr:cNvSpPr txBox="1"/>
      </xdr:nvSpPr>
      <xdr:spPr>
        <a:xfrm>
          <a:off x="11938000" y="5585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40</xdr:row>
      <xdr:rowOff>118110</xdr:rowOff>
    </xdr:to>
    <xdr:cxnSp macro="">
      <xdr:nvCxnSpPr>
        <xdr:cNvPr id="305" name="直線コネクタ 304"/>
        <xdr:cNvCxnSpPr/>
      </xdr:nvCxnSpPr>
      <xdr:spPr>
        <a:xfrm flipV="1">
          <a:off x="16510000" y="58928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90170</xdr:rowOff>
    </xdr:from>
    <xdr:ext cx="762000" cy="259080"/>
    <xdr:sp macro="" textlink="">
      <xdr:nvSpPr>
        <xdr:cNvPr id="306"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118110</xdr:rowOff>
    </xdr:from>
    <xdr:to>
      <xdr:col>82</xdr:col>
      <xdr:colOff>196850</xdr:colOff>
      <xdr:row>40</xdr:row>
      <xdr:rowOff>118110</xdr:rowOff>
    </xdr:to>
    <xdr:cxnSp macro="">
      <xdr:nvCxnSpPr>
        <xdr:cNvPr id="307" name="直線コネクタ 306"/>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8"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9" name="直線コネクタ 308"/>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118110</xdr:rowOff>
    </xdr:from>
    <xdr:to>
      <xdr:col>82</xdr:col>
      <xdr:colOff>107950</xdr:colOff>
      <xdr:row>37</xdr:row>
      <xdr:rowOff>42545</xdr:rowOff>
    </xdr:to>
    <xdr:cxnSp macro="">
      <xdr:nvCxnSpPr>
        <xdr:cNvPr id="310" name="直線コネクタ 309"/>
        <xdr:cNvCxnSpPr/>
      </xdr:nvCxnSpPr>
      <xdr:spPr>
        <a:xfrm flipV="1">
          <a:off x="15671800" y="629031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11"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2" name="フローチャート: 判断 311"/>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124460</xdr:rowOff>
    </xdr:from>
    <xdr:to>
      <xdr:col>78</xdr:col>
      <xdr:colOff>69850</xdr:colOff>
      <xdr:row>37</xdr:row>
      <xdr:rowOff>42545</xdr:rowOff>
    </xdr:to>
    <xdr:cxnSp macro="">
      <xdr:nvCxnSpPr>
        <xdr:cNvPr id="313" name="直線コネクタ 312"/>
        <xdr:cNvCxnSpPr/>
      </xdr:nvCxnSpPr>
      <xdr:spPr>
        <a:xfrm>
          <a:off x="14782800" y="612521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15" name="テキスト ボックス 314"/>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124460</xdr:rowOff>
    </xdr:from>
    <xdr:to>
      <xdr:col>73</xdr:col>
      <xdr:colOff>180975</xdr:colOff>
      <xdr:row>35</xdr:row>
      <xdr:rowOff>152400</xdr:rowOff>
    </xdr:to>
    <xdr:cxnSp macro="">
      <xdr:nvCxnSpPr>
        <xdr:cNvPr id="316" name="直線コネクタ 315"/>
        <xdr:cNvCxnSpPr/>
      </xdr:nvCxnSpPr>
      <xdr:spPr>
        <a:xfrm flipV="1">
          <a:off x="13893800" y="6125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7" name="フローチャート: 判断 316"/>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162560</xdr:rowOff>
    </xdr:from>
    <xdr:ext cx="762000" cy="259080"/>
    <xdr:sp macro="" textlink="">
      <xdr:nvSpPr>
        <xdr:cNvPr id="318" name="テキスト ボックス 317"/>
        <xdr:cNvSpPr txBox="1"/>
      </xdr:nvSpPr>
      <xdr:spPr>
        <a:xfrm>
          <a:off x="14401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147320</xdr:rowOff>
    </xdr:from>
    <xdr:to>
      <xdr:col>69</xdr:col>
      <xdr:colOff>92075</xdr:colOff>
      <xdr:row>35</xdr:row>
      <xdr:rowOff>152400</xdr:rowOff>
    </xdr:to>
    <xdr:cxnSp macro="">
      <xdr:nvCxnSpPr>
        <xdr:cNvPr id="319" name="直線コネクタ 318"/>
        <xdr:cNvCxnSpPr/>
      </xdr:nvCxnSpPr>
      <xdr:spPr>
        <a:xfrm>
          <a:off x="13004800" y="6148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0" name="フローチャート: 判断 319"/>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116840</xdr:rowOff>
    </xdr:from>
    <xdr:ext cx="750570" cy="259080"/>
    <xdr:sp macro="" textlink="">
      <xdr:nvSpPr>
        <xdr:cNvPr id="321" name="テキスト ボックス 320"/>
        <xdr:cNvSpPr txBox="1"/>
      </xdr:nvSpPr>
      <xdr:spPr>
        <a:xfrm>
          <a:off x="13512800" y="62890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21590</xdr:rowOff>
    </xdr:from>
    <xdr:to>
      <xdr:col>65</xdr:col>
      <xdr:colOff>53975</xdr:colOff>
      <xdr:row>36</xdr:row>
      <xdr:rowOff>123190</xdr:rowOff>
    </xdr:to>
    <xdr:sp macro="" textlink="">
      <xdr:nvSpPr>
        <xdr:cNvPr id="322" name="フローチャート: 判断 321"/>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107950</xdr:rowOff>
    </xdr:from>
    <xdr:ext cx="762000" cy="259080"/>
    <xdr:sp macro="" textlink="">
      <xdr:nvSpPr>
        <xdr:cNvPr id="323" name="テキスト ボックス 322"/>
        <xdr:cNvSpPr txBox="1"/>
      </xdr:nvSpPr>
      <xdr:spPr>
        <a:xfrm>
          <a:off x="12623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0570" cy="259080"/>
    <xdr:sp macro="" textlink="">
      <xdr:nvSpPr>
        <xdr:cNvPr id="325" name="テキスト ボックス 324"/>
        <xdr:cNvSpPr txBox="1"/>
      </xdr:nvSpPr>
      <xdr:spPr>
        <a:xfrm>
          <a:off x="15455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0570" cy="259080"/>
    <xdr:sp macro="" textlink="">
      <xdr:nvSpPr>
        <xdr:cNvPr id="326" name="テキスト ボックス 325"/>
        <xdr:cNvSpPr txBox="1"/>
      </xdr:nvSpPr>
      <xdr:spPr>
        <a:xfrm>
          <a:off x="14566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0570" cy="259080"/>
    <xdr:sp macro="" textlink="">
      <xdr:nvSpPr>
        <xdr:cNvPr id="328" name="テキスト ボックス 327"/>
        <xdr:cNvSpPr txBox="1"/>
      </xdr:nvSpPr>
      <xdr:spPr>
        <a:xfrm>
          <a:off x="12788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29" name="楕円 328"/>
        <xdr:cNvSpPr/>
      </xdr:nvSpPr>
      <xdr:spPr>
        <a:xfrm>
          <a:off x="164592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83820</xdr:rowOff>
    </xdr:from>
    <xdr:ext cx="762000" cy="259080"/>
    <xdr:sp macro="" textlink="">
      <xdr:nvSpPr>
        <xdr:cNvPr id="330" name="補助費等該当値テキスト"/>
        <xdr:cNvSpPr txBox="1"/>
      </xdr:nvSpPr>
      <xdr:spPr>
        <a:xfrm>
          <a:off x="16598900" y="608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163195</xdr:rowOff>
    </xdr:from>
    <xdr:to>
      <xdr:col>78</xdr:col>
      <xdr:colOff>120650</xdr:colOff>
      <xdr:row>37</xdr:row>
      <xdr:rowOff>93345</xdr:rowOff>
    </xdr:to>
    <xdr:sp macro="" textlink="">
      <xdr:nvSpPr>
        <xdr:cNvPr id="331" name="楕円 330"/>
        <xdr:cNvSpPr/>
      </xdr:nvSpPr>
      <xdr:spPr>
        <a:xfrm>
          <a:off x="15621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78105</xdr:rowOff>
    </xdr:from>
    <xdr:ext cx="736600" cy="248285"/>
    <xdr:sp macro="" textlink="">
      <xdr:nvSpPr>
        <xdr:cNvPr id="332" name="テキスト ボックス 331"/>
        <xdr:cNvSpPr txBox="1"/>
      </xdr:nvSpPr>
      <xdr:spPr>
        <a:xfrm>
          <a:off x="15290800" y="64217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73660</xdr:rowOff>
    </xdr:from>
    <xdr:to>
      <xdr:col>74</xdr:col>
      <xdr:colOff>31750</xdr:colOff>
      <xdr:row>36</xdr:row>
      <xdr:rowOff>3810</xdr:rowOff>
    </xdr:to>
    <xdr:sp macro="" textlink="">
      <xdr:nvSpPr>
        <xdr:cNvPr id="333" name="楕円 332"/>
        <xdr:cNvSpPr/>
      </xdr:nvSpPr>
      <xdr:spPr>
        <a:xfrm>
          <a:off x="14732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13970</xdr:rowOff>
    </xdr:from>
    <xdr:ext cx="762000" cy="259080"/>
    <xdr:sp macro="" textlink="">
      <xdr:nvSpPr>
        <xdr:cNvPr id="334" name="テキスト ボックス 333"/>
        <xdr:cNvSpPr txBox="1"/>
      </xdr:nvSpPr>
      <xdr:spPr>
        <a:xfrm>
          <a:off x="14401800" y="584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101600</xdr:rowOff>
    </xdr:from>
    <xdr:to>
      <xdr:col>69</xdr:col>
      <xdr:colOff>142875</xdr:colOff>
      <xdr:row>36</xdr:row>
      <xdr:rowOff>31750</xdr:rowOff>
    </xdr:to>
    <xdr:sp macro="" textlink="">
      <xdr:nvSpPr>
        <xdr:cNvPr id="335" name="楕円 334"/>
        <xdr:cNvSpPr/>
      </xdr:nvSpPr>
      <xdr:spPr>
        <a:xfrm>
          <a:off x="13843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41910</xdr:rowOff>
    </xdr:from>
    <xdr:ext cx="750570" cy="250190"/>
    <xdr:sp macro="" textlink="">
      <xdr:nvSpPr>
        <xdr:cNvPr id="336" name="テキスト ボックス 335"/>
        <xdr:cNvSpPr txBox="1"/>
      </xdr:nvSpPr>
      <xdr:spPr>
        <a:xfrm>
          <a:off x="13512800" y="587121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96520</xdr:rowOff>
    </xdr:from>
    <xdr:to>
      <xdr:col>65</xdr:col>
      <xdr:colOff>53975</xdr:colOff>
      <xdr:row>36</xdr:row>
      <xdr:rowOff>26670</xdr:rowOff>
    </xdr:to>
    <xdr:sp macro="" textlink="">
      <xdr:nvSpPr>
        <xdr:cNvPr id="337" name="楕円 336"/>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36830</xdr:rowOff>
    </xdr:from>
    <xdr:ext cx="762000" cy="259080"/>
    <xdr:sp macro="" textlink="">
      <xdr:nvSpPr>
        <xdr:cNvPr id="338" name="テキスト ボックス 337"/>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入の経常的一般財源等の増加の影響はあるものの、臨時財政対策債や承継した病院事業債に係る元利償還金の増加による経常的な公債費が増加（対前年度比154百万円増）したことにより、公債費の経常収支比率は1</a:t>
          </a:r>
          <a:r>
            <a:rPr kumimoji="1" lang="en-US" altLang="ja-JP" sz="1300">
              <a:latin typeface="ＭＳ Ｐゴシック"/>
              <a:ea typeface="ＭＳ Ｐゴシック"/>
            </a:rPr>
            <a:t>.0</a:t>
          </a:r>
          <a:r>
            <a:rPr kumimoji="1" lang="ja-JP" altLang="en-US" sz="1300">
              <a:latin typeface="ＭＳ Ｐゴシック"/>
              <a:ea typeface="ＭＳ Ｐゴシック"/>
            </a:rPr>
            <a:t>ポイント悪化した。今後も老朽化した公共施設の統廃合や学校再編等に係る地方債の発行が見込まれるので、全体的な建設事業費の調整等を行い、公債費負担の適正化に努めることとする。</a:t>
          </a:r>
        </a:p>
      </xdr:txBody>
    </xdr:sp>
    <xdr:clientData/>
  </xdr:twoCellAnchor>
  <xdr:oneCellAnchor>
    <xdr:from>
      <xdr:col>3</xdr:col>
      <xdr:colOff>123825</xdr:colOff>
      <xdr:row>69</xdr:row>
      <xdr:rowOff>107950</xdr:rowOff>
    </xdr:from>
    <xdr:ext cx="287020" cy="225425"/>
    <xdr:sp macro="" textlink="">
      <xdr:nvSpPr>
        <xdr:cNvPr id="350" name="テキスト ボックス 349"/>
        <xdr:cNvSpPr txBox="1"/>
      </xdr:nvSpPr>
      <xdr:spPr>
        <a:xfrm>
          <a:off x="723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6570" cy="250190"/>
    <xdr:sp macro="" textlink="">
      <xdr:nvSpPr>
        <xdr:cNvPr id="352" name="テキスト ボックス 351"/>
        <xdr:cNvSpPr txBox="1"/>
      </xdr:nvSpPr>
      <xdr:spPr>
        <a:xfrm>
          <a:off x="254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6570" cy="250190"/>
    <xdr:sp macro="" textlink="">
      <xdr:nvSpPr>
        <xdr:cNvPr id="354" name="テキスト ボックス 353"/>
        <xdr:cNvSpPr txBox="1"/>
      </xdr:nvSpPr>
      <xdr:spPr>
        <a:xfrm>
          <a:off x="25400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6570" cy="250190"/>
    <xdr:sp macro="" textlink="">
      <xdr:nvSpPr>
        <xdr:cNvPr id="356" name="テキスト ボックス 355"/>
        <xdr:cNvSpPr txBox="1"/>
      </xdr:nvSpPr>
      <xdr:spPr>
        <a:xfrm>
          <a:off x="25400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6570" cy="250190"/>
    <xdr:sp macro="" textlink="">
      <xdr:nvSpPr>
        <xdr:cNvPr id="358" name="テキスト ボックス 357"/>
        <xdr:cNvSpPr txBox="1"/>
      </xdr:nvSpPr>
      <xdr:spPr>
        <a:xfrm>
          <a:off x="25400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6570" cy="250190"/>
    <xdr:sp macro="" textlink="">
      <xdr:nvSpPr>
        <xdr:cNvPr id="360" name="テキスト ボックス 359"/>
        <xdr:cNvSpPr txBox="1"/>
      </xdr:nvSpPr>
      <xdr:spPr>
        <a:xfrm>
          <a:off x="25400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6570" cy="250190"/>
    <xdr:sp macro="" textlink="">
      <xdr:nvSpPr>
        <xdr:cNvPr id="362" name="テキスト ボックス 361"/>
        <xdr:cNvSpPr txBox="1"/>
      </xdr:nvSpPr>
      <xdr:spPr>
        <a:xfrm>
          <a:off x="25400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149860</xdr:rowOff>
    </xdr:to>
    <xdr:cxnSp macro="">
      <xdr:nvCxnSpPr>
        <xdr:cNvPr id="364" name="直線コネクタ 363"/>
        <xdr:cNvCxnSpPr/>
      </xdr:nvCxnSpPr>
      <xdr:spPr>
        <a:xfrm flipV="1">
          <a:off x="4826000" y="12494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0190"/>
    <xdr:sp macro="" textlink="">
      <xdr:nvSpPr>
        <xdr:cNvPr id="365" name="公債費最小値テキスト"/>
        <xdr:cNvSpPr txBox="1"/>
      </xdr:nvSpPr>
      <xdr:spPr>
        <a:xfrm>
          <a:off x="4914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6" name="直線コネクタ 365"/>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64770</xdr:rowOff>
    </xdr:from>
    <xdr:ext cx="762000" cy="250190"/>
    <xdr:sp macro="" textlink="">
      <xdr:nvSpPr>
        <xdr:cNvPr id="367" name="公債費最大値テキスト"/>
        <xdr:cNvSpPr txBox="1"/>
      </xdr:nvSpPr>
      <xdr:spPr>
        <a:xfrm>
          <a:off x="4914900" y="12237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8" name="直線コネクタ 367"/>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88265</xdr:rowOff>
    </xdr:from>
    <xdr:to>
      <xdr:col>24</xdr:col>
      <xdr:colOff>25400</xdr:colOff>
      <xdr:row>74</xdr:row>
      <xdr:rowOff>8255</xdr:rowOff>
    </xdr:to>
    <xdr:cxnSp macro="">
      <xdr:nvCxnSpPr>
        <xdr:cNvPr id="369" name="直線コネクタ 368"/>
        <xdr:cNvCxnSpPr/>
      </xdr:nvCxnSpPr>
      <xdr:spPr>
        <a:xfrm>
          <a:off x="3987800" y="1260411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80010</xdr:rowOff>
    </xdr:from>
    <xdr:ext cx="762000" cy="259080"/>
    <xdr:sp macro="" textlink="">
      <xdr:nvSpPr>
        <xdr:cNvPr id="370" name="公債費平均値テキスト"/>
        <xdr:cNvSpPr txBox="1"/>
      </xdr:nvSpPr>
      <xdr:spPr>
        <a:xfrm>
          <a:off x="491490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107950</xdr:rowOff>
    </xdr:from>
    <xdr:to>
      <xdr:col>24</xdr:col>
      <xdr:colOff>76200</xdr:colOff>
      <xdr:row>77</xdr:row>
      <xdr:rowOff>38100</xdr:rowOff>
    </xdr:to>
    <xdr:sp macro="" textlink="">
      <xdr:nvSpPr>
        <xdr:cNvPr id="371" name="フローチャート: 判断 370"/>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88265</xdr:rowOff>
    </xdr:from>
    <xdr:to>
      <xdr:col>19</xdr:col>
      <xdr:colOff>187325</xdr:colOff>
      <xdr:row>76</xdr:row>
      <xdr:rowOff>132080</xdr:rowOff>
    </xdr:to>
    <xdr:cxnSp macro="">
      <xdr:nvCxnSpPr>
        <xdr:cNvPr id="372" name="直線コネクタ 371"/>
        <xdr:cNvCxnSpPr/>
      </xdr:nvCxnSpPr>
      <xdr:spPr>
        <a:xfrm flipV="1">
          <a:off x="3098800" y="12604115"/>
          <a:ext cx="889000" cy="558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73" name="フローチャート: 判断 372"/>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123825</xdr:rowOff>
    </xdr:from>
    <xdr:ext cx="725170" cy="248285"/>
    <xdr:sp macro="" textlink="">
      <xdr:nvSpPr>
        <xdr:cNvPr id="374" name="テキスト ボックス 373"/>
        <xdr:cNvSpPr txBox="1"/>
      </xdr:nvSpPr>
      <xdr:spPr>
        <a:xfrm>
          <a:off x="3606800" y="13325475"/>
          <a:ext cx="7251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132080</xdr:rowOff>
    </xdr:from>
    <xdr:to>
      <xdr:col>15</xdr:col>
      <xdr:colOff>98425</xdr:colOff>
      <xdr:row>78</xdr:row>
      <xdr:rowOff>154940</xdr:rowOff>
    </xdr:to>
    <xdr:cxnSp macro="">
      <xdr:nvCxnSpPr>
        <xdr:cNvPr id="375" name="直線コネクタ 374"/>
        <xdr:cNvCxnSpPr/>
      </xdr:nvCxnSpPr>
      <xdr:spPr>
        <a:xfrm flipV="1">
          <a:off x="2209800" y="1316228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6" name="フローチャート: 判断 37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7" name="テキスト ボックス 376"/>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99695</xdr:rowOff>
    </xdr:from>
    <xdr:to>
      <xdr:col>11</xdr:col>
      <xdr:colOff>9525</xdr:colOff>
      <xdr:row>78</xdr:row>
      <xdr:rowOff>154940</xdr:rowOff>
    </xdr:to>
    <xdr:cxnSp macro="">
      <xdr:nvCxnSpPr>
        <xdr:cNvPr id="378" name="直線コネクタ 377"/>
        <xdr:cNvCxnSpPr/>
      </xdr:nvCxnSpPr>
      <xdr:spPr>
        <a:xfrm>
          <a:off x="1320800" y="134727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101600</xdr:rowOff>
    </xdr:from>
    <xdr:to>
      <xdr:col>11</xdr:col>
      <xdr:colOff>60325</xdr:colOff>
      <xdr:row>78</xdr:row>
      <xdr:rowOff>31750</xdr:rowOff>
    </xdr:to>
    <xdr:sp macro="" textlink="">
      <xdr:nvSpPr>
        <xdr:cNvPr id="379" name="フローチャート: 判断 378"/>
        <xdr:cNvSpPr/>
      </xdr:nvSpPr>
      <xdr:spPr>
        <a:xfrm>
          <a:off x="2159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41910</xdr:rowOff>
    </xdr:from>
    <xdr:ext cx="750570" cy="250190"/>
    <xdr:sp macro="" textlink="">
      <xdr:nvSpPr>
        <xdr:cNvPr id="380" name="テキスト ボックス 379"/>
        <xdr:cNvSpPr txBox="1"/>
      </xdr:nvSpPr>
      <xdr:spPr>
        <a:xfrm>
          <a:off x="1828800" y="1307211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101600</xdr:rowOff>
    </xdr:from>
    <xdr:to>
      <xdr:col>6</xdr:col>
      <xdr:colOff>171450</xdr:colOff>
      <xdr:row>78</xdr:row>
      <xdr:rowOff>31750</xdr:rowOff>
    </xdr:to>
    <xdr:sp macro="" textlink="">
      <xdr:nvSpPr>
        <xdr:cNvPr id="381" name="フローチャート: 判断 380"/>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41910</xdr:rowOff>
    </xdr:from>
    <xdr:ext cx="750570" cy="250190"/>
    <xdr:sp macro="" textlink="">
      <xdr:nvSpPr>
        <xdr:cNvPr id="382" name="テキスト ボックス 381"/>
        <xdr:cNvSpPr txBox="1"/>
      </xdr:nvSpPr>
      <xdr:spPr>
        <a:xfrm>
          <a:off x="939800" y="1307211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0570" cy="259080"/>
    <xdr:sp macro="" textlink="">
      <xdr:nvSpPr>
        <xdr:cNvPr id="385" name="テキスト ボックス 384"/>
        <xdr:cNvSpPr txBox="1"/>
      </xdr:nvSpPr>
      <xdr:spPr>
        <a:xfrm>
          <a:off x="2882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128905</xdr:rowOff>
    </xdr:from>
    <xdr:to>
      <xdr:col>24</xdr:col>
      <xdr:colOff>76200</xdr:colOff>
      <xdr:row>74</xdr:row>
      <xdr:rowOff>59055</xdr:rowOff>
    </xdr:to>
    <xdr:sp macro="" textlink="">
      <xdr:nvSpPr>
        <xdr:cNvPr id="388" name="楕円 387"/>
        <xdr:cNvSpPr/>
      </xdr:nvSpPr>
      <xdr:spPr>
        <a:xfrm>
          <a:off x="4775200" y="12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145415</xdr:rowOff>
    </xdr:from>
    <xdr:ext cx="762000" cy="249555"/>
    <xdr:sp macro="" textlink="">
      <xdr:nvSpPr>
        <xdr:cNvPr id="389" name="公債費該当値テキスト"/>
        <xdr:cNvSpPr txBox="1"/>
      </xdr:nvSpPr>
      <xdr:spPr>
        <a:xfrm>
          <a:off x="4914900" y="12489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37465</xdr:rowOff>
    </xdr:from>
    <xdr:to>
      <xdr:col>20</xdr:col>
      <xdr:colOff>38100</xdr:colOff>
      <xdr:row>73</xdr:row>
      <xdr:rowOff>139065</xdr:rowOff>
    </xdr:to>
    <xdr:sp macro="" textlink="">
      <xdr:nvSpPr>
        <xdr:cNvPr id="390" name="楕円 389"/>
        <xdr:cNvSpPr/>
      </xdr:nvSpPr>
      <xdr:spPr>
        <a:xfrm>
          <a:off x="3937000" y="125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149225</xdr:rowOff>
    </xdr:from>
    <xdr:ext cx="725170" cy="259080"/>
    <xdr:sp macro="" textlink="">
      <xdr:nvSpPr>
        <xdr:cNvPr id="391" name="テキスト ボックス 390"/>
        <xdr:cNvSpPr txBox="1"/>
      </xdr:nvSpPr>
      <xdr:spPr>
        <a:xfrm>
          <a:off x="3606800" y="12322175"/>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80645</xdr:rowOff>
    </xdr:from>
    <xdr:to>
      <xdr:col>15</xdr:col>
      <xdr:colOff>149225</xdr:colOff>
      <xdr:row>77</xdr:row>
      <xdr:rowOff>10795</xdr:rowOff>
    </xdr:to>
    <xdr:sp macro="" textlink="">
      <xdr:nvSpPr>
        <xdr:cNvPr id="392" name="楕円 391"/>
        <xdr:cNvSpPr/>
      </xdr:nvSpPr>
      <xdr:spPr>
        <a:xfrm>
          <a:off x="3048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20955</xdr:rowOff>
    </xdr:from>
    <xdr:ext cx="762000" cy="248285"/>
    <xdr:sp macro="" textlink="">
      <xdr:nvSpPr>
        <xdr:cNvPr id="393" name="テキスト ボックス 392"/>
        <xdr:cNvSpPr txBox="1"/>
      </xdr:nvSpPr>
      <xdr:spPr>
        <a:xfrm>
          <a:off x="2717800" y="12879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103505</xdr:rowOff>
    </xdr:from>
    <xdr:to>
      <xdr:col>11</xdr:col>
      <xdr:colOff>60325</xdr:colOff>
      <xdr:row>79</xdr:row>
      <xdr:rowOff>33655</xdr:rowOff>
    </xdr:to>
    <xdr:sp macro="" textlink="">
      <xdr:nvSpPr>
        <xdr:cNvPr id="394" name="楕円 393"/>
        <xdr:cNvSpPr/>
      </xdr:nvSpPr>
      <xdr:spPr>
        <a:xfrm>
          <a:off x="2159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18415</xdr:rowOff>
    </xdr:from>
    <xdr:ext cx="750570" cy="250825"/>
    <xdr:sp macro="" textlink="">
      <xdr:nvSpPr>
        <xdr:cNvPr id="395" name="テキスト ボックス 394"/>
        <xdr:cNvSpPr txBox="1"/>
      </xdr:nvSpPr>
      <xdr:spPr>
        <a:xfrm>
          <a:off x="1828800" y="1356296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48895</xdr:rowOff>
    </xdr:from>
    <xdr:to>
      <xdr:col>6</xdr:col>
      <xdr:colOff>171450</xdr:colOff>
      <xdr:row>78</xdr:row>
      <xdr:rowOff>150495</xdr:rowOff>
    </xdr:to>
    <xdr:sp macro="" textlink="">
      <xdr:nvSpPr>
        <xdr:cNvPr id="396" name="楕円 395"/>
        <xdr:cNvSpPr/>
      </xdr:nvSpPr>
      <xdr:spPr>
        <a:xfrm>
          <a:off x="1270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135255</xdr:rowOff>
    </xdr:from>
    <xdr:ext cx="750570" cy="248285"/>
    <xdr:sp macro="" textlink="">
      <xdr:nvSpPr>
        <xdr:cNvPr id="397" name="テキスト ボックス 396"/>
        <xdr:cNvSpPr txBox="1"/>
      </xdr:nvSpPr>
      <xdr:spPr>
        <a:xfrm>
          <a:off x="939800" y="1350835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本市は県下でも高齢化率が高いこと（</a:t>
          </a:r>
          <a:r>
            <a:rPr kumimoji="1" lang="en-US" altLang="ja-JP" sz="1200">
              <a:latin typeface="ＭＳ Ｐゴシック"/>
              <a:ea typeface="ＭＳ Ｐゴシック"/>
            </a:rPr>
            <a:t>R3</a:t>
          </a:r>
          <a:r>
            <a:rPr kumimoji="1" lang="ja-JP" altLang="en-US" sz="1200">
              <a:latin typeface="ＭＳ Ｐゴシック"/>
              <a:ea typeface="ＭＳ Ｐゴシック"/>
            </a:rPr>
            <a:t>高齢化率：</a:t>
          </a:r>
          <a:r>
            <a:rPr kumimoji="1" lang="en-US" altLang="ja-JP" sz="1200">
              <a:latin typeface="ＭＳ Ｐゴシック"/>
              <a:ea typeface="ＭＳ Ｐゴシック"/>
            </a:rPr>
            <a:t>38.2%</a:t>
          </a:r>
          <a:r>
            <a:rPr kumimoji="1" lang="ja-JP" altLang="en-US" sz="1200">
              <a:latin typeface="ＭＳ Ｐゴシック"/>
              <a:ea typeface="ＭＳ Ｐゴシック"/>
            </a:rPr>
            <a:t>）等により扶助費に多額の一般財源を要している。また、下水道整備に伴う公共下水道事業会計への繰出金が多額（</a:t>
          </a:r>
          <a:r>
            <a:rPr kumimoji="1" lang="en-US" altLang="ja-JP" sz="1200">
              <a:latin typeface="ＭＳ Ｐゴシック"/>
              <a:ea typeface="ＭＳ Ｐゴシック"/>
            </a:rPr>
            <a:t>R3</a:t>
          </a:r>
          <a:r>
            <a:rPr kumimoji="1" lang="ja-JP" altLang="en-US" sz="1200">
              <a:latin typeface="ＭＳ Ｐゴシック"/>
              <a:ea typeface="ＭＳ Ｐゴシック"/>
            </a:rPr>
            <a:t>決算額：</a:t>
          </a:r>
          <a:r>
            <a:rPr kumimoji="1" lang="en-US" altLang="ja-JP" sz="1200">
              <a:latin typeface="ＭＳ Ｐゴシック"/>
              <a:ea typeface="ＭＳ Ｐゴシック"/>
            </a:rPr>
            <a:t>573</a:t>
          </a:r>
          <a:r>
            <a:rPr kumimoji="1" lang="ja-JP" altLang="en-US" sz="1200">
              <a:latin typeface="ＭＳ Ｐゴシック"/>
              <a:ea typeface="ＭＳ Ｐゴシック"/>
            </a:rPr>
            <a:t>百万円）であることから、公債費以外に係る経常収支比率は、改善傾向にはあるものの、未だ類似団体の平均を上回っている。今後も、社会保障費の増加の抑制及び計画的な下水道事業の実施により歳出抑制に努めることとす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7020" cy="225425"/>
    <xdr:sp macro="" textlink="">
      <xdr:nvSpPr>
        <xdr:cNvPr id="409" name="テキスト ボックス 408"/>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6570" cy="250190"/>
    <xdr:sp macro="" textlink="">
      <xdr:nvSpPr>
        <xdr:cNvPr id="411" name="テキスト ボックス 410"/>
        <xdr:cNvSpPr txBox="1"/>
      </xdr:nvSpPr>
      <xdr:spPr>
        <a:xfrm>
          <a:off x="11938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6570" cy="250190"/>
    <xdr:sp macro="" textlink="">
      <xdr:nvSpPr>
        <xdr:cNvPr id="413" name="テキスト ボックス 412"/>
        <xdr:cNvSpPr txBox="1"/>
      </xdr:nvSpPr>
      <xdr:spPr>
        <a:xfrm>
          <a:off x="1193800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6570" cy="250190"/>
    <xdr:sp macro="" textlink="">
      <xdr:nvSpPr>
        <xdr:cNvPr id="415" name="テキスト ボックス 414"/>
        <xdr:cNvSpPr txBox="1"/>
      </xdr:nvSpPr>
      <xdr:spPr>
        <a:xfrm>
          <a:off x="1193800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6570" cy="250190"/>
    <xdr:sp macro="" textlink="">
      <xdr:nvSpPr>
        <xdr:cNvPr id="417" name="テキスト ボックス 416"/>
        <xdr:cNvSpPr txBox="1"/>
      </xdr:nvSpPr>
      <xdr:spPr>
        <a:xfrm>
          <a:off x="1193800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6570" cy="250190"/>
    <xdr:sp macro="" textlink="">
      <xdr:nvSpPr>
        <xdr:cNvPr id="419" name="テキスト ボックス 418"/>
        <xdr:cNvSpPr txBox="1"/>
      </xdr:nvSpPr>
      <xdr:spPr>
        <a:xfrm>
          <a:off x="1193800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6570" cy="250190"/>
    <xdr:sp macro="" textlink="">
      <xdr:nvSpPr>
        <xdr:cNvPr id="421" name="テキスト ボックス 420"/>
        <xdr:cNvSpPr txBox="1"/>
      </xdr:nvSpPr>
      <xdr:spPr>
        <a:xfrm>
          <a:off x="1193800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72390</xdr:rowOff>
    </xdr:to>
    <xdr:cxnSp macro="">
      <xdr:nvCxnSpPr>
        <xdr:cNvPr id="423" name="直線コネクタ 422"/>
        <xdr:cNvCxnSpPr/>
      </xdr:nvCxnSpPr>
      <xdr:spPr>
        <a:xfrm flipV="1">
          <a:off x="16510000" y="1263142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44450</xdr:rowOff>
    </xdr:from>
    <xdr:ext cx="762000" cy="259080"/>
    <xdr:sp macro="" textlink="">
      <xdr:nvSpPr>
        <xdr:cNvPr id="424" name="公債費以外最小値テキスト"/>
        <xdr:cNvSpPr txBox="1"/>
      </xdr:nvSpPr>
      <xdr:spPr>
        <a:xfrm>
          <a:off x="16598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72390</xdr:rowOff>
    </xdr:from>
    <xdr:to>
      <xdr:col>82</xdr:col>
      <xdr:colOff>196850</xdr:colOff>
      <xdr:row>80</xdr:row>
      <xdr:rowOff>72390</xdr:rowOff>
    </xdr:to>
    <xdr:cxnSp macro="">
      <xdr:nvCxnSpPr>
        <xdr:cNvPr id="425" name="直線コネクタ 424"/>
        <xdr:cNvCxnSpPr/>
      </xdr:nvCxnSpPr>
      <xdr:spPr>
        <a:xfrm>
          <a:off x="16421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30480</xdr:rowOff>
    </xdr:from>
    <xdr:ext cx="762000" cy="250190"/>
    <xdr:sp macro="" textlink="">
      <xdr:nvSpPr>
        <xdr:cNvPr id="426" name="公債費以外最大値テキスト"/>
        <xdr:cNvSpPr txBox="1"/>
      </xdr:nvSpPr>
      <xdr:spPr>
        <a:xfrm>
          <a:off x="16598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7" name="直線コネクタ 426"/>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118110</xdr:rowOff>
    </xdr:from>
    <xdr:to>
      <xdr:col>82</xdr:col>
      <xdr:colOff>107950</xdr:colOff>
      <xdr:row>77</xdr:row>
      <xdr:rowOff>115570</xdr:rowOff>
    </xdr:to>
    <xdr:cxnSp macro="">
      <xdr:nvCxnSpPr>
        <xdr:cNvPr id="428" name="直線コネクタ 427"/>
        <xdr:cNvCxnSpPr/>
      </xdr:nvCxnSpPr>
      <xdr:spPr>
        <a:xfrm flipV="1">
          <a:off x="15671800" y="1314831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55880</xdr:rowOff>
    </xdr:from>
    <xdr:ext cx="762000" cy="259080"/>
    <xdr:sp macro="" textlink="">
      <xdr:nvSpPr>
        <xdr:cNvPr id="429" name="公債費以外平均値テキスト"/>
        <xdr:cNvSpPr txBox="1"/>
      </xdr:nvSpPr>
      <xdr:spPr>
        <a:xfrm>
          <a:off x="16598900" y="12914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39370</xdr:rowOff>
    </xdr:from>
    <xdr:to>
      <xdr:col>82</xdr:col>
      <xdr:colOff>158750</xdr:colOff>
      <xdr:row>76</xdr:row>
      <xdr:rowOff>140970</xdr:rowOff>
    </xdr:to>
    <xdr:sp macro="" textlink="">
      <xdr:nvSpPr>
        <xdr:cNvPr id="430" name="フローチャート: 判断 429"/>
        <xdr:cNvSpPr/>
      </xdr:nvSpPr>
      <xdr:spPr>
        <a:xfrm>
          <a:off x="164592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81280</xdr:rowOff>
    </xdr:to>
    <xdr:cxnSp macro="">
      <xdr:nvCxnSpPr>
        <xdr:cNvPr id="431" name="直線コネクタ 430"/>
        <xdr:cNvCxnSpPr/>
      </xdr:nvCxnSpPr>
      <xdr:spPr>
        <a:xfrm flipV="1">
          <a:off x="14782800" y="133172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46355</xdr:rowOff>
    </xdr:from>
    <xdr:to>
      <xdr:col>78</xdr:col>
      <xdr:colOff>120650</xdr:colOff>
      <xdr:row>77</xdr:row>
      <xdr:rowOff>147955</xdr:rowOff>
    </xdr:to>
    <xdr:sp macro="" textlink="">
      <xdr:nvSpPr>
        <xdr:cNvPr id="432" name="フローチャート: 判断 431"/>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158115</xdr:rowOff>
    </xdr:from>
    <xdr:ext cx="736600" cy="248285"/>
    <xdr:sp macro="" textlink="">
      <xdr:nvSpPr>
        <xdr:cNvPr id="433" name="テキスト ボックス 432"/>
        <xdr:cNvSpPr txBox="1"/>
      </xdr:nvSpPr>
      <xdr:spPr>
        <a:xfrm>
          <a:off x="15290800" y="130168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81280</xdr:rowOff>
    </xdr:from>
    <xdr:to>
      <xdr:col>73</xdr:col>
      <xdr:colOff>180975</xdr:colOff>
      <xdr:row>78</xdr:row>
      <xdr:rowOff>86360</xdr:rowOff>
    </xdr:to>
    <xdr:cxnSp macro="">
      <xdr:nvCxnSpPr>
        <xdr:cNvPr id="434" name="直線コネクタ 433"/>
        <xdr:cNvCxnSpPr/>
      </xdr:nvCxnSpPr>
      <xdr:spPr>
        <a:xfrm flipV="1">
          <a:off x="13893800" y="13454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96520</xdr:rowOff>
    </xdr:from>
    <xdr:to>
      <xdr:col>74</xdr:col>
      <xdr:colOff>31750</xdr:colOff>
      <xdr:row>78</xdr:row>
      <xdr:rowOff>26670</xdr:rowOff>
    </xdr:to>
    <xdr:sp macro="" textlink="">
      <xdr:nvSpPr>
        <xdr:cNvPr id="435" name="フローチャート: 判断 434"/>
        <xdr:cNvSpPr/>
      </xdr:nvSpPr>
      <xdr:spPr>
        <a:xfrm>
          <a:off x="14732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36830</xdr:rowOff>
    </xdr:from>
    <xdr:ext cx="762000" cy="259080"/>
    <xdr:sp macro="" textlink="">
      <xdr:nvSpPr>
        <xdr:cNvPr id="436" name="テキスト ボックス 435"/>
        <xdr:cNvSpPr txBox="1"/>
      </xdr:nvSpPr>
      <xdr:spPr>
        <a:xfrm>
          <a:off x="14401800" y="1306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72390</xdr:rowOff>
    </xdr:from>
    <xdr:to>
      <xdr:col>69</xdr:col>
      <xdr:colOff>92075</xdr:colOff>
      <xdr:row>78</xdr:row>
      <xdr:rowOff>86360</xdr:rowOff>
    </xdr:to>
    <xdr:cxnSp macro="">
      <xdr:nvCxnSpPr>
        <xdr:cNvPr id="437" name="直線コネクタ 436"/>
        <xdr:cNvCxnSpPr/>
      </xdr:nvCxnSpPr>
      <xdr:spPr>
        <a:xfrm>
          <a:off x="13004800" y="13445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55880</xdr:rowOff>
    </xdr:from>
    <xdr:to>
      <xdr:col>69</xdr:col>
      <xdr:colOff>142875</xdr:colOff>
      <xdr:row>77</xdr:row>
      <xdr:rowOff>157480</xdr:rowOff>
    </xdr:to>
    <xdr:sp macro="" textlink="">
      <xdr:nvSpPr>
        <xdr:cNvPr id="438" name="フローチャート: 判断 437"/>
        <xdr:cNvSpPr/>
      </xdr:nvSpPr>
      <xdr:spPr>
        <a:xfrm>
          <a:off x="13843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167640</xdr:rowOff>
    </xdr:from>
    <xdr:ext cx="750570" cy="250190"/>
    <xdr:sp macro="" textlink="">
      <xdr:nvSpPr>
        <xdr:cNvPr id="439" name="テキスト ボックス 438"/>
        <xdr:cNvSpPr txBox="1"/>
      </xdr:nvSpPr>
      <xdr:spPr>
        <a:xfrm>
          <a:off x="13512800" y="1302639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14605</xdr:rowOff>
    </xdr:from>
    <xdr:to>
      <xdr:col>65</xdr:col>
      <xdr:colOff>53975</xdr:colOff>
      <xdr:row>77</xdr:row>
      <xdr:rowOff>116205</xdr:rowOff>
    </xdr:to>
    <xdr:sp macro="" textlink="">
      <xdr:nvSpPr>
        <xdr:cNvPr id="440" name="フローチャート: 判断 439"/>
        <xdr:cNvSpPr/>
      </xdr:nvSpPr>
      <xdr:spPr>
        <a:xfrm>
          <a:off x="12954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126365</xdr:rowOff>
    </xdr:from>
    <xdr:ext cx="762000" cy="259080"/>
    <xdr:sp macro="" textlink="">
      <xdr:nvSpPr>
        <xdr:cNvPr id="441" name="テキスト ボックス 440"/>
        <xdr:cNvSpPr txBox="1"/>
      </xdr:nvSpPr>
      <xdr:spPr>
        <a:xfrm>
          <a:off x="12623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0570" cy="259080"/>
    <xdr:sp macro="" textlink="">
      <xdr:nvSpPr>
        <xdr:cNvPr id="443" name="テキスト ボックス 442"/>
        <xdr:cNvSpPr txBox="1"/>
      </xdr:nvSpPr>
      <xdr:spPr>
        <a:xfrm>
          <a:off x="15455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0570" cy="259080"/>
    <xdr:sp macro="" textlink="">
      <xdr:nvSpPr>
        <xdr:cNvPr id="444" name="テキスト ボックス 443"/>
        <xdr:cNvSpPr txBox="1"/>
      </xdr:nvSpPr>
      <xdr:spPr>
        <a:xfrm>
          <a:off x="14566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0570" cy="259080"/>
    <xdr:sp macro="" textlink="">
      <xdr:nvSpPr>
        <xdr:cNvPr id="446" name="テキスト ボックス 445"/>
        <xdr:cNvSpPr txBox="1"/>
      </xdr:nvSpPr>
      <xdr:spPr>
        <a:xfrm>
          <a:off x="12788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67310</xdr:rowOff>
    </xdr:from>
    <xdr:to>
      <xdr:col>82</xdr:col>
      <xdr:colOff>158750</xdr:colOff>
      <xdr:row>76</xdr:row>
      <xdr:rowOff>168910</xdr:rowOff>
    </xdr:to>
    <xdr:sp macro="" textlink="">
      <xdr:nvSpPr>
        <xdr:cNvPr id="447" name="楕円 446"/>
        <xdr:cNvSpPr/>
      </xdr:nvSpPr>
      <xdr:spPr>
        <a:xfrm>
          <a:off x="164592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39370</xdr:rowOff>
    </xdr:from>
    <xdr:ext cx="762000" cy="259080"/>
    <xdr:sp macro="" textlink="">
      <xdr:nvSpPr>
        <xdr:cNvPr id="448" name="公債費以外該当値テキスト"/>
        <xdr:cNvSpPr txBox="1"/>
      </xdr:nvSpPr>
      <xdr:spPr>
        <a:xfrm>
          <a:off x="16598900" y="1306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9" name="楕円 448"/>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151130</xdr:rowOff>
    </xdr:from>
    <xdr:ext cx="736600" cy="259080"/>
    <xdr:sp macro="" textlink="">
      <xdr:nvSpPr>
        <xdr:cNvPr id="450" name="テキスト ボックス 449"/>
        <xdr:cNvSpPr txBox="1"/>
      </xdr:nvSpPr>
      <xdr:spPr>
        <a:xfrm>
          <a:off x="15290800" y="13352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1" name="楕円 450"/>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116840</xdr:rowOff>
    </xdr:from>
    <xdr:ext cx="762000" cy="259080"/>
    <xdr:sp macro="" textlink="">
      <xdr:nvSpPr>
        <xdr:cNvPr id="452" name="テキスト ボックス 451"/>
        <xdr:cNvSpPr txBox="1"/>
      </xdr:nvSpPr>
      <xdr:spPr>
        <a:xfrm>
          <a:off x="14401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34925</xdr:rowOff>
    </xdr:from>
    <xdr:to>
      <xdr:col>69</xdr:col>
      <xdr:colOff>142875</xdr:colOff>
      <xdr:row>78</xdr:row>
      <xdr:rowOff>136525</xdr:rowOff>
    </xdr:to>
    <xdr:sp macro="" textlink="">
      <xdr:nvSpPr>
        <xdr:cNvPr id="453" name="楕円 452"/>
        <xdr:cNvSpPr/>
      </xdr:nvSpPr>
      <xdr:spPr>
        <a:xfrm>
          <a:off x="13843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121285</xdr:rowOff>
    </xdr:from>
    <xdr:ext cx="750570" cy="250825"/>
    <xdr:sp macro="" textlink="">
      <xdr:nvSpPr>
        <xdr:cNvPr id="454" name="テキスト ボックス 453"/>
        <xdr:cNvSpPr txBox="1"/>
      </xdr:nvSpPr>
      <xdr:spPr>
        <a:xfrm>
          <a:off x="13512800" y="1349438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21590</xdr:rowOff>
    </xdr:from>
    <xdr:to>
      <xdr:col>65</xdr:col>
      <xdr:colOff>53975</xdr:colOff>
      <xdr:row>78</xdr:row>
      <xdr:rowOff>123190</xdr:rowOff>
    </xdr:to>
    <xdr:sp macro="" textlink="">
      <xdr:nvSpPr>
        <xdr:cNvPr id="455" name="楕円 454"/>
        <xdr:cNvSpPr/>
      </xdr:nvSpPr>
      <xdr:spPr>
        <a:xfrm>
          <a:off x="12954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107950</xdr:rowOff>
    </xdr:from>
    <xdr:ext cx="762000" cy="259080"/>
    <xdr:sp macro="" textlink="">
      <xdr:nvSpPr>
        <xdr:cNvPr id="456" name="テキスト ボックス 455"/>
        <xdr:cNvSpPr txBox="1"/>
      </xdr:nvSpPr>
      <xdr:spPr>
        <a:xfrm>
          <a:off x="12623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福岡県中間市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0050" cy="269875"/>
    <xdr:sp macro="" textlink="">
      <xdr:nvSpPr>
        <xdr:cNvPr id="29" name="テキスト ボックス 28"/>
        <xdr:cNvSpPr txBox="1"/>
      </xdr:nvSpPr>
      <xdr:spPr>
        <a:xfrm>
          <a:off x="1676400" y="1270000"/>
          <a:ext cx="40005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48285"/>
    <xdr:sp macro="" textlink="">
      <xdr:nvSpPr>
        <xdr:cNvPr id="32" name="テキスト ボックス 31"/>
        <xdr:cNvSpPr txBox="1"/>
      </xdr:nvSpPr>
      <xdr:spPr>
        <a:xfrm>
          <a:off x="1384300" y="33375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48285"/>
    <xdr:sp macro="" textlink="">
      <xdr:nvSpPr>
        <xdr:cNvPr id="34" name="テキスト ボックス 33"/>
        <xdr:cNvSpPr txBox="1"/>
      </xdr:nvSpPr>
      <xdr:spPr>
        <a:xfrm>
          <a:off x="1384300" y="2880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48285"/>
    <xdr:sp macro="" textlink="">
      <xdr:nvSpPr>
        <xdr:cNvPr id="36" name="テキスト ボックス 35"/>
        <xdr:cNvSpPr txBox="1"/>
      </xdr:nvSpPr>
      <xdr:spPr>
        <a:xfrm>
          <a:off x="1384300" y="24231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48285"/>
    <xdr:sp macro="" textlink="">
      <xdr:nvSpPr>
        <xdr:cNvPr id="38" name="テキスト ボックス 37"/>
        <xdr:cNvSpPr txBox="1"/>
      </xdr:nvSpPr>
      <xdr:spPr>
        <a:xfrm>
          <a:off x="1384300" y="19659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0" name="テキスト ボックス 39"/>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58420</xdr:rowOff>
    </xdr:from>
    <xdr:to>
      <xdr:col>29</xdr:col>
      <xdr:colOff>127000</xdr:colOff>
      <xdr:row>18</xdr:row>
      <xdr:rowOff>47625</xdr:rowOff>
    </xdr:to>
    <xdr:cxnSp macro="">
      <xdr:nvCxnSpPr>
        <xdr:cNvPr id="42" name="直線コネクタ 41"/>
        <xdr:cNvCxnSpPr/>
      </xdr:nvCxnSpPr>
      <xdr:spPr>
        <a:xfrm flipV="1">
          <a:off x="5651500" y="199199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19685</xdr:rowOff>
    </xdr:from>
    <xdr:ext cx="750570" cy="249555"/>
    <xdr:sp macro="" textlink="">
      <xdr:nvSpPr>
        <xdr:cNvPr id="43" name="人口1人当たり決算額の推移最小値テキスト130"/>
        <xdr:cNvSpPr txBox="1"/>
      </xdr:nvSpPr>
      <xdr:spPr>
        <a:xfrm>
          <a:off x="5740400" y="3153410"/>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65,287</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47625</xdr:rowOff>
    </xdr:from>
    <xdr:to>
      <xdr:col>30</xdr:col>
      <xdr:colOff>25400</xdr:colOff>
      <xdr:row>18</xdr:row>
      <xdr:rowOff>47625</xdr:rowOff>
    </xdr:to>
    <xdr:cxnSp macro="">
      <xdr:nvCxnSpPr>
        <xdr:cNvPr id="44" name="直線コネクタ 43"/>
        <xdr:cNvCxnSpPr/>
      </xdr:nvCxnSpPr>
      <xdr:spPr>
        <a:xfrm>
          <a:off x="5562600" y="3181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144780</xdr:rowOff>
    </xdr:from>
    <xdr:ext cx="750570" cy="250190"/>
    <xdr:sp macro="" textlink="">
      <xdr:nvSpPr>
        <xdr:cNvPr id="45" name="人口1人当たり決算額の推移最大値テキスト130"/>
        <xdr:cNvSpPr txBox="1"/>
      </xdr:nvSpPr>
      <xdr:spPr>
        <a:xfrm>
          <a:off x="5740400" y="1735455"/>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325,436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58420</xdr:rowOff>
    </xdr:from>
    <xdr:to>
      <xdr:col>30</xdr:col>
      <xdr:colOff>25400</xdr:colOff>
      <xdr:row>11</xdr:row>
      <xdr:rowOff>58420</xdr:rowOff>
    </xdr:to>
    <xdr:cxnSp macro="">
      <xdr:nvCxnSpPr>
        <xdr:cNvPr id="46" name="直線コネクタ 45"/>
        <xdr:cNvCxnSpPr/>
      </xdr:nvCxnSpPr>
      <xdr:spPr>
        <a:xfrm>
          <a:off x="5562600" y="1991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3810</xdr:rowOff>
    </xdr:from>
    <xdr:to>
      <xdr:col>29</xdr:col>
      <xdr:colOff>127000</xdr:colOff>
      <xdr:row>18</xdr:row>
      <xdr:rowOff>18415</xdr:rowOff>
    </xdr:to>
    <xdr:cxnSp macro="">
      <xdr:nvCxnSpPr>
        <xdr:cNvPr id="47" name="直線コネクタ 46"/>
        <xdr:cNvCxnSpPr/>
      </xdr:nvCxnSpPr>
      <xdr:spPr>
        <a:xfrm flipV="1">
          <a:off x="5003800" y="313753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25400</xdr:rowOff>
    </xdr:from>
    <xdr:ext cx="750570" cy="259080"/>
    <xdr:sp macro="" textlink="">
      <xdr:nvSpPr>
        <xdr:cNvPr id="48" name="人口1人当たり決算額の推移平均値テキスト130"/>
        <xdr:cNvSpPr txBox="1"/>
      </xdr:nvSpPr>
      <xdr:spPr>
        <a:xfrm>
          <a:off x="5740400" y="2816225"/>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8890</xdr:rowOff>
    </xdr:from>
    <xdr:to>
      <xdr:col>29</xdr:col>
      <xdr:colOff>177800</xdr:colOff>
      <xdr:row>17</xdr:row>
      <xdr:rowOff>110490</xdr:rowOff>
    </xdr:to>
    <xdr:sp macro="" textlink="">
      <xdr:nvSpPr>
        <xdr:cNvPr id="49" name="フローチャート: 判断 48"/>
        <xdr:cNvSpPr/>
      </xdr:nvSpPr>
      <xdr:spPr>
        <a:xfrm>
          <a:off x="5600700" y="297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14605</xdr:rowOff>
    </xdr:from>
    <xdr:to>
      <xdr:col>26</xdr:col>
      <xdr:colOff>50800</xdr:colOff>
      <xdr:row>18</xdr:row>
      <xdr:rowOff>18415</xdr:rowOff>
    </xdr:to>
    <xdr:cxnSp macro="">
      <xdr:nvCxnSpPr>
        <xdr:cNvPr id="50" name="直線コネクタ 49"/>
        <xdr:cNvCxnSpPr/>
      </xdr:nvCxnSpPr>
      <xdr:spPr>
        <a:xfrm>
          <a:off x="4305300" y="314833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157480</xdr:rowOff>
    </xdr:from>
    <xdr:to>
      <xdr:col>26</xdr:col>
      <xdr:colOff>101600</xdr:colOff>
      <xdr:row>17</xdr:row>
      <xdr:rowOff>87630</xdr:rowOff>
    </xdr:to>
    <xdr:sp macro="" textlink="">
      <xdr:nvSpPr>
        <xdr:cNvPr id="51" name="フローチャート: 判断 50"/>
        <xdr:cNvSpPr/>
      </xdr:nvSpPr>
      <xdr:spPr>
        <a:xfrm>
          <a:off x="4953000" y="2948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97790</xdr:rowOff>
    </xdr:from>
    <xdr:ext cx="736600" cy="251460"/>
    <xdr:sp macro="" textlink="">
      <xdr:nvSpPr>
        <xdr:cNvPr id="52" name="テキスト ボックス 51"/>
        <xdr:cNvSpPr txBox="1"/>
      </xdr:nvSpPr>
      <xdr:spPr>
        <a:xfrm>
          <a:off x="4622800" y="27171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13335</xdr:rowOff>
    </xdr:from>
    <xdr:to>
      <xdr:col>22</xdr:col>
      <xdr:colOff>114300</xdr:colOff>
      <xdr:row>18</xdr:row>
      <xdr:rowOff>14605</xdr:rowOff>
    </xdr:to>
    <xdr:cxnSp macro="">
      <xdr:nvCxnSpPr>
        <xdr:cNvPr id="53" name="直線コネクタ 52"/>
        <xdr:cNvCxnSpPr/>
      </xdr:nvCxnSpPr>
      <xdr:spPr>
        <a:xfrm>
          <a:off x="3606800" y="31470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167640</xdr:rowOff>
    </xdr:from>
    <xdr:to>
      <xdr:col>22</xdr:col>
      <xdr:colOff>165100</xdr:colOff>
      <xdr:row>17</xdr:row>
      <xdr:rowOff>97790</xdr:rowOff>
    </xdr:to>
    <xdr:sp macro="" textlink="">
      <xdr:nvSpPr>
        <xdr:cNvPr id="54" name="フローチャート: 判断 53"/>
        <xdr:cNvSpPr/>
      </xdr:nvSpPr>
      <xdr:spPr>
        <a:xfrm>
          <a:off x="42545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107950</xdr:rowOff>
    </xdr:from>
    <xdr:ext cx="762000" cy="259080"/>
    <xdr:sp macro="" textlink="">
      <xdr:nvSpPr>
        <xdr:cNvPr id="55" name="テキスト ボックス 54"/>
        <xdr:cNvSpPr txBox="1"/>
      </xdr:nvSpPr>
      <xdr:spPr>
        <a:xfrm>
          <a:off x="39243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13335</xdr:rowOff>
    </xdr:from>
    <xdr:to>
      <xdr:col>18</xdr:col>
      <xdr:colOff>177800</xdr:colOff>
      <xdr:row>18</xdr:row>
      <xdr:rowOff>22860</xdr:rowOff>
    </xdr:to>
    <xdr:cxnSp macro="">
      <xdr:nvCxnSpPr>
        <xdr:cNvPr id="56" name="直線コネクタ 55"/>
        <xdr:cNvCxnSpPr/>
      </xdr:nvCxnSpPr>
      <xdr:spPr>
        <a:xfrm flipV="1">
          <a:off x="2908300" y="314706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5080</xdr:rowOff>
    </xdr:from>
    <xdr:to>
      <xdr:col>19</xdr:col>
      <xdr:colOff>38100</xdr:colOff>
      <xdr:row>17</xdr:row>
      <xdr:rowOff>106680</xdr:rowOff>
    </xdr:to>
    <xdr:sp macro="" textlink="">
      <xdr:nvSpPr>
        <xdr:cNvPr id="57" name="フローチャート: 判断 56"/>
        <xdr:cNvSpPr/>
      </xdr:nvSpPr>
      <xdr:spPr>
        <a:xfrm>
          <a:off x="35560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117475</xdr:rowOff>
    </xdr:from>
    <xdr:ext cx="762000" cy="259080"/>
    <xdr:sp macro="" textlink="">
      <xdr:nvSpPr>
        <xdr:cNvPr id="58" name="テキスト ボックス 57"/>
        <xdr:cNvSpPr txBox="1"/>
      </xdr:nvSpPr>
      <xdr:spPr>
        <a:xfrm>
          <a:off x="3225800" y="273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10160</xdr:rowOff>
    </xdr:from>
    <xdr:to>
      <xdr:col>15</xdr:col>
      <xdr:colOff>101600</xdr:colOff>
      <xdr:row>17</xdr:row>
      <xdr:rowOff>111760</xdr:rowOff>
    </xdr:to>
    <xdr:sp macro="" textlink="">
      <xdr:nvSpPr>
        <xdr:cNvPr id="59" name="フローチャート: 判断 58"/>
        <xdr:cNvSpPr/>
      </xdr:nvSpPr>
      <xdr:spPr>
        <a:xfrm>
          <a:off x="28575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121920</xdr:rowOff>
    </xdr:from>
    <xdr:ext cx="762000" cy="250190"/>
    <xdr:sp macro="" textlink="">
      <xdr:nvSpPr>
        <xdr:cNvPr id="60" name="テキスト ボックス 59"/>
        <xdr:cNvSpPr txBox="1"/>
      </xdr:nvSpPr>
      <xdr:spPr>
        <a:xfrm>
          <a:off x="2527300" y="27412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0570" cy="259080"/>
    <xdr:sp macro="" textlink="">
      <xdr:nvSpPr>
        <xdr:cNvPr id="61" name="テキスト ボックス 60"/>
        <xdr:cNvSpPr txBox="1"/>
      </xdr:nvSpPr>
      <xdr:spPr>
        <a:xfrm>
          <a:off x="5473700" y="3959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124460</xdr:rowOff>
    </xdr:from>
    <xdr:to>
      <xdr:col>29</xdr:col>
      <xdr:colOff>177800</xdr:colOff>
      <xdr:row>18</xdr:row>
      <xdr:rowOff>54610</xdr:rowOff>
    </xdr:to>
    <xdr:sp macro="" textlink="">
      <xdr:nvSpPr>
        <xdr:cNvPr id="66" name="楕円 65"/>
        <xdr:cNvSpPr/>
      </xdr:nvSpPr>
      <xdr:spPr>
        <a:xfrm>
          <a:off x="5600700" y="308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33020</xdr:rowOff>
    </xdr:from>
    <xdr:ext cx="750570" cy="259080"/>
    <xdr:sp macro="" textlink="">
      <xdr:nvSpPr>
        <xdr:cNvPr id="67" name="人口1人当たり決算額の推移該当値テキスト130"/>
        <xdr:cNvSpPr txBox="1"/>
      </xdr:nvSpPr>
      <xdr:spPr>
        <a:xfrm>
          <a:off x="5740400" y="299529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74,879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139065</xdr:rowOff>
    </xdr:from>
    <xdr:to>
      <xdr:col>26</xdr:col>
      <xdr:colOff>101600</xdr:colOff>
      <xdr:row>18</xdr:row>
      <xdr:rowOff>69215</xdr:rowOff>
    </xdr:to>
    <xdr:sp macro="" textlink="">
      <xdr:nvSpPr>
        <xdr:cNvPr id="68" name="楕円 67"/>
        <xdr:cNvSpPr/>
      </xdr:nvSpPr>
      <xdr:spPr>
        <a:xfrm>
          <a:off x="49530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53975</xdr:rowOff>
    </xdr:from>
    <xdr:ext cx="736600" cy="249555"/>
    <xdr:sp macro="" textlink="">
      <xdr:nvSpPr>
        <xdr:cNvPr id="69" name="テキスト ボックス 68"/>
        <xdr:cNvSpPr txBox="1"/>
      </xdr:nvSpPr>
      <xdr:spPr>
        <a:xfrm>
          <a:off x="4622800" y="318770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71,695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135255</xdr:rowOff>
    </xdr:from>
    <xdr:to>
      <xdr:col>22</xdr:col>
      <xdr:colOff>165100</xdr:colOff>
      <xdr:row>18</xdr:row>
      <xdr:rowOff>65405</xdr:rowOff>
    </xdr:to>
    <xdr:sp macro="" textlink="">
      <xdr:nvSpPr>
        <xdr:cNvPr id="70" name="楕円 69"/>
        <xdr:cNvSpPr/>
      </xdr:nvSpPr>
      <xdr:spPr>
        <a:xfrm>
          <a:off x="4254500" y="309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50165</xdr:rowOff>
    </xdr:from>
    <xdr:ext cx="762000" cy="259080"/>
    <xdr:sp macro="" textlink="">
      <xdr:nvSpPr>
        <xdr:cNvPr id="71" name="テキスト ボックス 70"/>
        <xdr:cNvSpPr txBox="1"/>
      </xdr:nvSpPr>
      <xdr:spPr>
        <a:xfrm>
          <a:off x="3924300" y="318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133985</xdr:rowOff>
    </xdr:from>
    <xdr:to>
      <xdr:col>19</xdr:col>
      <xdr:colOff>38100</xdr:colOff>
      <xdr:row>18</xdr:row>
      <xdr:rowOff>64135</xdr:rowOff>
    </xdr:to>
    <xdr:sp macro="" textlink="">
      <xdr:nvSpPr>
        <xdr:cNvPr id="72" name="楕円 71"/>
        <xdr:cNvSpPr/>
      </xdr:nvSpPr>
      <xdr:spPr>
        <a:xfrm>
          <a:off x="3556000" y="309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48895</xdr:rowOff>
    </xdr:from>
    <xdr:ext cx="762000" cy="259080"/>
    <xdr:sp macro="" textlink="">
      <xdr:nvSpPr>
        <xdr:cNvPr id="73" name="テキスト ボックス 72"/>
        <xdr:cNvSpPr txBox="1"/>
      </xdr:nvSpPr>
      <xdr:spPr>
        <a:xfrm>
          <a:off x="32258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143510</xdr:rowOff>
    </xdr:from>
    <xdr:to>
      <xdr:col>15</xdr:col>
      <xdr:colOff>101600</xdr:colOff>
      <xdr:row>18</xdr:row>
      <xdr:rowOff>73660</xdr:rowOff>
    </xdr:to>
    <xdr:sp macro="" textlink="">
      <xdr:nvSpPr>
        <xdr:cNvPr id="74" name="楕円 73"/>
        <xdr:cNvSpPr/>
      </xdr:nvSpPr>
      <xdr:spPr>
        <a:xfrm>
          <a:off x="2857500" y="310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58420</xdr:rowOff>
    </xdr:from>
    <xdr:ext cx="762000" cy="259080"/>
    <xdr:sp macro="" textlink="">
      <xdr:nvSpPr>
        <xdr:cNvPr id="75" name="テキスト ボックス 74"/>
        <xdr:cNvSpPr txBox="1"/>
      </xdr:nvSpPr>
      <xdr:spPr>
        <a:xfrm>
          <a:off x="2527300" y="3192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70,630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0050" cy="275590"/>
    <xdr:sp macro="" textlink="">
      <xdr:nvSpPr>
        <xdr:cNvPr id="89" name="テキスト ボックス 88"/>
        <xdr:cNvSpPr txBox="1"/>
      </xdr:nvSpPr>
      <xdr:spPr>
        <a:xfrm>
          <a:off x="1676400" y="5270500"/>
          <a:ext cx="4000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2" name="テキスト ボックス 101"/>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19050</xdr:rowOff>
    </xdr:from>
    <xdr:to>
      <xdr:col>29</xdr:col>
      <xdr:colOff>127000</xdr:colOff>
      <xdr:row>38</xdr:row>
      <xdr:rowOff>136525</xdr:rowOff>
    </xdr:to>
    <xdr:cxnSp macro="">
      <xdr:nvCxnSpPr>
        <xdr:cNvPr id="104" name="直線コネクタ 103"/>
        <xdr:cNvCxnSpPr/>
      </xdr:nvCxnSpPr>
      <xdr:spPr>
        <a:xfrm flipV="1">
          <a:off x="5651500" y="6286500"/>
          <a:ext cx="0" cy="1317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109220</xdr:rowOff>
    </xdr:from>
    <xdr:ext cx="750570" cy="257175"/>
    <xdr:sp macro="" textlink="">
      <xdr:nvSpPr>
        <xdr:cNvPr id="105" name="人口1人当たり決算額の推移最小値テキスト445"/>
        <xdr:cNvSpPr txBox="1"/>
      </xdr:nvSpPr>
      <xdr:spPr>
        <a:xfrm>
          <a:off x="5740400" y="7576820"/>
          <a:ext cx="750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136525</xdr:rowOff>
    </xdr:from>
    <xdr:to>
      <xdr:col>30</xdr:col>
      <xdr:colOff>25400</xdr:colOff>
      <xdr:row>38</xdr:row>
      <xdr:rowOff>136525</xdr:rowOff>
    </xdr:to>
    <xdr:cxnSp macro="">
      <xdr:nvCxnSpPr>
        <xdr:cNvPr id="106" name="直線コネクタ 105"/>
        <xdr:cNvCxnSpPr/>
      </xdr:nvCxnSpPr>
      <xdr:spPr>
        <a:xfrm>
          <a:off x="5562600" y="7604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104775</xdr:rowOff>
    </xdr:from>
    <xdr:ext cx="750570" cy="259715"/>
    <xdr:sp macro="" textlink="">
      <xdr:nvSpPr>
        <xdr:cNvPr id="107" name="人口1人当たり決算額の推移最大値テキスト445"/>
        <xdr:cNvSpPr txBox="1"/>
      </xdr:nvSpPr>
      <xdr:spPr>
        <a:xfrm>
          <a:off x="5740400" y="6029325"/>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66,676</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19050</xdr:rowOff>
    </xdr:from>
    <xdr:to>
      <xdr:col>30</xdr:col>
      <xdr:colOff>25400</xdr:colOff>
      <xdr:row>34</xdr:row>
      <xdr:rowOff>19050</xdr:rowOff>
    </xdr:to>
    <xdr:cxnSp macro="">
      <xdr:nvCxnSpPr>
        <xdr:cNvPr id="108" name="直線コネクタ 107"/>
        <xdr:cNvCxnSpPr/>
      </xdr:nvCxnSpPr>
      <xdr:spPr>
        <a:xfrm>
          <a:off x="5562600" y="628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274320</xdr:rowOff>
    </xdr:from>
    <xdr:to>
      <xdr:col>29</xdr:col>
      <xdr:colOff>127000</xdr:colOff>
      <xdr:row>37</xdr:row>
      <xdr:rowOff>340360</xdr:rowOff>
    </xdr:to>
    <xdr:cxnSp macro="">
      <xdr:nvCxnSpPr>
        <xdr:cNvPr id="109" name="直線コネクタ 108"/>
        <xdr:cNvCxnSpPr/>
      </xdr:nvCxnSpPr>
      <xdr:spPr>
        <a:xfrm flipV="1">
          <a:off x="5003800" y="7399020"/>
          <a:ext cx="6477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332105</xdr:rowOff>
    </xdr:from>
    <xdr:ext cx="750570" cy="259080"/>
    <xdr:sp macro="" textlink="">
      <xdr:nvSpPr>
        <xdr:cNvPr id="110" name="人口1人当たり決算額の推移平均値テキスト445"/>
        <xdr:cNvSpPr txBox="1"/>
      </xdr:nvSpPr>
      <xdr:spPr>
        <a:xfrm>
          <a:off x="5740400" y="6942455"/>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144780</xdr:rowOff>
    </xdr:from>
    <xdr:to>
      <xdr:col>29</xdr:col>
      <xdr:colOff>177800</xdr:colOff>
      <xdr:row>37</xdr:row>
      <xdr:rowOff>75565</xdr:rowOff>
    </xdr:to>
    <xdr:sp macro="" textlink="">
      <xdr:nvSpPr>
        <xdr:cNvPr id="111" name="フローチャート: 判断 110"/>
        <xdr:cNvSpPr/>
      </xdr:nvSpPr>
      <xdr:spPr>
        <a:xfrm>
          <a:off x="56007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15875</xdr:rowOff>
    </xdr:from>
    <xdr:to>
      <xdr:col>26</xdr:col>
      <xdr:colOff>50800</xdr:colOff>
      <xdr:row>37</xdr:row>
      <xdr:rowOff>340360</xdr:rowOff>
    </xdr:to>
    <xdr:cxnSp macro="">
      <xdr:nvCxnSpPr>
        <xdr:cNvPr id="112" name="直線コネクタ 111"/>
        <xdr:cNvCxnSpPr/>
      </xdr:nvCxnSpPr>
      <xdr:spPr>
        <a:xfrm>
          <a:off x="4305300" y="7140575"/>
          <a:ext cx="698500" cy="324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130175</xdr:rowOff>
    </xdr:from>
    <xdr:to>
      <xdr:col>26</xdr:col>
      <xdr:colOff>101600</xdr:colOff>
      <xdr:row>37</xdr:row>
      <xdr:rowOff>60325</xdr:rowOff>
    </xdr:to>
    <xdr:sp macro="" textlink="">
      <xdr:nvSpPr>
        <xdr:cNvPr id="113" name="フローチャート: 判断 112"/>
        <xdr:cNvSpPr/>
      </xdr:nvSpPr>
      <xdr:spPr>
        <a:xfrm>
          <a:off x="49530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241935</xdr:rowOff>
    </xdr:from>
    <xdr:ext cx="736600" cy="259080"/>
    <xdr:sp macro="" textlink="">
      <xdr:nvSpPr>
        <xdr:cNvPr id="114" name="テキスト ボックス 113"/>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54610</xdr:rowOff>
    </xdr:from>
    <xdr:to>
      <xdr:col>22</xdr:col>
      <xdr:colOff>114300</xdr:colOff>
      <xdr:row>37</xdr:row>
      <xdr:rowOff>15875</xdr:rowOff>
    </xdr:to>
    <xdr:cxnSp macro="">
      <xdr:nvCxnSpPr>
        <xdr:cNvPr id="115" name="直線コネクタ 114"/>
        <xdr:cNvCxnSpPr/>
      </xdr:nvCxnSpPr>
      <xdr:spPr>
        <a:xfrm>
          <a:off x="3606800" y="7007860"/>
          <a:ext cx="698500" cy="132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129540</xdr:rowOff>
    </xdr:from>
    <xdr:to>
      <xdr:col>22</xdr:col>
      <xdr:colOff>165100</xdr:colOff>
      <xdr:row>37</xdr:row>
      <xdr:rowOff>59055</xdr:rowOff>
    </xdr:to>
    <xdr:sp macro="" textlink="">
      <xdr:nvSpPr>
        <xdr:cNvPr id="116" name="フローチャート: 判断 115"/>
        <xdr:cNvSpPr/>
      </xdr:nvSpPr>
      <xdr:spPr>
        <a:xfrm>
          <a:off x="42545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240665</xdr:rowOff>
    </xdr:from>
    <xdr:ext cx="762000" cy="259080"/>
    <xdr:sp macro="" textlink="">
      <xdr:nvSpPr>
        <xdr:cNvPr id="117" name="テキスト ボックス 116"/>
        <xdr:cNvSpPr txBox="1"/>
      </xdr:nvSpPr>
      <xdr:spPr>
        <a:xfrm>
          <a:off x="39243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54610</xdr:rowOff>
    </xdr:from>
    <xdr:to>
      <xdr:col>18</xdr:col>
      <xdr:colOff>177800</xdr:colOff>
      <xdr:row>36</xdr:row>
      <xdr:rowOff>63500</xdr:rowOff>
    </xdr:to>
    <xdr:cxnSp macro="">
      <xdr:nvCxnSpPr>
        <xdr:cNvPr id="118" name="直線コネクタ 117"/>
        <xdr:cNvCxnSpPr/>
      </xdr:nvCxnSpPr>
      <xdr:spPr>
        <a:xfrm flipV="1">
          <a:off x="2908300" y="700786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137160</xdr:rowOff>
    </xdr:from>
    <xdr:to>
      <xdr:col>19</xdr:col>
      <xdr:colOff>38100</xdr:colOff>
      <xdr:row>37</xdr:row>
      <xdr:rowOff>67310</xdr:rowOff>
    </xdr:to>
    <xdr:sp macro="" textlink="">
      <xdr:nvSpPr>
        <xdr:cNvPr id="119" name="フローチャート: 判断 118"/>
        <xdr:cNvSpPr/>
      </xdr:nvSpPr>
      <xdr:spPr>
        <a:xfrm>
          <a:off x="35560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52705</xdr:rowOff>
    </xdr:from>
    <xdr:ext cx="762000" cy="256540"/>
    <xdr:sp macro="" textlink="">
      <xdr:nvSpPr>
        <xdr:cNvPr id="120" name="テキスト ボックス 119"/>
        <xdr:cNvSpPr txBox="1"/>
      </xdr:nvSpPr>
      <xdr:spPr>
        <a:xfrm>
          <a:off x="32258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125095</xdr:rowOff>
    </xdr:from>
    <xdr:to>
      <xdr:col>15</xdr:col>
      <xdr:colOff>101600</xdr:colOff>
      <xdr:row>37</xdr:row>
      <xdr:rowOff>55245</xdr:rowOff>
    </xdr:to>
    <xdr:sp macro="" textlink="">
      <xdr:nvSpPr>
        <xdr:cNvPr id="121" name="フローチャート: 判断 120"/>
        <xdr:cNvSpPr/>
      </xdr:nvSpPr>
      <xdr:spPr>
        <a:xfrm>
          <a:off x="28575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40640</xdr:rowOff>
    </xdr:from>
    <xdr:ext cx="762000" cy="256540"/>
    <xdr:sp macro="" textlink="">
      <xdr:nvSpPr>
        <xdr:cNvPr id="122" name="テキスト ボックス 121"/>
        <xdr:cNvSpPr txBox="1"/>
      </xdr:nvSpPr>
      <xdr:spPr>
        <a:xfrm>
          <a:off x="2527300" y="7165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0570" cy="259080"/>
    <xdr:sp macro="" textlink="">
      <xdr:nvSpPr>
        <xdr:cNvPr id="123" name="テキスト ボックス 122"/>
        <xdr:cNvSpPr txBox="1"/>
      </xdr:nvSpPr>
      <xdr:spPr>
        <a:xfrm>
          <a:off x="5473700" y="7960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223520</xdr:rowOff>
    </xdr:from>
    <xdr:to>
      <xdr:col>29</xdr:col>
      <xdr:colOff>177800</xdr:colOff>
      <xdr:row>37</xdr:row>
      <xdr:rowOff>323850</xdr:rowOff>
    </xdr:to>
    <xdr:sp macro="" textlink="">
      <xdr:nvSpPr>
        <xdr:cNvPr id="128" name="楕円 127"/>
        <xdr:cNvSpPr/>
      </xdr:nvSpPr>
      <xdr:spPr>
        <a:xfrm>
          <a:off x="5600700" y="73482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194945</xdr:rowOff>
    </xdr:from>
    <xdr:ext cx="750570" cy="259080"/>
    <xdr:sp macro="" textlink="">
      <xdr:nvSpPr>
        <xdr:cNvPr id="129" name="人口1人当たり決算額の推移該当値テキスト445"/>
        <xdr:cNvSpPr txBox="1"/>
      </xdr:nvSpPr>
      <xdr:spPr>
        <a:xfrm>
          <a:off x="5740400" y="731964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8,284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288925</xdr:rowOff>
    </xdr:from>
    <xdr:to>
      <xdr:col>26</xdr:col>
      <xdr:colOff>101600</xdr:colOff>
      <xdr:row>38</xdr:row>
      <xdr:rowOff>47625</xdr:rowOff>
    </xdr:to>
    <xdr:sp macro="" textlink="">
      <xdr:nvSpPr>
        <xdr:cNvPr id="130" name="楕円 129"/>
        <xdr:cNvSpPr/>
      </xdr:nvSpPr>
      <xdr:spPr>
        <a:xfrm>
          <a:off x="4953000" y="741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32385</xdr:rowOff>
    </xdr:from>
    <xdr:ext cx="736600" cy="253365"/>
    <xdr:sp macro="" textlink="">
      <xdr:nvSpPr>
        <xdr:cNvPr id="131" name="テキスト ボックス 130"/>
        <xdr:cNvSpPr txBox="1"/>
      </xdr:nvSpPr>
      <xdr:spPr>
        <a:xfrm>
          <a:off x="4622800" y="74999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4,824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136525</xdr:rowOff>
    </xdr:from>
    <xdr:to>
      <xdr:col>22</xdr:col>
      <xdr:colOff>165100</xdr:colOff>
      <xdr:row>37</xdr:row>
      <xdr:rowOff>67310</xdr:rowOff>
    </xdr:to>
    <xdr:sp macro="" textlink="">
      <xdr:nvSpPr>
        <xdr:cNvPr id="132" name="楕円 131"/>
        <xdr:cNvSpPr/>
      </xdr:nvSpPr>
      <xdr:spPr>
        <a:xfrm>
          <a:off x="4254500" y="7089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50800</xdr:rowOff>
    </xdr:from>
    <xdr:ext cx="762000" cy="258445"/>
    <xdr:sp macro="" textlink="">
      <xdr:nvSpPr>
        <xdr:cNvPr id="133" name="テキスト ボックス 132"/>
        <xdr:cNvSpPr txBox="1"/>
      </xdr:nvSpPr>
      <xdr:spPr>
        <a:xfrm>
          <a:off x="3924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3810</xdr:rowOff>
    </xdr:from>
    <xdr:to>
      <xdr:col>19</xdr:col>
      <xdr:colOff>38100</xdr:colOff>
      <xdr:row>36</xdr:row>
      <xdr:rowOff>105410</xdr:rowOff>
    </xdr:to>
    <xdr:sp macro="" textlink="">
      <xdr:nvSpPr>
        <xdr:cNvPr id="134" name="楕円 133"/>
        <xdr:cNvSpPr/>
      </xdr:nvSpPr>
      <xdr:spPr>
        <a:xfrm>
          <a:off x="3556000" y="695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115570</xdr:rowOff>
    </xdr:from>
    <xdr:ext cx="762000" cy="259080"/>
    <xdr:sp macro="" textlink="">
      <xdr:nvSpPr>
        <xdr:cNvPr id="135" name="テキスト ボックス 134"/>
        <xdr:cNvSpPr txBox="1"/>
      </xdr:nvSpPr>
      <xdr:spPr>
        <a:xfrm>
          <a:off x="32258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12065</xdr:rowOff>
    </xdr:from>
    <xdr:to>
      <xdr:col>15</xdr:col>
      <xdr:colOff>101600</xdr:colOff>
      <xdr:row>36</xdr:row>
      <xdr:rowOff>113665</xdr:rowOff>
    </xdr:to>
    <xdr:sp macro="" textlink="">
      <xdr:nvSpPr>
        <xdr:cNvPr id="136" name="楕円 135"/>
        <xdr:cNvSpPr/>
      </xdr:nvSpPr>
      <xdr:spPr>
        <a:xfrm>
          <a:off x="2857500" y="696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123825</xdr:rowOff>
    </xdr:from>
    <xdr:ext cx="762000" cy="248285"/>
    <xdr:sp macro="" textlink="">
      <xdr:nvSpPr>
        <xdr:cNvPr id="137" name="テキスト ボックス 136"/>
        <xdr:cNvSpPr txBox="1"/>
      </xdr:nvSpPr>
      <xdr:spPr>
        <a:xfrm>
          <a:off x="2527300" y="6734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40,348
40,021
15.96
22,109,469
21,090,165
1,018,794
10,050,644
11,390,213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37490" cy="259080"/>
    <xdr:sp macro="" textlink="">
      <xdr:nvSpPr>
        <xdr:cNvPr id="43" name="テキスト ボックス 42"/>
        <xdr:cNvSpPr txBox="1"/>
      </xdr:nvSpPr>
      <xdr:spPr>
        <a:xfrm>
          <a:off x="513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4200" cy="259080"/>
    <xdr:sp macro="" textlink="">
      <xdr:nvSpPr>
        <xdr:cNvPr id="45" name="テキスト ボックス 44"/>
        <xdr:cNvSpPr txBox="1"/>
      </xdr:nvSpPr>
      <xdr:spPr>
        <a:xfrm>
          <a:off x="166370" y="6207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4200" cy="248920"/>
    <xdr:sp macro="" textlink="">
      <xdr:nvSpPr>
        <xdr:cNvPr id="47" name="テキスト ボックス 46"/>
        <xdr:cNvSpPr txBox="1"/>
      </xdr:nvSpPr>
      <xdr:spPr>
        <a:xfrm>
          <a:off x="166370" y="5826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4200" cy="259080"/>
    <xdr:sp macro="" textlink="">
      <xdr:nvSpPr>
        <xdr:cNvPr id="49" name="テキスト ボックス 48"/>
        <xdr:cNvSpPr txBox="1"/>
      </xdr:nvSpPr>
      <xdr:spPr>
        <a:xfrm>
          <a:off x="166370" y="5445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4200" cy="259080"/>
    <xdr:sp macro="" textlink="">
      <xdr:nvSpPr>
        <xdr:cNvPr id="51" name="テキスト ボックス 50"/>
        <xdr:cNvSpPr txBox="1"/>
      </xdr:nvSpPr>
      <xdr:spPr>
        <a:xfrm>
          <a:off x="166370" y="506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4200" cy="248920"/>
    <xdr:sp macro="" textlink="">
      <xdr:nvSpPr>
        <xdr:cNvPr id="53" name="テキスト ボックス 52"/>
        <xdr:cNvSpPr txBox="1"/>
      </xdr:nvSpPr>
      <xdr:spPr>
        <a:xfrm>
          <a:off x="166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149860</xdr:rowOff>
    </xdr:from>
    <xdr:to>
      <xdr:col>24</xdr:col>
      <xdr:colOff>62865</xdr:colOff>
      <xdr:row>38</xdr:row>
      <xdr:rowOff>23495</xdr:rowOff>
    </xdr:to>
    <xdr:cxnSp macro="">
      <xdr:nvCxnSpPr>
        <xdr:cNvPr id="55" name="直線コネクタ 54"/>
        <xdr:cNvCxnSpPr/>
      </xdr:nvCxnSpPr>
      <xdr:spPr>
        <a:xfrm flipV="1">
          <a:off x="4633595" y="5464810"/>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27305</xdr:rowOff>
    </xdr:from>
    <xdr:ext cx="534670" cy="259080"/>
    <xdr:sp macro="" textlink="">
      <xdr:nvSpPr>
        <xdr:cNvPr id="56" name="人件費最小値テキスト"/>
        <xdr:cNvSpPr txBox="1"/>
      </xdr:nvSpPr>
      <xdr:spPr>
        <a:xfrm>
          <a:off x="4686300"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50,515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23495</xdr:rowOff>
    </xdr:from>
    <xdr:to>
      <xdr:col>24</xdr:col>
      <xdr:colOff>152400</xdr:colOff>
      <xdr:row>38</xdr:row>
      <xdr:rowOff>23495</xdr:rowOff>
    </xdr:to>
    <xdr:cxnSp macro="">
      <xdr:nvCxnSpPr>
        <xdr:cNvPr id="57" name="直線コネクタ 56"/>
        <xdr:cNvCxnSpPr/>
      </xdr:nvCxnSpPr>
      <xdr:spPr>
        <a:xfrm>
          <a:off x="4546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96520</xdr:rowOff>
    </xdr:from>
    <xdr:ext cx="598805" cy="259080"/>
    <xdr:sp macro="" textlink="">
      <xdr:nvSpPr>
        <xdr:cNvPr id="58" name="人件費最大値テキスト"/>
        <xdr:cNvSpPr txBox="1"/>
      </xdr:nvSpPr>
      <xdr:spPr>
        <a:xfrm>
          <a:off x="4686300" y="524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332,408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149860</xdr:rowOff>
    </xdr:from>
    <xdr:to>
      <xdr:col>24</xdr:col>
      <xdr:colOff>152400</xdr:colOff>
      <xdr:row>31</xdr:row>
      <xdr:rowOff>149860</xdr:rowOff>
    </xdr:to>
    <xdr:cxnSp macro="">
      <xdr:nvCxnSpPr>
        <xdr:cNvPr id="59" name="直線コネクタ 58"/>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83820</xdr:rowOff>
    </xdr:from>
    <xdr:to>
      <xdr:col>24</xdr:col>
      <xdr:colOff>63500</xdr:colOff>
      <xdr:row>37</xdr:row>
      <xdr:rowOff>113030</xdr:rowOff>
    </xdr:to>
    <xdr:cxnSp macro="">
      <xdr:nvCxnSpPr>
        <xdr:cNvPr id="60" name="直線コネクタ 59"/>
        <xdr:cNvCxnSpPr/>
      </xdr:nvCxnSpPr>
      <xdr:spPr>
        <a:xfrm flipV="1">
          <a:off x="3797300" y="642747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19685</xdr:rowOff>
    </xdr:from>
    <xdr:ext cx="534670" cy="249555"/>
    <xdr:sp macro="" textlink="">
      <xdr:nvSpPr>
        <xdr:cNvPr id="61" name="人件費平均値テキスト"/>
        <xdr:cNvSpPr txBox="1"/>
      </xdr:nvSpPr>
      <xdr:spPr>
        <a:xfrm>
          <a:off x="4686300" y="61918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167640</xdr:rowOff>
    </xdr:from>
    <xdr:to>
      <xdr:col>24</xdr:col>
      <xdr:colOff>114300</xdr:colOff>
      <xdr:row>37</xdr:row>
      <xdr:rowOff>97790</xdr:rowOff>
    </xdr:to>
    <xdr:sp macro="" textlink="">
      <xdr:nvSpPr>
        <xdr:cNvPr id="62" name="フローチャート: 判断 61"/>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113030</xdr:rowOff>
    </xdr:from>
    <xdr:to>
      <xdr:col>19</xdr:col>
      <xdr:colOff>177800</xdr:colOff>
      <xdr:row>37</xdr:row>
      <xdr:rowOff>117475</xdr:rowOff>
    </xdr:to>
    <xdr:cxnSp macro="">
      <xdr:nvCxnSpPr>
        <xdr:cNvPr id="63" name="直線コネクタ 62"/>
        <xdr:cNvCxnSpPr/>
      </xdr:nvCxnSpPr>
      <xdr:spPr>
        <a:xfrm flipV="1">
          <a:off x="2908300" y="64566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151765</xdr:rowOff>
    </xdr:from>
    <xdr:to>
      <xdr:col>20</xdr:col>
      <xdr:colOff>38100</xdr:colOff>
      <xdr:row>37</xdr:row>
      <xdr:rowOff>81915</xdr:rowOff>
    </xdr:to>
    <xdr:sp macro="" textlink="">
      <xdr:nvSpPr>
        <xdr:cNvPr id="64" name="フローチャート: 判断 63"/>
        <xdr:cNvSpPr/>
      </xdr:nvSpPr>
      <xdr:spPr>
        <a:xfrm>
          <a:off x="3746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98425</xdr:rowOff>
    </xdr:from>
    <xdr:ext cx="523240" cy="250825"/>
    <xdr:sp macro="" textlink="">
      <xdr:nvSpPr>
        <xdr:cNvPr id="65" name="テキスト ボックス 64"/>
        <xdr:cNvSpPr txBox="1"/>
      </xdr:nvSpPr>
      <xdr:spPr>
        <a:xfrm>
          <a:off x="3529965" y="609917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117475</xdr:rowOff>
    </xdr:from>
    <xdr:to>
      <xdr:col>15</xdr:col>
      <xdr:colOff>50800</xdr:colOff>
      <xdr:row>37</xdr:row>
      <xdr:rowOff>118110</xdr:rowOff>
    </xdr:to>
    <xdr:cxnSp macro="">
      <xdr:nvCxnSpPr>
        <xdr:cNvPr id="66" name="直線コネクタ 65"/>
        <xdr:cNvCxnSpPr/>
      </xdr:nvCxnSpPr>
      <xdr:spPr>
        <a:xfrm flipV="1">
          <a:off x="2019300" y="6461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67" name="フローチャート: 判断 66"/>
        <xdr:cNvSpPr/>
      </xdr:nvSpPr>
      <xdr:spPr>
        <a:xfrm>
          <a:off x="2857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130175</xdr:rowOff>
    </xdr:from>
    <xdr:ext cx="523240" cy="259080"/>
    <xdr:sp macro="" textlink="">
      <xdr:nvSpPr>
        <xdr:cNvPr id="68" name="テキスト ボックス 67"/>
        <xdr:cNvSpPr txBox="1"/>
      </xdr:nvSpPr>
      <xdr:spPr>
        <a:xfrm>
          <a:off x="2640965" y="61309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118110</xdr:rowOff>
    </xdr:from>
    <xdr:to>
      <xdr:col>10</xdr:col>
      <xdr:colOff>114300</xdr:colOff>
      <xdr:row>37</xdr:row>
      <xdr:rowOff>124460</xdr:rowOff>
    </xdr:to>
    <xdr:cxnSp macro="">
      <xdr:nvCxnSpPr>
        <xdr:cNvPr id="69" name="直線コネクタ 68"/>
        <xdr:cNvCxnSpPr/>
      </xdr:nvCxnSpPr>
      <xdr:spPr>
        <a:xfrm flipV="1">
          <a:off x="1130300" y="64617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0" name="フローチャート: 判断 69"/>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132080</xdr:rowOff>
    </xdr:from>
    <xdr:ext cx="523240" cy="251460"/>
    <xdr:sp macro="" textlink="">
      <xdr:nvSpPr>
        <xdr:cNvPr id="71" name="テキスト ボックス 70"/>
        <xdr:cNvSpPr txBox="1"/>
      </xdr:nvSpPr>
      <xdr:spPr>
        <a:xfrm>
          <a:off x="1751965" y="61328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14605</xdr:rowOff>
    </xdr:from>
    <xdr:to>
      <xdr:col>6</xdr:col>
      <xdr:colOff>38100</xdr:colOff>
      <xdr:row>37</xdr:row>
      <xdr:rowOff>116205</xdr:rowOff>
    </xdr:to>
    <xdr:sp macro="" textlink="">
      <xdr:nvSpPr>
        <xdr:cNvPr id="72" name="フローチャート: 判断 71"/>
        <xdr:cNvSpPr/>
      </xdr:nvSpPr>
      <xdr:spPr>
        <a:xfrm>
          <a:off x="1079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132715</xdr:rowOff>
    </xdr:from>
    <xdr:ext cx="523240" cy="250825"/>
    <xdr:sp macro="" textlink="">
      <xdr:nvSpPr>
        <xdr:cNvPr id="73" name="テキスト ボックス 72"/>
        <xdr:cNvSpPr txBox="1"/>
      </xdr:nvSpPr>
      <xdr:spPr>
        <a:xfrm>
          <a:off x="862965" y="613346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9" name="楕円 78"/>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146685</xdr:rowOff>
    </xdr:from>
    <xdr:ext cx="534670" cy="248285"/>
    <xdr:sp macro="" textlink="">
      <xdr:nvSpPr>
        <xdr:cNvPr id="80" name="人件費該当値テキスト"/>
        <xdr:cNvSpPr txBox="1"/>
      </xdr:nvSpPr>
      <xdr:spPr>
        <a:xfrm>
          <a:off x="4686300" y="63188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1" name="楕円 80"/>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154940</xdr:rowOff>
    </xdr:from>
    <xdr:ext cx="523240" cy="251460"/>
    <xdr:sp macro="" textlink="">
      <xdr:nvSpPr>
        <xdr:cNvPr id="82" name="テキスト ボックス 81"/>
        <xdr:cNvSpPr txBox="1"/>
      </xdr:nvSpPr>
      <xdr:spPr>
        <a:xfrm>
          <a:off x="3529965" y="64985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66675</xdr:rowOff>
    </xdr:from>
    <xdr:to>
      <xdr:col>15</xdr:col>
      <xdr:colOff>101600</xdr:colOff>
      <xdr:row>37</xdr:row>
      <xdr:rowOff>168275</xdr:rowOff>
    </xdr:to>
    <xdr:sp macro="" textlink="">
      <xdr:nvSpPr>
        <xdr:cNvPr id="83" name="楕円 82"/>
        <xdr:cNvSpPr/>
      </xdr:nvSpPr>
      <xdr:spPr>
        <a:xfrm>
          <a:off x="2857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159385</xdr:rowOff>
    </xdr:from>
    <xdr:ext cx="523240" cy="258445"/>
    <xdr:sp macro="" textlink="">
      <xdr:nvSpPr>
        <xdr:cNvPr id="84" name="テキスト ボックス 83"/>
        <xdr:cNvSpPr txBox="1"/>
      </xdr:nvSpPr>
      <xdr:spPr>
        <a:xfrm>
          <a:off x="2640965" y="650303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67310</xdr:rowOff>
    </xdr:from>
    <xdr:to>
      <xdr:col>10</xdr:col>
      <xdr:colOff>165100</xdr:colOff>
      <xdr:row>37</xdr:row>
      <xdr:rowOff>168910</xdr:rowOff>
    </xdr:to>
    <xdr:sp macro="" textlink="">
      <xdr:nvSpPr>
        <xdr:cNvPr id="85" name="楕円 84"/>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160020</xdr:rowOff>
    </xdr:from>
    <xdr:ext cx="523240" cy="259080"/>
    <xdr:sp macro="" textlink="">
      <xdr:nvSpPr>
        <xdr:cNvPr id="86" name="テキスト ボックス 85"/>
        <xdr:cNvSpPr txBox="1"/>
      </xdr:nvSpPr>
      <xdr:spPr>
        <a:xfrm>
          <a:off x="1751965" y="65036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73660</xdr:rowOff>
    </xdr:from>
    <xdr:to>
      <xdr:col>6</xdr:col>
      <xdr:colOff>38100</xdr:colOff>
      <xdr:row>38</xdr:row>
      <xdr:rowOff>3810</xdr:rowOff>
    </xdr:to>
    <xdr:sp macro="" textlink="">
      <xdr:nvSpPr>
        <xdr:cNvPr id="87" name="楕円 86"/>
        <xdr:cNvSpPr/>
      </xdr:nvSpPr>
      <xdr:spPr>
        <a:xfrm>
          <a:off x="107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166370</xdr:rowOff>
    </xdr:from>
    <xdr:ext cx="523240" cy="251460"/>
    <xdr:sp macro="" textlink="">
      <xdr:nvSpPr>
        <xdr:cNvPr id="88" name="テキスト ボックス 87"/>
        <xdr:cNvSpPr txBox="1"/>
      </xdr:nvSpPr>
      <xdr:spPr>
        <a:xfrm>
          <a:off x="862965" y="65100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8455" cy="217170"/>
    <xdr:sp macro="" textlink="">
      <xdr:nvSpPr>
        <xdr:cNvPr id="97" name="テキスト ボックス 96"/>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7490" cy="248920"/>
    <xdr:sp macro="" textlink="">
      <xdr:nvSpPr>
        <xdr:cNvPr id="100" name="テキスト ボックス 99"/>
        <xdr:cNvSpPr txBox="1"/>
      </xdr:nvSpPr>
      <xdr:spPr>
        <a:xfrm>
          <a:off x="513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4200" cy="248920"/>
    <xdr:sp macro="" textlink="">
      <xdr:nvSpPr>
        <xdr:cNvPr id="102" name="テキスト ボックス 101"/>
        <xdr:cNvSpPr txBox="1"/>
      </xdr:nvSpPr>
      <xdr:spPr>
        <a:xfrm>
          <a:off x="166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4200" cy="248920"/>
    <xdr:sp macro="" textlink="">
      <xdr:nvSpPr>
        <xdr:cNvPr id="104" name="テキスト ボックス 103"/>
        <xdr:cNvSpPr txBox="1"/>
      </xdr:nvSpPr>
      <xdr:spPr>
        <a:xfrm>
          <a:off x="166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4200" cy="248920"/>
    <xdr:sp macro="" textlink="">
      <xdr:nvSpPr>
        <xdr:cNvPr id="106" name="テキスト ボックス 105"/>
        <xdr:cNvSpPr txBox="1"/>
      </xdr:nvSpPr>
      <xdr:spPr>
        <a:xfrm>
          <a:off x="166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200" cy="248920"/>
    <xdr:sp macro="" textlink="">
      <xdr:nvSpPr>
        <xdr:cNvPr id="108" name="テキスト ボックス 107"/>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25400</xdr:rowOff>
    </xdr:from>
    <xdr:to>
      <xdr:col>24</xdr:col>
      <xdr:colOff>62865</xdr:colOff>
      <xdr:row>57</xdr:row>
      <xdr:rowOff>93980</xdr:rowOff>
    </xdr:to>
    <xdr:cxnSp macro="">
      <xdr:nvCxnSpPr>
        <xdr:cNvPr id="110" name="直線コネクタ 109"/>
        <xdr:cNvCxnSpPr/>
      </xdr:nvCxnSpPr>
      <xdr:spPr>
        <a:xfrm flipV="1">
          <a:off x="4633595" y="8940800"/>
          <a:ext cx="127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97790</xdr:rowOff>
    </xdr:from>
    <xdr:ext cx="534670" cy="251460"/>
    <xdr:sp macro="" textlink="">
      <xdr:nvSpPr>
        <xdr:cNvPr id="111" name="物件費最小値テキスト"/>
        <xdr:cNvSpPr txBox="1"/>
      </xdr:nvSpPr>
      <xdr:spPr>
        <a:xfrm>
          <a:off x="4686300" y="98704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47,515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93980</xdr:rowOff>
    </xdr:from>
    <xdr:to>
      <xdr:col>24</xdr:col>
      <xdr:colOff>152400</xdr:colOff>
      <xdr:row>57</xdr:row>
      <xdr:rowOff>93980</xdr:rowOff>
    </xdr:to>
    <xdr:cxnSp macro="">
      <xdr:nvCxnSpPr>
        <xdr:cNvPr id="112" name="直線コネクタ 111"/>
        <xdr:cNvCxnSpPr/>
      </xdr:nvCxnSpPr>
      <xdr:spPr>
        <a:xfrm>
          <a:off x="4546600" y="986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143510</xdr:rowOff>
    </xdr:from>
    <xdr:ext cx="598805" cy="251460"/>
    <xdr:sp macro="" textlink="">
      <xdr:nvSpPr>
        <xdr:cNvPr id="113" name="物件費最大値テキスト"/>
        <xdr:cNvSpPr txBox="1"/>
      </xdr:nvSpPr>
      <xdr:spPr>
        <a:xfrm>
          <a:off x="4686300" y="87160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249,999</a:t>
          </a:r>
          <a:endParaRPr kumimoji="1" lang="ja-JP" altLang="en-US" sz="1000" b="1">
            <a:latin typeface="ＭＳ Ｐゴシック"/>
            <a:ea typeface="ＭＳ Ｐゴシック"/>
          </a:endParaRPr>
        </a:p>
      </xdr:txBody>
    </xdr:sp>
    <xdr:clientData/>
  </xdr:oneCellAnchor>
  <xdr:twoCellAnchor>
    <xdr:from>
      <xdr:col>23</xdr:col>
      <xdr:colOff>165100</xdr:colOff>
      <xdr:row>52</xdr:row>
      <xdr:rowOff>25400</xdr:rowOff>
    </xdr:from>
    <xdr:to>
      <xdr:col>24</xdr:col>
      <xdr:colOff>152400</xdr:colOff>
      <xdr:row>52</xdr:row>
      <xdr:rowOff>25400</xdr:rowOff>
    </xdr:to>
    <xdr:cxnSp macro="">
      <xdr:nvCxnSpPr>
        <xdr:cNvPr id="114" name="直線コネクタ 113"/>
        <xdr:cNvCxnSpPr/>
      </xdr:nvCxnSpPr>
      <xdr:spPr>
        <a:xfrm>
          <a:off x="4546600" y="894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52070</xdr:rowOff>
    </xdr:from>
    <xdr:to>
      <xdr:col>24</xdr:col>
      <xdr:colOff>63500</xdr:colOff>
      <xdr:row>57</xdr:row>
      <xdr:rowOff>66675</xdr:rowOff>
    </xdr:to>
    <xdr:cxnSp macro="">
      <xdr:nvCxnSpPr>
        <xdr:cNvPr id="115" name="直線コネクタ 114"/>
        <xdr:cNvCxnSpPr/>
      </xdr:nvCxnSpPr>
      <xdr:spPr>
        <a:xfrm flipV="1">
          <a:off x="3797300" y="982472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66040</xdr:rowOff>
    </xdr:from>
    <xdr:ext cx="534670" cy="248920"/>
    <xdr:sp macro="" textlink="">
      <xdr:nvSpPr>
        <xdr:cNvPr id="116" name="物件費平均値テキスト"/>
        <xdr:cNvSpPr txBox="1"/>
      </xdr:nvSpPr>
      <xdr:spPr>
        <a:xfrm>
          <a:off x="4686300" y="94957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43180</xdr:rowOff>
    </xdr:from>
    <xdr:to>
      <xdr:col>24</xdr:col>
      <xdr:colOff>114300</xdr:colOff>
      <xdr:row>56</xdr:row>
      <xdr:rowOff>144780</xdr:rowOff>
    </xdr:to>
    <xdr:sp macro="" textlink="">
      <xdr:nvSpPr>
        <xdr:cNvPr id="117" name="フローチャート: 判断 116"/>
        <xdr:cNvSpPr/>
      </xdr:nvSpPr>
      <xdr:spPr>
        <a:xfrm>
          <a:off x="4584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66675</xdr:rowOff>
    </xdr:from>
    <xdr:to>
      <xdr:col>19</xdr:col>
      <xdr:colOff>177800</xdr:colOff>
      <xdr:row>57</xdr:row>
      <xdr:rowOff>111125</xdr:rowOff>
    </xdr:to>
    <xdr:cxnSp macro="">
      <xdr:nvCxnSpPr>
        <xdr:cNvPr id="118" name="直線コネクタ 117"/>
        <xdr:cNvCxnSpPr/>
      </xdr:nvCxnSpPr>
      <xdr:spPr>
        <a:xfrm flipV="1">
          <a:off x="2908300" y="983932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43815</xdr:rowOff>
    </xdr:from>
    <xdr:to>
      <xdr:col>20</xdr:col>
      <xdr:colOff>38100</xdr:colOff>
      <xdr:row>56</xdr:row>
      <xdr:rowOff>145415</xdr:rowOff>
    </xdr:to>
    <xdr:sp macro="" textlink="">
      <xdr:nvSpPr>
        <xdr:cNvPr id="119" name="フローチャート: 判断 118"/>
        <xdr:cNvSpPr/>
      </xdr:nvSpPr>
      <xdr:spPr>
        <a:xfrm>
          <a:off x="3746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161925</xdr:rowOff>
    </xdr:from>
    <xdr:ext cx="523240" cy="259080"/>
    <xdr:sp macro="" textlink="">
      <xdr:nvSpPr>
        <xdr:cNvPr id="120" name="テキスト ボックス 119"/>
        <xdr:cNvSpPr txBox="1"/>
      </xdr:nvSpPr>
      <xdr:spPr>
        <a:xfrm>
          <a:off x="3529965" y="94202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109855</xdr:rowOff>
    </xdr:from>
    <xdr:to>
      <xdr:col>15</xdr:col>
      <xdr:colOff>50800</xdr:colOff>
      <xdr:row>57</xdr:row>
      <xdr:rowOff>111125</xdr:rowOff>
    </xdr:to>
    <xdr:cxnSp macro="">
      <xdr:nvCxnSpPr>
        <xdr:cNvPr id="121" name="直線コネクタ 120"/>
        <xdr:cNvCxnSpPr/>
      </xdr:nvCxnSpPr>
      <xdr:spPr>
        <a:xfrm>
          <a:off x="2019300" y="98825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22225</xdr:rowOff>
    </xdr:to>
    <xdr:sp macro="" textlink="">
      <xdr:nvSpPr>
        <xdr:cNvPr id="122" name="フローチャート: 判断 121"/>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38735</xdr:rowOff>
    </xdr:from>
    <xdr:ext cx="523240" cy="259080"/>
    <xdr:sp macro="" textlink="">
      <xdr:nvSpPr>
        <xdr:cNvPr id="123" name="テキスト ボックス 122"/>
        <xdr:cNvSpPr txBox="1"/>
      </xdr:nvSpPr>
      <xdr:spPr>
        <a:xfrm>
          <a:off x="2640965" y="94684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109855</xdr:rowOff>
    </xdr:from>
    <xdr:to>
      <xdr:col>10</xdr:col>
      <xdr:colOff>114300</xdr:colOff>
      <xdr:row>57</xdr:row>
      <xdr:rowOff>130810</xdr:rowOff>
    </xdr:to>
    <xdr:cxnSp macro="">
      <xdr:nvCxnSpPr>
        <xdr:cNvPr id="124" name="直線コネクタ 123"/>
        <xdr:cNvCxnSpPr/>
      </xdr:nvCxnSpPr>
      <xdr:spPr>
        <a:xfrm flipV="1">
          <a:off x="1130300" y="98825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106045</xdr:rowOff>
    </xdr:from>
    <xdr:to>
      <xdr:col>10</xdr:col>
      <xdr:colOff>165100</xdr:colOff>
      <xdr:row>57</xdr:row>
      <xdr:rowOff>36195</xdr:rowOff>
    </xdr:to>
    <xdr:sp macro="" textlink="">
      <xdr:nvSpPr>
        <xdr:cNvPr id="125" name="フローチャート: 判断 124"/>
        <xdr:cNvSpPr/>
      </xdr:nvSpPr>
      <xdr:spPr>
        <a:xfrm>
          <a:off x="196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52705</xdr:rowOff>
    </xdr:from>
    <xdr:ext cx="523240" cy="250825"/>
    <xdr:sp macro="" textlink="">
      <xdr:nvSpPr>
        <xdr:cNvPr id="126" name="テキスト ボックス 125"/>
        <xdr:cNvSpPr txBox="1"/>
      </xdr:nvSpPr>
      <xdr:spPr>
        <a:xfrm>
          <a:off x="1751965" y="948245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117475</xdr:rowOff>
    </xdr:from>
    <xdr:to>
      <xdr:col>6</xdr:col>
      <xdr:colOff>38100</xdr:colOff>
      <xdr:row>57</xdr:row>
      <xdr:rowOff>47625</xdr:rowOff>
    </xdr:to>
    <xdr:sp macro="" textlink="">
      <xdr:nvSpPr>
        <xdr:cNvPr id="127" name="フローチャート: 判断 126"/>
        <xdr:cNvSpPr/>
      </xdr:nvSpPr>
      <xdr:spPr>
        <a:xfrm>
          <a:off x="1079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64135</xdr:rowOff>
    </xdr:from>
    <xdr:ext cx="523240" cy="250825"/>
    <xdr:sp macro="" textlink="">
      <xdr:nvSpPr>
        <xdr:cNvPr id="128" name="テキスト ボックス 127"/>
        <xdr:cNvSpPr txBox="1"/>
      </xdr:nvSpPr>
      <xdr:spPr>
        <a:xfrm>
          <a:off x="862965" y="949388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635</xdr:rowOff>
    </xdr:from>
    <xdr:to>
      <xdr:col>24</xdr:col>
      <xdr:colOff>114300</xdr:colOff>
      <xdr:row>57</xdr:row>
      <xdr:rowOff>102235</xdr:rowOff>
    </xdr:to>
    <xdr:sp macro="" textlink="">
      <xdr:nvSpPr>
        <xdr:cNvPr id="134" name="楕円 133"/>
        <xdr:cNvSpPr/>
      </xdr:nvSpPr>
      <xdr:spPr>
        <a:xfrm>
          <a:off x="4584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86995</xdr:rowOff>
    </xdr:from>
    <xdr:ext cx="534670" cy="250825"/>
    <xdr:sp macro="" textlink="">
      <xdr:nvSpPr>
        <xdr:cNvPr id="135" name="物件費該当値テキスト"/>
        <xdr:cNvSpPr txBox="1"/>
      </xdr:nvSpPr>
      <xdr:spPr>
        <a:xfrm>
          <a:off x="4686300" y="96881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15875</xdr:rowOff>
    </xdr:from>
    <xdr:to>
      <xdr:col>20</xdr:col>
      <xdr:colOff>38100</xdr:colOff>
      <xdr:row>57</xdr:row>
      <xdr:rowOff>117475</xdr:rowOff>
    </xdr:to>
    <xdr:sp macro="" textlink="">
      <xdr:nvSpPr>
        <xdr:cNvPr id="136" name="楕円 135"/>
        <xdr:cNvSpPr/>
      </xdr:nvSpPr>
      <xdr:spPr>
        <a:xfrm>
          <a:off x="3746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109220</xdr:rowOff>
    </xdr:from>
    <xdr:ext cx="523240" cy="251460"/>
    <xdr:sp macro="" textlink="">
      <xdr:nvSpPr>
        <xdr:cNvPr id="137" name="テキスト ボックス 136"/>
        <xdr:cNvSpPr txBox="1"/>
      </xdr:nvSpPr>
      <xdr:spPr>
        <a:xfrm>
          <a:off x="3529965" y="98818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60325</xdr:rowOff>
    </xdr:from>
    <xdr:to>
      <xdr:col>15</xdr:col>
      <xdr:colOff>101600</xdr:colOff>
      <xdr:row>57</xdr:row>
      <xdr:rowOff>161925</xdr:rowOff>
    </xdr:to>
    <xdr:sp macro="" textlink="">
      <xdr:nvSpPr>
        <xdr:cNvPr id="138" name="楕円 137"/>
        <xdr:cNvSpPr/>
      </xdr:nvSpPr>
      <xdr:spPr>
        <a:xfrm>
          <a:off x="2857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153035</xdr:rowOff>
    </xdr:from>
    <xdr:ext cx="523240" cy="259080"/>
    <xdr:sp macro="" textlink="">
      <xdr:nvSpPr>
        <xdr:cNvPr id="139" name="テキスト ボックス 138"/>
        <xdr:cNvSpPr txBox="1"/>
      </xdr:nvSpPr>
      <xdr:spPr>
        <a:xfrm>
          <a:off x="2640965" y="99256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59055</xdr:rowOff>
    </xdr:from>
    <xdr:to>
      <xdr:col>10</xdr:col>
      <xdr:colOff>165100</xdr:colOff>
      <xdr:row>57</xdr:row>
      <xdr:rowOff>160655</xdr:rowOff>
    </xdr:to>
    <xdr:sp macro="" textlink="">
      <xdr:nvSpPr>
        <xdr:cNvPr id="140" name="楕円 139"/>
        <xdr:cNvSpPr/>
      </xdr:nvSpPr>
      <xdr:spPr>
        <a:xfrm>
          <a:off x="1968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151765</xdr:rowOff>
    </xdr:from>
    <xdr:ext cx="523240" cy="259080"/>
    <xdr:sp macro="" textlink="">
      <xdr:nvSpPr>
        <xdr:cNvPr id="141" name="テキスト ボックス 140"/>
        <xdr:cNvSpPr txBox="1"/>
      </xdr:nvSpPr>
      <xdr:spPr>
        <a:xfrm>
          <a:off x="1751965" y="99244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80010</xdr:rowOff>
    </xdr:from>
    <xdr:to>
      <xdr:col>6</xdr:col>
      <xdr:colOff>38100</xdr:colOff>
      <xdr:row>58</xdr:row>
      <xdr:rowOff>10160</xdr:rowOff>
    </xdr:to>
    <xdr:sp macro="" textlink="">
      <xdr:nvSpPr>
        <xdr:cNvPr id="142" name="楕円 141"/>
        <xdr:cNvSpPr/>
      </xdr:nvSpPr>
      <xdr:spPr>
        <a:xfrm>
          <a:off x="107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1270</xdr:rowOff>
    </xdr:from>
    <xdr:ext cx="523240" cy="259080"/>
    <xdr:sp macro="" textlink="">
      <xdr:nvSpPr>
        <xdr:cNvPr id="143" name="テキスト ボックス 142"/>
        <xdr:cNvSpPr txBox="1"/>
      </xdr:nvSpPr>
      <xdr:spPr>
        <a:xfrm>
          <a:off x="862965" y="99453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8455" cy="217170"/>
    <xdr:sp macro="" textlink="">
      <xdr:nvSpPr>
        <xdr:cNvPr id="152" name="テキスト ボックス 151"/>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7490" cy="248920"/>
    <xdr:sp macro="" textlink="">
      <xdr:nvSpPr>
        <xdr:cNvPr id="155" name="テキスト ボックス 154"/>
        <xdr:cNvSpPr txBox="1"/>
      </xdr:nvSpPr>
      <xdr:spPr>
        <a:xfrm>
          <a:off x="513080" y="13370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57" name="テキスト ボックス 156"/>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59" name="テキスト ボックス 158"/>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1" name="テキスト ボックス 160"/>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3" name="テキスト ボックス 16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88265</xdr:rowOff>
    </xdr:from>
    <xdr:to>
      <xdr:col>24</xdr:col>
      <xdr:colOff>62865</xdr:colOff>
      <xdr:row>78</xdr:row>
      <xdr:rowOff>137795</xdr:rowOff>
    </xdr:to>
    <xdr:cxnSp macro="">
      <xdr:nvCxnSpPr>
        <xdr:cNvPr id="165" name="直線コネクタ 164"/>
        <xdr:cNvCxnSpPr/>
      </xdr:nvCxnSpPr>
      <xdr:spPr>
        <a:xfrm flipV="1">
          <a:off x="4633595" y="1208976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141605</xdr:rowOff>
    </xdr:from>
    <xdr:ext cx="313690" cy="259080"/>
    <xdr:sp macro="" textlink="">
      <xdr:nvSpPr>
        <xdr:cNvPr id="166"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137795</xdr:rowOff>
    </xdr:from>
    <xdr:to>
      <xdr:col>24</xdr:col>
      <xdr:colOff>152400</xdr:colOff>
      <xdr:row>78</xdr:row>
      <xdr:rowOff>137795</xdr:rowOff>
    </xdr:to>
    <xdr:cxnSp macro="">
      <xdr:nvCxnSpPr>
        <xdr:cNvPr id="167" name="直線コネクタ 166"/>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34925</xdr:rowOff>
    </xdr:from>
    <xdr:ext cx="534670" cy="259080"/>
    <xdr:sp macro="" textlink="">
      <xdr:nvSpPr>
        <xdr:cNvPr id="168" name="維持補修費最大値テキスト"/>
        <xdr:cNvSpPr txBox="1"/>
      </xdr:nvSpPr>
      <xdr:spPr>
        <a:xfrm>
          <a:off x="4686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62,257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88265</xdr:rowOff>
    </xdr:from>
    <xdr:to>
      <xdr:col>24</xdr:col>
      <xdr:colOff>152400</xdr:colOff>
      <xdr:row>70</xdr:row>
      <xdr:rowOff>88265</xdr:rowOff>
    </xdr:to>
    <xdr:cxnSp macro="">
      <xdr:nvCxnSpPr>
        <xdr:cNvPr id="169" name="直線コネクタ 168"/>
        <xdr:cNvCxnSpPr/>
      </xdr:nvCxnSpPr>
      <xdr:spPr>
        <a:xfrm>
          <a:off x="4546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99695</xdr:rowOff>
    </xdr:from>
    <xdr:to>
      <xdr:col>24</xdr:col>
      <xdr:colOff>63500</xdr:colOff>
      <xdr:row>78</xdr:row>
      <xdr:rowOff>100965</xdr:rowOff>
    </xdr:to>
    <xdr:cxnSp macro="">
      <xdr:nvCxnSpPr>
        <xdr:cNvPr id="170" name="直線コネクタ 169"/>
        <xdr:cNvCxnSpPr/>
      </xdr:nvCxnSpPr>
      <xdr:spPr>
        <a:xfrm flipV="1">
          <a:off x="3797300" y="134727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110490</xdr:rowOff>
    </xdr:from>
    <xdr:ext cx="469900" cy="250190"/>
    <xdr:sp macro="" textlink="">
      <xdr:nvSpPr>
        <xdr:cNvPr id="171" name="維持補修費平均値テキスト"/>
        <xdr:cNvSpPr txBox="1"/>
      </xdr:nvSpPr>
      <xdr:spPr>
        <a:xfrm>
          <a:off x="4686300" y="1314069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87630</xdr:rowOff>
    </xdr:from>
    <xdr:to>
      <xdr:col>24</xdr:col>
      <xdr:colOff>114300</xdr:colOff>
      <xdr:row>78</xdr:row>
      <xdr:rowOff>17780</xdr:rowOff>
    </xdr:to>
    <xdr:sp macro="" textlink="">
      <xdr:nvSpPr>
        <xdr:cNvPr id="172" name="フローチャート: 判断 171"/>
        <xdr:cNvSpPr/>
      </xdr:nvSpPr>
      <xdr:spPr>
        <a:xfrm>
          <a:off x="45847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100965</xdr:rowOff>
    </xdr:to>
    <xdr:cxnSp macro="">
      <xdr:nvCxnSpPr>
        <xdr:cNvPr id="173" name="直線コネクタ 172"/>
        <xdr:cNvCxnSpPr/>
      </xdr:nvCxnSpPr>
      <xdr:spPr>
        <a:xfrm>
          <a:off x="2908300" y="134683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74930</xdr:rowOff>
    </xdr:from>
    <xdr:to>
      <xdr:col>20</xdr:col>
      <xdr:colOff>38100</xdr:colOff>
      <xdr:row>78</xdr:row>
      <xdr:rowOff>5080</xdr:rowOff>
    </xdr:to>
    <xdr:sp macro="" textlink="">
      <xdr:nvSpPr>
        <xdr:cNvPr id="174" name="フローチャート: 判断 173"/>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21590</xdr:rowOff>
    </xdr:from>
    <xdr:ext cx="458470" cy="259080"/>
    <xdr:sp macro="" textlink="">
      <xdr:nvSpPr>
        <xdr:cNvPr id="175" name="テキスト ボックス 174"/>
        <xdr:cNvSpPr txBox="1"/>
      </xdr:nvSpPr>
      <xdr:spPr>
        <a:xfrm>
          <a:off x="3562350" y="130517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87630</xdr:rowOff>
    </xdr:from>
    <xdr:to>
      <xdr:col>15</xdr:col>
      <xdr:colOff>50800</xdr:colOff>
      <xdr:row>78</xdr:row>
      <xdr:rowOff>95250</xdr:rowOff>
    </xdr:to>
    <xdr:cxnSp macro="">
      <xdr:nvCxnSpPr>
        <xdr:cNvPr id="176" name="直線コネクタ 175"/>
        <xdr:cNvCxnSpPr/>
      </xdr:nvCxnSpPr>
      <xdr:spPr>
        <a:xfrm>
          <a:off x="2019300" y="13460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121285</xdr:rowOff>
    </xdr:from>
    <xdr:to>
      <xdr:col>15</xdr:col>
      <xdr:colOff>101600</xdr:colOff>
      <xdr:row>78</xdr:row>
      <xdr:rowOff>52070</xdr:rowOff>
    </xdr:to>
    <xdr:sp macro="" textlink="">
      <xdr:nvSpPr>
        <xdr:cNvPr id="177" name="フローチャート: 判断 176"/>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67945</xdr:rowOff>
    </xdr:from>
    <xdr:ext cx="458470" cy="258445"/>
    <xdr:sp macro="" textlink="">
      <xdr:nvSpPr>
        <xdr:cNvPr id="178" name="テキスト ボックス 177"/>
        <xdr:cNvSpPr txBox="1"/>
      </xdr:nvSpPr>
      <xdr:spPr>
        <a:xfrm>
          <a:off x="2673350" y="1309814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85090</xdr:rowOff>
    </xdr:from>
    <xdr:to>
      <xdr:col>10</xdr:col>
      <xdr:colOff>114300</xdr:colOff>
      <xdr:row>78</xdr:row>
      <xdr:rowOff>87630</xdr:rowOff>
    </xdr:to>
    <xdr:cxnSp macro="">
      <xdr:nvCxnSpPr>
        <xdr:cNvPr id="179" name="直線コネクタ 178"/>
        <xdr:cNvCxnSpPr/>
      </xdr:nvCxnSpPr>
      <xdr:spPr>
        <a:xfrm>
          <a:off x="1130300" y="13458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113030</xdr:rowOff>
    </xdr:from>
    <xdr:to>
      <xdr:col>10</xdr:col>
      <xdr:colOff>165100</xdr:colOff>
      <xdr:row>78</xdr:row>
      <xdr:rowOff>43180</xdr:rowOff>
    </xdr:to>
    <xdr:sp macro="" textlink="">
      <xdr:nvSpPr>
        <xdr:cNvPr id="180" name="フローチャート: 判断 179"/>
        <xdr:cNvSpPr/>
      </xdr:nvSpPr>
      <xdr:spPr>
        <a:xfrm>
          <a:off x="1968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59690</xdr:rowOff>
    </xdr:from>
    <xdr:ext cx="458470" cy="259080"/>
    <xdr:sp macro="" textlink="">
      <xdr:nvSpPr>
        <xdr:cNvPr id="181" name="テキスト ボックス 180"/>
        <xdr:cNvSpPr txBox="1"/>
      </xdr:nvSpPr>
      <xdr:spPr>
        <a:xfrm>
          <a:off x="1784350" y="130898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97790</xdr:rowOff>
    </xdr:from>
    <xdr:to>
      <xdr:col>6</xdr:col>
      <xdr:colOff>38100</xdr:colOff>
      <xdr:row>78</xdr:row>
      <xdr:rowOff>27940</xdr:rowOff>
    </xdr:to>
    <xdr:sp macro="" textlink="">
      <xdr:nvSpPr>
        <xdr:cNvPr id="182" name="フローチャート: 判断 181"/>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44450</xdr:rowOff>
    </xdr:from>
    <xdr:ext cx="458470" cy="259080"/>
    <xdr:sp macro="" textlink="">
      <xdr:nvSpPr>
        <xdr:cNvPr id="183" name="テキスト ボックス 182"/>
        <xdr:cNvSpPr txBox="1"/>
      </xdr:nvSpPr>
      <xdr:spPr>
        <a:xfrm>
          <a:off x="895350" y="130746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48895</xdr:rowOff>
    </xdr:from>
    <xdr:to>
      <xdr:col>24</xdr:col>
      <xdr:colOff>114300</xdr:colOff>
      <xdr:row>78</xdr:row>
      <xdr:rowOff>150495</xdr:rowOff>
    </xdr:to>
    <xdr:sp macro="" textlink="">
      <xdr:nvSpPr>
        <xdr:cNvPr id="189" name="楕円 188"/>
        <xdr:cNvSpPr/>
      </xdr:nvSpPr>
      <xdr:spPr>
        <a:xfrm>
          <a:off x="4584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135255</xdr:rowOff>
    </xdr:from>
    <xdr:ext cx="469900" cy="248285"/>
    <xdr:sp macro="" textlink="">
      <xdr:nvSpPr>
        <xdr:cNvPr id="190" name="維持補修費該当値テキスト"/>
        <xdr:cNvSpPr txBox="1"/>
      </xdr:nvSpPr>
      <xdr:spPr>
        <a:xfrm>
          <a:off x="4686300" y="133369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50165</xdr:rowOff>
    </xdr:from>
    <xdr:to>
      <xdr:col>20</xdr:col>
      <xdr:colOff>38100</xdr:colOff>
      <xdr:row>78</xdr:row>
      <xdr:rowOff>151765</xdr:rowOff>
    </xdr:to>
    <xdr:sp macro="" textlink="">
      <xdr:nvSpPr>
        <xdr:cNvPr id="191" name="楕円 190"/>
        <xdr:cNvSpPr/>
      </xdr:nvSpPr>
      <xdr:spPr>
        <a:xfrm>
          <a:off x="3746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143510</xdr:rowOff>
    </xdr:from>
    <xdr:ext cx="458470" cy="251460"/>
    <xdr:sp macro="" textlink="">
      <xdr:nvSpPr>
        <xdr:cNvPr id="192" name="テキスト ボックス 191"/>
        <xdr:cNvSpPr txBox="1"/>
      </xdr:nvSpPr>
      <xdr:spPr>
        <a:xfrm>
          <a:off x="3562350" y="1351661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44450</xdr:rowOff>
    </xdr:from>
    <xdr:to>
      <xdr:col>15</xdr:col>
      <xdr:colOff>101600</xdr:colOff>
      <xdr:row>78</xdr:row>
      <xdr:rowOff>146050</xdr:rowOff>
    </xdr:to>
    <xdr:sp macro="" textlink="">
      <xdr:nvSpPr>
        <xdr:cNvPr id="193" name="楕円 192"/>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137160</xdr:rowOff>
    </xdr:from>
    <xdr:ext cx="458470" cy="259080"/>
    <xdr:sp macro="" textlink="">
      <xdr:nvSpPr>
        <xdr:cNvPr id="194" name="テキスト ボックス 193"/>
        <xdr:cNvSpPr txBox="1"/>
      </xdr:nvSpPr>
      <xdr:spPr>
        <a:xfrm>
          <a:off x="2673350" y="135102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36830</xdr:rowOff>
    </xdr:from>
    <xdr:to>
      <xdr:col>10</xdr:col>
      <xdr:colOff>165100</xdr:colOff>
      <xdr:row>78</xdr:row>
      <xdr:rowOff>138430</xdr:rowOff>
    </xdr:to>
    <xdr:sp macro="" textlink="">
      <xdr:nvSpPr>
        <xdr:cNvPr id="195" name="楕円 194"/>
        <xdr:cNvSpPr/>
      </xdr:nvSpPr>
      <xdr:spPr>
        <a:xfrm>
          <a:off x="1968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129540</xdr:rowOff>
    </xdr:from>
    <xdr:ext cx="458470" cy="259080"/>
    <xdr:sp macro="" textlink="">
      <xdr:nvSpPr>
        <xdr:cNvPr id="196" name="テキスト ボックス 195"/>
        <xdr:cNvSpPr txBox="1"/>
      </xdr:nvSpPr>
      <xdr:spPr>
        <a:xfrm>
          <a:off x="1784350" y="135026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34290</xdr:rowOff>
    </xdr:from>
    <xdr:to>
      <xdr:col>6</xdr:col>
      <xdr:colOff>38100</xdr:colOff>
      <xdr:row>78</xdr:row>
      <xdr:rowOff>135890</xdr:rowOff>
    </xdr:to>
    <xdr:sp macro="" textlink="">
      <xdr:nvSpPr>
        <xdr:cNvPr id="197" name="楕円 196"/>
        <xdr:cNvSpPr/>
      </xdr:nvSpPr>
      <xdr:spPr>
        <a:xfrm>
          <a:off x="1079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127000</xdr:rowOff>
    </xdr:from>
    <xdr:ext cx="458470" cy="259080"/>
    <xdr:sp macro="" textlink="">
      <xdr:nvSpPr>
        <xdr:cNvPr id="198" name="テキスト ボックス 197"/>
        <xdr:cNvSpPr txBox="1"/>
      </xdr:nvSpPr>
      <xdr:spPr>
        <a:xfrm>
          <a:off x="895350" y="135001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8455" cy="217170"/>
    <xdr:sp macro="" textlink="">
      <xdr:nvSpPr>
        <xdr:cNvPr id="207" name="テキスト ボックス 206"/>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7490" cy="248920"/>
    <xdr:sp macro="" textlink="">
      <xdr:nvSpPr>
        <xdr:cNvPr id="209" name="テキスト ボックス 208"/>
        <xdr:cNvSpPr txBox="1"/>
      </xdr:nvSpPr>
      <xdr:spPr>
        <a:xfrm>
          <a:off x="513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84200" cy="250825"/>
    <xdr:sp macro="" textlink="">
      <xdr:nvSpPr>
        <xdr:cNvPr id="213" name="テキスト ボックス 212"/>
        <xdr:cNvSpPr txBox="1"/>
      </xdr:nvSpPr>
      <xdr:spPr>
        <a:xfrm>
          <a:off x="166370" y="16603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4200" cy="259080"/>
    <xdr:sp macro="" textlink="">
      <xdr:nvSpPr>
        <xdr:cNvPr id="215" name="テキスト ボックス 214"/>
        <xdr:cNvSpPr txBox="1"/>
      </xdr:nvSpPr>
      <xdr:spPr>
        <a:xfrm>
          <a:off x="166370" y="16276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4200" cy="251460"/>
    <xdr:sp macro="" textlink="">
      <xdr:nvSpPr>
        <xdr:cNvPr id="217" name="テキスト ボックス 216"/>
        <xdr:cNvSpPr txBox="1"/>
      </xdr:nvSpPr>
      <xdr:spPr>
        <a:xfrm>
          <a:off x="166370" y="15951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4200" cy="258445"/>
    <xdr:sp macro="" textlink="">
      <xdr:nvSpPr>
        <xdr:cNvPr id="219" name="テキスト ボックス 218"/>
        <xdr:cNvSpPr txBox="1"/>
      </xdr:nvSpPr>
      <xdr:spPr>
        <a:xfrm>
          <a:off x="166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4200" cy="259080"/>
    <xdr:sp macro="" textlink="">
      <xdr:nvSpPr>
        <xdr:cNvPr id="221" name="テキスト ボックス 220"/>
        <xdr:cNvSpPr txBox="1"/>
      </xdr:nvSpPr>
      <xdr:spPr>
        <a:xfrm>
          <a:off x="166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200" cy="248920"/>
    <xdr:sp macro="" textlink="">
      <xdr:nvSpPr>
        <xdr:cNvPr id="223" name="テキスト ボックス 222"/>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98</xdr:row>
      <xdr:rowOff>114300</xdr:rowOff>
    </xdr:to>
    <xdr:cxnSp macro="">
      <xdr:nvCxnSpPr>
        <xdr:cNvPr id="225" name="直線コネクタ 224"/>
        <xdr:cNvCxnSpPr/>
      </xdr:nvCxnSpPr>
      <xdr:spPr>
        <a:xfrm flipV="1">
          <a:off x="4633595" y="156591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118110</xdr:rowOff>
    </xdr:from>
    <xdr:ext cx="534670" cy="259080"/>
    <xdr:sp macro="" textlink="">
      <xdr:nvSpPr>
        <xdr:cNvPr id="226" name="扶助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73,924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114300</xdr:rowOff>
    </xdr:from>
    <xdr:to>
      <xdr:col>24</xdr:col>
      <xdr:colOff>152400</xdr:colOff>
      <xdr:row>98</xdr:row>
      <xdr:rowOff>114300</xdr:rowOff>
    </xdr:to>
    <xdr:cxnSp macro="">
      <xdr:nvCxnSpPr>
        <xdr:cNvPr id="227" name="直線コネクタ 226"/>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98805" cy="259080"/>
    <xdr:sp macro="" textlink="">
      <xdr:nvSpPr>
        <xdr:cNvPr id="228" name="扶助費最大値テキスト"/>
        <xdr:cNvSpPr txBox="1"/>
      </xdr:nvSpPr>
      <xdr:spPr>
        <a:xfrm>
          <a:off x="46863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266,424</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29" name="直線コネクタ 228"/>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35560</xdr:rowOff>
    </xdr:from>
    <xdr:to>
      <xdr:col>24</xdr:col>
      <xdr:colOff>63500</xdr:colOff>
      <xdr:row>96</xdr:row>
      <xdr:rowOff>60960</xdr:rowOff>
    </xdr:to>
    <xdr:cxnSp macro="">
      <xdr:nvCxnSpPr>
        <xdr:cNvPr id="230" name="直線コネクタ 229"/>
        <xdr:cNvCxnSpPr/>
      </xdr:nvCxnSpPr>
      <xdr:spPr>
        <a:xfrm flipV="1">
          <a:off x="3797300" y="16323310"/>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140335</xdr:rowOff>
    </xdr:from>
    <xdr:ext cx="598805" cy="259080"/>
    <xdr:sp macro="" textlink="">
      <xdr:nvSpPr>
        <xdr:cNvPr id="231" name="扶助費平均値テキスト"/>
        <xdr:cNvSpPr txBox="1"/>
      </xdr:nvSpPr>
      <xdr:spPr>
        <a:xfrm>
          <a:off x="4686300" y="16428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161925</xdr:rowOff>
    </xdr:from>
    <xdr:to>
      <xdr:col>24</xdr:col>
      <xdr:colOff>114300</xdr:colOff>
      <xdr:row>96</xdr:row>
      <xdr:rowOff>92075</xdr:rowOff>
    </xdr:to>
    <xdr:sp macro="" textlink="">
      <xdr:nvSpPr>
        <xdr:cNvPr id="232" name="フローチャート: 判断 231"/>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60960</xdr:rowOff>
    </xdr:from>
    <xdr:to>
      <xdr:col>19</xdr:col>
      <xdr:colOff>177800</xdr:colOff>
      <xdr:row>96</xdr:row>
      <xdr:rowOff>74930</xdr:rowOff>
    </xdr:to>
    <xdr:cxnSp macro="">
      <xdr:nvCxnSpPr>
        <xdr:cNvPr id="233" name="直線コネクタ 232"/>
        <xdr:cNvCxnSpPr/>
      </xdr:nvCxnSpPr>
      <xdr:spPr>
        <a:xfrm flipV="1">
          <a:off x="2908300" y="165201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113030</xdr:rowOff>
    </xdr:from>
    <xdr:to>
      <xdr:col>20</xdr:col>
      <xdr:colOff>38100</xdr:colOff>
      <xdr:row>97</xdr:row>
      <xdr:rowOff>43180</xdr:rowOff>
    </xdr:to>
    <xdr:sp macro="" textlink="">
      <xdr:nvSpPr>
        <xdr:cNvPr id="234" name="フローチャート: 判断 233"/>
        <xdr:cNvSpPr/>
      </xdr:nvSpPr>
      <xdr:spPr>
        <a:xfrm>
          <a:off x="3746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34925</xdr:rowOff>
    </xdr:from>
    <xdr:ext cx="587375" cy="259080"/>
    <xdr:sp macro="" textlink="">
      <xdr:nvSpPr>
        <xdr:cNvPr id="235" name="テキスト ボックス 234"/>
        <xdr:cNvSpPr txBox="1"/>
      </xdr:nvSpPr>
      <xdr:spPr>
        <a:xfrm>
          <a:off x="3497580" y="1666557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74930</xdr:rowOff>
    </xdr:from>
    <xdr:to>
      <xdr:col>15</xdr:col>
      <xdr:colOff>50800</xdr:colOff>
      <xdr:row>96</xdr:row>
      <xdr:rowOff>99060</xdr:rowOff>
    </xdr:to>
    <xdr:cxnSp macro="">
      <xdr:nvCxnSpPr>
        <xdr:cNvPr id="236" name="直線コネクタ 235"/>
        <xdr:cNvCxnSpPr/>
      </xdr:nvCxnSpPr>
      <xdr:spPr>
        <a:xfrm flipV="1">
          <a:off x="2019300" y="165341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111760</xdr:rowOff>
    </xdr:from>
    <xdr:to>
      <xdr:col>15</xdr:col>
      <xdr:colOff>101600</xdr:colOff>
      <xdr:row>97</xdr:row>
      <xdr:rowOff>41910</xdr:rowOff>
    </xdr:to>
    <xdr:sp macro="" textlink="">
      <xdr:nvSpPr>
        <xdr:cNvPr id="237" name="フローチャート: 判断 236"/>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33020</xdr:rowOff>
    </xdr:from>
    <xdr:ext cx="587375" cy="259080"/>
    <xdr:sp macro="" textlink="">
      <xdr:nvSpPr>
        <xdr:cNvPr id="238" name="テキスト ボックス 237"/>
        <xdr:cNvSpPr txBox="1"/>
      </xdr:nvSpPr>
      <xdr:spPr>
        <a:xfrm>
          <a:off x="2608580" y="166636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78740</xdr:rowOff>
    </xdr:from>
    <xdr:to>
      <xdr:col>10</xdr:col>
      <xdr:colOff>114300</xdr:colOff>
      <xdr:row>96</xdr:row>
      <xdr:rowOff>99060</xdr:rowOff>
    </xdr:to>
    <xdr:cxnSp macro="">
      <xdr:nvCxnSpPr>
        <xdr:cNvPr id="239" name="直線コネクタ 238"/>
        <xdr:cNvCxnSpPr/>
      </xdr:nvCxnSpPr>
      <xdr:spPr>
        <a:xfrm>
          <a:off x="1130300" y="165379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140970</xdr:rowOff>
    </xdr:from>
    <xdr:to>
      <xdr:col>10</xdr:col>
      <xdr:colOff>165100</xdr:colOff>
      <xdr:row>97</xdr:row>
      <xdr:rowOff>71120</xdr:rowOff>
    </xdr:to>
    <xdr:sp macro="" textlink="">
      <xdr:nvSpPr>
        <xdr:cNvPr id="240" name="フローチャート: 判断 239"/>
        <xdr:cNvSpPr/>
      </xdr:nvSpPr>
      <xdr:spPr>
        <a:xfrm>
          <a:off x="1968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62230</xdr:rowOff>
    </xdr:from>
    <xdr:ext cx="587375" cy="259080"/>
    <xdr:sp macro="" textlink="">
      <xdr:nvSpPr>
        <xdr:cNvPr id="241" name="テキスト ボックス 240"/>
        <xdr:cNvSpPr txBox="1"/>
      </xdr:nvSpPr>
      <xdr:spPr>
        <a:xfrm>
          <a:off x="1719580" y="1669288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144780</xdr:rowOff>
    </xdr:from>
    <xdr:to>
      <xdr:col>6</xdr:col>
      <xdr:colOff>38100</xdr:colOff>
      <xdr:row>97</xdr:row>
      <xdr:rowOff>74930</xdr:rowOff>
    </xdr:to>
    <xdr:sp macro="" textlink="">
      <xdr:nvSpPr>
        <xdr:cNvPr id="242" name="フローチャート: 判断 241"/>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97</xdr:row>
      <xdr:rowOff>66040</xdr:rowOff>
    </xdr:from>
    <xdr:ext cx="587375" cy="248920"/>
    <xdr:sp macro="" textlink="">
      <xdr:nvSpPr>
        <xdr:cNvPr id="243" name="テキスト ボックス 242"/>
        <xdr:cNvSpPr txBox="1"/>
      </xdr:nvSpPr>
      <xdr:spPr>
        <a:xfrm>
          <a:off x="830580" y="1669669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156210</xdr:rowOff>
    </xdr:from>
    <xdr:to>
      <xdr:col>24</xdr:col>
      <xdr:colOff>114300</xdr:colOff>
      <xdr:row>95</xdr:row>
      <xdr:rowOff>86360</xdr:rowOff>
    </xdr:to>
    <xdr:sp macro="" textlink="">
      <xdr:nvSpPr>
        <xdr:cNvPr id="249" name="楕円 248"/>
        <xdr:cNvSpPr/>
      </xdr:nvSpPr>
      <xdr:spPr>
        <a:xfrm>
          <a:off x="45847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7620</xdr:rowOff>
    </xdr:from>
    <xdr:ext cx="598805" cy="250190"/>
    <xdr:sp macro="" textlink="">
      <xdr:nvSpPr>
        <xdr:cNvPr id="250" name="扶助費該当値テキスト"/>
        <xdr:cNvSpPr txBox="1"/>
      </xdr:nvSpPr>
      <xdr:spPr>
        <a:xfrm>
          <a:off x="4686300" y="161239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164,650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10160</xdr:rowOff>
    </xdr:from>
    <xdr:to>
      <xdr:col>20</xdr:col>
      <xdr:colOff>38100</xdr:colOff>
      <xdr:row>96</xdr:row>
      <xdr:rowOff>111760</xdr:rowOff>
    </xdr:to>
    <xdr:sp macro="" textlink="">
      <xdr:nvSpPr>
        <xdr:cNvPr id="251" name="楕円 250"/>
        <xdr:cNvSpPr/>
      </xdr:nvSpPr>
      <xdr:spPr>
        <a:xfrm>
          <a:off x="37465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128270</xdr:rowOff>
    </xdr:from>
    <xdr:ext cx="587375" cy="259080"/>
    <xdr:sp macro="" textlink="">
      <xdr:nvSpPr>
        <xdr:cNvPr id="252" name="テキスト ボックス 251"/>
        <xdr:cNvSpPr txBox="1"/>
      </xdr:nvSpPr>
      <xdr:spPr>
        <a:xfrm>
          <a:off x="3497580" y="162445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23495</xdr:rowOff>
    </xdr:from>
    <xdr:to>
      <xdr:col>15</xdr:col>
      <xdr:colOff>101600</xdr:colOff>
      <xdr:row>96</xdr:row>
      <xdr:rowOff>125095</xdr:rowOff>
    </xdr:to>
    <xdr:sp macro="" textlink="">
      <xdr:nvSpPr>
        <xdr:cNvPr id="253" name="楕円 252"/>
        <xdr:cNvSpPr/>
      </xdr:nvSpPr>
      <xdr:spPr>
        <a:xfrm>
          <a:off x="28575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141605</xdr:rowOff>
    </xdr:from>
    <xdr:ext cx="587375" cy="259080"/>
    <xdr:sp macro="" textlink="">
      <xdr:nvSpPr>
        <xdr:cNvPr id="254" name="テキスト ボックス 253"/>
        <xdr:cNvSpPr txBox="1"/>
      </xdr:nvSpPr>
      <xdr:spPr>
        <a:xfrm>
          <a:off x="2608580" y="1625790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48260</xdr:rowOff>
    </xdr:from>
    <xdr:to>
      <xdr:col>10</xdr:col>
      <xdr:colOff>165100</xdr:colOff>
      <xdr:row>96</xdr:row>
      <xdr:rowOff>149860</xdr:rowOff>
    </xdr:to>
    <xdr:sp macro="" textlink="">
      <xdr:nvSpPr>
        <xdr:cNvPr id="255" name="楕円 254"/>
        <xdr:cNvSpPr/>
      </xdr:nvSpPr>
      <xdr:spPr>
        <a:xfrm>
          <a:off x="196850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166370</xdr:rowOff>
    </xdr:from>
    <xdr:ext cx="587375" cy="251460"/>
    <xdr:sp macro="" textlink="">
      <xdr:nvSpPr>
        <xdr:cNvPr id="256" name="テキスト ボックス 255"/>
        <xdr:cNvSpPr txBox="1"/>
      </xdr:nvSpPr>
      <xdr:spPr>
        <a:xfrm>
          <a:off x="1719580" y="1628267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27940</xdr:rowOff>
    </xdr:from>
    <xdr:to>
      <xdr:col>6</xdr:col>
      <xdr:colOff>38100</xdr:colOff>
      <xdr:row>96</xdr:row>
      <xdr:rowOff>129540</xdr:rowOff>
    </xdr:to>
    <xdr:sp macro="" textlink="">
      <xdr:nvSpPr>
        <xdr:cNvPr id="257" name="楕円 256"/>
        <xdr:cNvSpPr/>
      </xdr:nvSpPr>
      <xdr:spPr>
        <a:xfrm>
          <a:off x="1079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146050</xdr:rowOff>
    </xdr:from>
    <xdr:ext cx="587375" cy="248920"/>
    <xdr:sp macro="" textlink="">
      <xdr:nvSpPr>
        <xdr:cNvPr id="258" name="テキスト ボックス 257"/>
        <xdr:cNvSpPr txBox="1"/>
      </xdr:nvSpPr>
      <xdr:spPr>
        <a:xfrm>
          <a:off x="830580" y="1626235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8455" cy="217170"/>
    <xdr:sp macro="" textlink="">
      <xdr:nvSpPr>
        <xdr:cNvPr id="267" name="テキスト ボックス 266"/>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9" name="直線コネクタ 26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7490" cy="259080"/>
    <xdr:sp macro="" textlink="">
      <xdr:nvSpPr>
        <xdr:cNvPr id="270" name="テキスト ボックス 269"/>
        <xdr:cNvSpPr txBox="1"/>
      </xdr:nvSpPr>
      <xdr:spPr>
        <a:xfrm>
          <a:off x="6355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1" name="直線コネクタ 27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2" name="テキスト ボックス 271"/>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3" name="直線コネクタ 27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84200" cy="259080"/>
    <xdr:sp macro="" textlink="">
      <xdr:nvSpPr>
        <xdr:cNvPr id="274" name="テキスト ボックス 273"/>
        <xdr:cNvSpPr txBox="1"/>
      </xdr:nvSpPr>
      <xdr:spPr>
        <a:xfrm>
          <a:off x="6008370" y="5989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5" name="直線コネクタ 27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4200" cy="251460"/>
    <xdr:sp macro="" textlink="">
      <xdr:nvSpPr>
        <xdr:cNvPr id="276" name="テキスト ボックス 275"/>
        <xdr:cNvSpPr txBox="1"/>
      </xdr:nvSpPr>
      <xdr:spPr>
        <a:xfrm>
          <a:off x="6008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7" name="直線コネクタ 27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4200" cy="258445"/>
    <xdr:sp macro="" textlink="">
      <xdr:nvSpPr>
        <xdr:cNvPr id="278" name="テキスト ボックス 277"/>
        <xdr:cNvSpPr txBox="1"/>
      </xdr:nvSpPr>
      <xdr:spPr>
        <a:xfrm>
          <a:off x="6008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9" name="直線コネクタ 27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4200" cy="259080"/>
    <xdr:sp macro="" textlink="">
      <xdr:nvSpPr>
        <xdr:cNvPr id="280" name="テキスト ボックス 279"/>
        <xdr:cNvSpPr txBox="1"/>
      </xdr:nvSpPr>
      <xdr:spPr>
        <a:xfrm>
          <a:off x="6008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4200" cy="248920"/>
    <xdr:sp macro="" textlink="">
      <xdr:nvSpPr>
        <xdr:cNvPr id="282" name="テキスト ボックス 281"/>
        <xdr:cNvSpPr txBox="1"/>
      </xdr:nvSpPr>
      <xdr:spPr>
        <a:xfrm>
          <a:off x="6008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140335</xdr:rowOff>
    </xdr:from>
    <xdr:to>
      <xdr:col>54</xdr:col>
      <xdr:colOff>189865</xdr:colOff>
      <xdr:row>38</xdr:row>
      <xdr:rowOff>13970</xdr:rowOff>
    </xdr:to>
    <xdr:cxnSp macro="">
      <xdr:nvCxnSpPr>
        <xdr:cNvPr id="284" name="直線コネクタ 283"/>
        <xdr:cNvCxnSpPr/>
      </xdr:nvCxnSpPr>
      <xdr:spPr>
        <a:xfrm flipV="1">
          <a:off x="10475595" y="52838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17780</xdr:rowOff>
    </xdr:from>
    <xdr:ext cx="534670" cy="251460"/>
    <xdr:sp macro="" textlink="">
      <xdr:nvSpPr>
        <xdr:cNvPr id="285" name="補助費等最小値テキスト"/>
        <xdr:cNvSpPr txBox="1"/>
      </xdr:nvSpPr>
      <xdr:spPr>
        <a:xfrm>
          <a:off x="10528300" y="6532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39,291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xdr:rowOff>
    </xdr:from>
    <xdr:to>
      <xdr:col>55</xdr:col>
      <xdr:colOff>88900</xdr:colOff>
      <xdr:row>38</xdr:row>
      <xdr:rowOff>13970</xdr:rowOff>
    </xdr:to>
    <xdr:cxnSp macro="">
      <xdr:nvCxnSpPr>
        <xdr:cNvPr id="286" name="直線コネクタ 285"/>
        <xdr:cNvCxnSpPr/>
      </xdr:nvCxnSpPr>
      <xdr:spPr>
        <a:xfrm>
          <a:off x="10388600" y="652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86995</xdr:rowOff>
    </xdr:from>
    <xdr:ext cx="598805" cy="250825"/>
    <xdr:sp macro="" textlink="">
      <xdr:nvSpPr>
        <xdr:cNvPr id="287" name="補助費等最大値テキスト"/>
        <xdr:cNvSpPr txBox="1"/>
      </xdr:nvSpPr>
      <xdr:spPr>
        <a:xfrm>
          <a:off x="10528300" y="50590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229,902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140335</xdr:rowOff>
    </xdr:from>
    <xdr:to>
      <xdr:col>55</xdr:col>
      <xdr:colOff>88900</xdr:colOff>
      <xdr:row>30</xdr:row>
      <xdr:rowOff>140335</xdr:rowOff>
    </xdr:to>
    <xdr:cxnSp macro="">
      <xdr:nvCxnSpPr>
        <xdr:cNvPr id="288" name="直線コネクタ 287"/>
        <xdr:cNvCxnSpPr/>
      </xdr:nvCxnSpPr>
      <xdr:spPr>
        <a:xfrm>
          <a:off x="10388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11430</xdr:rowOff>
    </xdr:from>
    <xdr:to>
      <xdr:col>55</xdr:col>
      <xdr:colOff>0</xdr:colOff>
      <xdr:row>37</xdr:row>
      <xdr:rowOff>111760</xdr:rowOff>
    </xdr:to>
    <xdr:cxnSp macro="">
      <xdr:nvCxnSpPr>
        <xdr:cNvPr id="289" name="直線コネクタ 288"/>
        <xdr:cNvCxnSpPr/>
      </xdr:nvCxnSpPr>
      <xdr:spPr>
        <a:xfrm>
          <a:off x="9639300" y="5669280"/>
          <a:ext cx="838200" cy="786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18415</xdr:rowOff>
    </xdr:from>
    <xdr:ext cx="534670" cy="250825"/>
    <xdr:sp macro="" textlink="">
      <xdr:nvSpPr>
        <xdr:cNvPr id="290" name="補助費等平均値テキスト"/>
        <xdr:cNvSpPr txBox="1"/>
      </xdr:nvSpPr>
      <xdr:spPr>
        <a:xfrm>
          <a:off x="10528300" y="60191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167005</xdr:rowOff>
    </xdr:from>
    <xdr:to>
      <xdr:col>55</xdr:col>
      <xdr:colOff>50800</xdr:colOff>
      <xdr:row>36</xdr:row>
      <xdr:rowOff>97790</xdr:rowOff>
    </xdr:to>
    <xdr:sp macro="" textlink="">
      <xdr:nvSpPr>
        <xdr:cNvPr id="291" name="フローチャート: 判断 290"/>
        <xdr:cNvSpPr/>
      </xdr:nvSpPr>
      <xdr:spPr>
        <a:xfrm>
          <a:off x="10426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xdr:rowOff>
    </xdr:from>
    <xdr:to>
      <xdr:col>50</xdr:col>
      <xdr:colOff>114300</xdr:colOff>
      <xdr:row>38</xdr:row>
      <xdr:rowOff>34925</xdr:rowOff>
    </xdr:to>
    <xdr:cxnSp macro="">
      <xdr:nvCxnSpPr>
        <xdr:cNvPr id="292" name="直線コネクタ 291"/>
        <xdr:cNvCxnSpPr/>
      </xdr:nvCxnSpPr>
      <xdr:spPr>
        <a:xfrm flipV="1">
          <a:off x="8750300" y="5669280"/>
          <a:ext cx="889000" cy="880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163830</xdr:rowOff>
    </xdr:from>
    <xdr:to>
      <xdr:col>50</xdr:col>
      <xdr:colOff>165100</xdr:colOff>
      <xdr:row>32</xdr:row>
      <xdr:rowOff>93980</xdr:rowOff>
    </xdr:to>
    <xdr:sp macro="" textlink="">
      <xdr:nvSpPr>
        <xdr:cNvPr id="293" name="フローチャート: 判断 292"/>
        <xdr:cNvSpPr/>
      </xdr:nvSpPr>
      <xdr:spPr>
        <a:xfrm>
          <a:off x="9588500" y="547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110490</xdr:rowOff>
    </xdr:from>
    <xdr:ext cx="587375" cy="250190"/>
    <xdr:sp macro="" textlink="">
      <xdr:nvSpPr>
        <xdr:cNvPr id="294" name="テキスト ボックス 293"/>
        <xdr:cNvSpPr txBox="1"/>
      </xdr:nvSpPr>
      <xdr:spPr>
        <a:xfrm>
          <a:off x="9339580" y="525399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29210</xdr:rowOff>
    </xdr:from>
    <xdr:to>
      <xdr:col>45</xdr:col>
      <xdr:colOff>177800</xdr:colOff>
      <xdr:row>38</xdr:row>
      <xdr:rowOff>34925</xdr:rowOff>
    </xdr:to>
    <xdr:cxnSp macro="">
      <xdr:nvCxnSpPr>
        <xdr:cNvPr id="295" name="直線コネクタ 294"/>
        <xdr:cNvCxnSpPr/>
      </xdr:nvCxnSpPr>
      <xdr:spPr>
        <a:xfrm>
          <a:off x="7861300" y="65443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121920</xdr:rowOff>
    </xdr:from>
    <xdr:to>
      <xdr:col>46</xdr:col>
      <xdr:colOff>38100</xdr:colOff>
      <xdr:row>37</xdr:row>
      <xdr:rowOff>52070</xdr:rowOff>
    </xdr:to>
    <xdr:sp macro="" textlink="">
      <xdr:nvSpPr>
        <xdr:cNvPr id="296" name="フローチャート: 判断 295"/>
        <xdr:cNvSpPr/>
      </xdr:nvSpPr>
      <xdr:spPr>
        <a:xfrm>
          <a:off x="869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68580</xdr:rowOff>
    </xdr:from>
    <xdr:ext cx="523240" cy="259080"/>
    <xdr:sp macro="" textlink="">
      <xdr:nvSpPr>
        <xdr:cNvPr id="297" name="テキスト ボックス 296"/>
        <xdr:cNvSpPr txBox="1"/>
      </xdr:nvSpPr>
      <xdr:spPr>
        <a:xfrm>
          <a:off x="8482965" y="60693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29210</xdr:rowOff>
    </xdr:from>
    <xdr:to>
      <xdr:col>41</xdr:col>
      <xdr:colOff>50800</xdr:colOff>
      <xdr:row>38</xdr:row>
      <xdr:rowOff>52705</xdr:rowOff>
    </xdr:to>
    <xdr:cxnSp macro="">
      <xdr:nvCxnSpPr>
        <xdr:cNvPr id="298" name="直線コネクタ 297"/>
        <xdr:cNvCxnSpPr/>
      </xdr:nvCxnSpPr>
      <xdr:spPr>
        <a:xfrm flipV="1">
          <a:off x="6972300" y="65443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169545</xdr:rowOff>
    </xdr:from>
    <xdr:to>
      <xdr:col>41</xdr:col>
      <xdr:colOff>101600</xdr:colOff>
      <xdr:row>37</xdr:row>
      <xdr:rowOff>99695</xdr:rowOff>
    </xdr:to>
    <xdr:sp macro="" textlink="">
      <xdr:nvSpPr>
        <xdr:cNvPr id="299" name="フローチャート: 判断 298"/>
        <xdr:cNvSpPr/>
      </xdr:nvSpPr>
      <xdr:spPr>
        <a:xfrm>
          <a:off x="781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116205</xdr:rowOff>
    </xdr:from>
    <xdr:ext cx="523240" cy="259080"/>
    <xdr:sp macro="" textlink="">
      <xdr:nvSpPr>
        <xdr:cNvPr id="300" name="テキスト ボックス 299"/>
        <xdr:cNvSpPr txBox="1"/>
      </xdr:nvSpPr>
      <xdr:spPr>
        <a:xfrm>
          <a:off x="7593965" y="6116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20320</xdr:rowOff>
    </xdr:from>
    <xdr:to>
      <xdr:col>36</xdr:col>
      <xdr:colOff>165100</xdr:colOff>
      <xdr:row>37</xdr:row>
      <xdr:rowOff>121920</xdr:rowOff>
    </xdr:to>
    <xdr:sp macro="" textlink="">
      <xdr:nvSpPr>
        <xdr:cNvPr id="301" name="フローチャート: 判断 300"/>
        <xdr:cNvSpPr/>
      </xdr:nvSpPr>
      <xdr:spPr>
        <a:xfrm>
          <a:off x="6921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138430</xdr:rowOff>
    </xdr:from>
    <xdr:ext cx="523240" cy="259080"/>
    <xdr:sp macro="" textlink="">
      <xdr:nvSpPr>
        <xdr:cNvPr id="302" name="テキスト ボックス 301"/>
        <xdr:cNvSpPr txBox="1"/>
      </xdr:nvSpPr>
      <xdr:spPr>
        <a:xfrm>
          <a:off x="6704965" y="61391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60960</xdr:rowOff>
    </xdr:from>
    <xdr:to>
      <xdr:col>55</xdr:col>
      <xdr:colOff>50800</xdr:colOff>
      <xdr:row>37</xdr:row>
      <xdr:rowOff>162560</xdr:rowOff>
    </xdr:to>
    <xdr:sp macro="" textlink="">
      <xdr:nvSpPr>
        <xdr:cNvPr id="308" name="楕円 307"/>
        <xdr:cNvSpPr/>
      </xdr:nvSpPr>
      <xdr:spPr>
        <a:xfrm>
          <a:off x="104267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147320</xdr:rowOff>
    </xdr:from>
    <xdr:ext cx="534670" cy="259080"/>
    <xdr:sp macro="" textlink="">
      <xdr:nvSpPr>
        <xdr:cNvPr id="309" name="補助費等該当値テキスト"/>
        <xdr:cNvSpPr txBox="1"/>
      </xdr:nvSpPr>
      <xdr:spPr>
        <a:xfrm>
          <a:off x="10528300" y="6319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132080</xdr:rowOff>
    </xdr:from>
    <xdr:to>
      <xdr:col>50</xdr:col>
      <xdr:colOff>165100</xdr:colOff>
      <xdr:row>33</xdr:row>
      <xdr:rowOff>62230</xdr:rowOff>
    </xdr:to>
    <xdr:sp macro="" textlink="">
      <xdr:nvSpPr>
        <xdr:cNvPr id="310" name="楕円 309"/>
        <xdr:cNvSpPr/>
      </xdr:nvSpPr>
      <xdr:spPr>
        <a:xfrm>
          <a:off x="9588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53340</xdr:rowOff>
    </xdr:from>
    <xdr:ext cx="587375" cy="250190"/>
    <xdr:sp macro="" textlink="">
      <xdr:nvSpPr>
        <xdr:cNvPr id="311" name="テキスト ボックス 310"/>
        <xdr:cNvSpPr txBox="1"/>
      </xdr:nvSpPr>
      <xdr:spPr>
        <a:xfrm>
          <a:off x="9339580" y="571119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155575</xdr:rowOff>
    </xdr:from>
    <xdr:to>
      <xdr:col>46</xdr:col>
      <xdr:colOff>38100</xdr:colOff>
      <xdr:row>38</xdr:row>
      <xdr:rowOff>86360</xdr:rowOff>
    </xdr:to>
    <xdr:sp macro="" textlink="">
      <xdr:nvSpPr>
        <xdr:cNvPr id="312" name="楕円 311"/>
        <xdr:cNvSpPr/>
      </xdr:nvSpPr>
      <xdr:spPr>
        <a:xfrm>
          <a:off x="8699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76835</xdr:rowOff>
    </xdr:from>
    <xdr:ext cx="523240" cy="249555"/>
    <xdr:sp macro="" textlink="">
      <xdr:nvSpPr>
        <xdr:cNvPr id="313" name="テキスト ボックス 312"/>
        <xdr:cNvSpPr txBox="1"/>
      </xdr:nvSpPr>
      <xdr:spPr>
        <a:xfrm>
          <a:off x="8482965" y="659193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149860</xdr:rowOff>
    </xdr:from>
    <xdr:to>
      <xdr:col>41</xdr:col>
      <xdr:colOff>101600</xdr:colOff>
      <xdr:row>38</xdr:row>
      <xdr:rowOff>80010</xdr:rowOff>
    </xdr:to>
    <xdr:sp macro="" textlink="">
      <xdr:nvSpPr>
        <xdr:cNvPr id="314" name="楕円 313"/>
        <xdr:cNvSpPr/>
      </xdr:nvSpPr>
      <xdr:spPr>
        <a:xfrm>
          <a:off x="7810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71120</xdr:rowOff>
    </xdr:from>
    <xdr:ext cx="523240" cy="259080"/>
    <xdr:sp macro="" textlink="">
      <xdr:nvSpPr>
        <xdr:cNvPr id="315" name="テキスト ボックス 314"/>
        <xdr:cNvSpPr txBox="1"/>
      </xdr:nvSpPr>
      <xdr:spPr>
        <a:xfrm>
          <a:off x="7593965" y="65862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1905</xdr:rowOff>
    </xdr:from>
    <xdr:to>
      <xdr:col>36</xdr:col>
      <xdr:colOff>165100</xdr:colOff>
      <xdr:row>38</xdr:row>
      <xdr:rowOff>103505</xdr:rowOff>
    </xdr:to>
    <xdr:sp macro="" textlink="">
      <xdr:nvSpPr>
        <xdr:cNvPr id="316" name="楕円 315"/>
        <xdr:cNvSpPr/>
      </xdr:nvSpPr>
      <xdr:spPr>
        <a:xfrm>
          <a:off x="6921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94615</xdr:rowOff>
    </xdr:from>
    <xdr:ext cx="523240" cy="259080"/>
    <xdr:sp macro="" textlink="">
      <xdr:nvSpPr>
        <xdr:cNvPr id="317" name="テキスト ボックス 316"/>
        <xdr:cNvSpPr txBox="1"/>
      </xdr:nvSpPr>
      <xdr:spPr>
        <a:xfrm>
          <a:off x="6704965" y="66097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8455" cy="217170"/>
    <xdr:sp macro="" textlink="">
      <xdr:nvSpPr>
        <xdr:cNvPr id="326" name="テキスト ボックス 325"/>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7490" cy="248920"/>
    <xdr:sp macro="" textlink="">
      <xdr:nvSpPr>
        <xdr:cNvPr id="329" name="テキスト ボックス 328"/>
        <xdr:cNvSpPr txBox="1"/>
      </xdr:nvSpPr>
      <xdr:spPr>
        <a:xfrm>
          <a:off x="6355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4200" cy="248920"/>
    <xdr:sp macro="" textlink="">
      <xdr:nvSpPr>
        <xdr:cNvPr id="331" name="テキスト ボックス 330"/>
        <xdr:cNvSpPr txBox="1"/>
      </xdr:nvSpPr>
      <xdr:spPr>
        <a:xfrm>
          <a:off x="6008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4200" cy="248920"/>
    <xdr:sp macro="" textlink="">
      <xdr:nvSpPr>
        <xdr:cNvPr id="333" name="テキスト ボックス 332"/>
        <xdr:cNvSpPr txBox="1"/>
      </xdr:nvSpPr>
      <xdr:spPr>
        <a:xfrm>
          <a:off x="6008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4200" cy="248920"/>
    <xdr:sp macro="" textlink="">
      <xdr:nvSpPr>
        <xdr:cNvPr id="335" name="テキスト ボックス 334"/>
        <xdr:cNvSpPr txBox="1"/>
      </xdr:nvSpPr>
      <xdr:spPr>
        <a:xfrm>
          <a:off x="6008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200" cy="248920"/>
    <xdr:sp macro="" textlink="">
      <xdr:nvSpPr>
        <xdr:cNvPr id="337" name="テキスト ボックス 336"/>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36830</xdr:rowOff>
    </xdr:from>
    <xdr:to>
      <xdr:col>54</xdr:col>
      <xdr:colOff>189865</xdr:colOff>
      <xdr:row>58</xdr:row>
      <xdr:rowOff>99695</xdr:rowOff>
    </xdr:to>
    <xdr:cxnSp macro="">
      <xdr:nvCxnSpPr>
        <xdr:cNvPr id="339" name="直線コネクタ 338"/>
        <xdr:cNvCxnSpPr/>
      </xdr:nvCxnSpPr>
      <xdr:spPr>
        <a:xfrm flipV="1">
          <a:off x="10475595" y="860933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103505</xdr:rowOff>
    </xdr:from>
    <xdr:ext cx="469900" cy="259080"/>
    <xdr:sp macro="" textlink="">
      <xdr:nvSpPr>
        <xdr:cNvPr id="340" name="普通建設事業費最小値テキスト"/>
        <xdr:cNvSpPr txBox="1"/>
      </xdr:nvSpPr>
      <xdr:spPr>
        <a:xfrm>
          <a:off x="10528300" y="10047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99695</xdr:rowOff>
    </xdr:from>
    <xdr:to>
      <xdr:col>55</xdr:col>
      <xdr:colOff>88900</xdr:colOff>
      <xdr:row>58</xdr:row>
      <xdr:rowOff>99695</xdr:rowOff>
    </xdr:to>
    <xdr:cxnSp macro="">
      <xdr:nvCxnSpPr>
        <xdr:cNvPr id="341" name="直線コネクタ 340"/>
        <xdr:cNvCxnSpPr/>
      </xdr:nvCxnSpPr>
      <xdr:spPr>
        <a:xfrm>
          <a:off x="10388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154940</xdr:rowOff>
    </xdr:from>
    <xdr:ext cx="598805" cy="251460"/>
    <xdr:sp macro="" textlink="">
      <xdr:nvSpPr>
        <xdr:cNvPr id="342" name="普通建設事業費最大値テキスト"/>
        <xdr:cNvSpPr txBox="1"/>
      </xdr:nvSpPr>
      <xdr:spPr>
        <a:xfrm>
          <a:off x="10528300" y="8384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322,565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36830</xdr:rowOff>
    </xdr:from>
    <xdr:to>
      <xdr:col>55</xdr:col>
      <xdr:colOff>88900</xdr:colOff>
      <xdr:row>50</xdr:row>
      <xdr:rowOff>36830</xdr:rowOff>
    </xdr:to>
    <xdr:cxnSp macro="">
      <xdr:nvCxnSpPr>
        <xdr:cNvPr id="343" name="直線コネクタ 342"/>
        <xdr:cNvCxnSpPr/>
      </xdr:nvCxnSpPr>
      <xdr:spPr>
        <a:xfrm>
          <a:off x="10388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83820</xdr:rowOff>
    </xdr:from>
    <xdr:to>
      <xdr:col>55</xdr:col>
      <xdr:colOff>0</xdr:colOff>
      <xdr:row>58</xdr:row>
      <xdr:rowOff>5080</xdr:rowOff>
    </xdr:to>
    <xdr:cxnSp macro="">
      <xdr:nvCxnSpPr>
        <xdr:cNvPr id="344" name="直線コネクタ 343"/>
        <xdr:cNvCxnSpPr/>
      </xdr:nvCxnSpPr>
      <xdr:spPr>
        <a:xfrm>
          <a:off x="9639300" y="985647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128905</xdr:rowOff>
    </xdr:from>
    <xdr:ext cx="534670" cy="259080"/>
    <xdr:sp macro="" textlink="">
      <xdr:nvSpPr>
        <xdr:cNvPr id="345" name="普通建設事業費平均値テキスト"/>
        <xdr:cNvSpPr txBox="1"/>
      </xdr:nvSpPr>
      <xdr:spPr>
        <a:xfrm>
          <a:off x="10528300" y="9558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106045</xdr:rowOff>
    </xdr:from>
    <xdr:to>
      <xdr:col>55</xdr:col>
      <xdr:colOff>50800</xdr:colOff>
      <xdr:row>57</xdr:row>
      <xdr:rowOff>36195</xdr:rowOff>
    </xdr:to>
    <xdr:sp macro="" textlink="">
      <xdr:nvSpPr>
        <xdr:cNvPr id="346" name="フローチャート: 判断 345"/>
        <xdr:cNvSpPr/>
      </xdr:nvSpPr>
      <xdr:spPr>
        <a:xfrm>
          <a:off x="10426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83820</xdr:rowOff>
    </xdr:from>
    <xdr:to>
      <xdr:col>50</xdr:col>
      <xdr:colOff>114300</xdr:colOff>
      <xdr:row>57</xdr:row>
      <xdr:rowOff>146685</xdr:rowOff>
    </xdr:to>
    <xdr:cxnSp macro="">
      <xdr:nvCxnSpPr>
        <xdr:cNvPr id="347" name="直線コネクタ 346"/>
        <xdr:cNvCxnSpPr/>
      </xdr:nvCxnSpPr>
      <xdr:spPr>
        <a:xfrm flipV="1">
          <a:off x="8750300" y="98564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43180</xdr:rowOff>
    </xdr:from>
    <xdr:to>
      <xdr:col>50</xdr:col>
      <xdr:colOff>165100</xdr:colOff>
      <xdr:row>56</xdr:row>
      <xdr:rowOff>144780</xdr:rowOff>
    </xdr:to>
    <xdr:sp macro="" textlink="">
      <xdr:nvSpPr>
        <xdr:cNvPr id="348" name="フローチャート: 判断 347"/>
        <xdr:cNvSpPr/>
      </xdr:nvSpPr>
      <xdr:spPr>
        <a:xfrm>
          <a:off x="9588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161290</xdr:rowOff>
    </xdr:from>
    <xdr:ext cx="523240" cy="259080"/>
    <xdr:sp macro="" textlink="">
      <xdr:nvSpPr>
        <xdr:cNvPr id="349" name="テキスト ボックス 348"/>
        <xdr:cNvSpPr txBox="1"/>
      </xdr:nvSpPr>
      <xdr:spPr>
        <a:xfrm>
          <a:off x="9371965" y="94195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146685</xdr:rowOff>
    </xdr:from>
    <xdr:to>
      <xdr:col>45</xdr:col>
      <xdr:colOff>177800</xdr:colOff>
      <xdr:row>58</xdr:row>
      <xdr:rowOff>57785</xdr:rowOff>
    </xdr:to>
    <xdr:cxnSp macro="">
      <xdr:nvCxnSpPr>
        <xdr:cNvPr id="350" name="直線コネクタ 349"/>
        <xdr:cNvCxnSpPr/>
      </xdr:nvCxnSpPr>
      <xdr:spPr>
        <a:xfrm flipV="1">
          <a:off x="7861300" y="99193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69215</xdr:rowOff>
    </xdr:from>
    <xdr:to>
      <xdr:col>46</xdr:col>
      <xdr:colOff>38100</xdr:colOff>
      <xdr:row>56</xdr:row>
      <xdr:rowOff>170815</xdr:rowOff>
    </xdr:to>
    <xdr:sp macro="" textlink="">
      <xdr:nvSpPr>
        <xdr:cNvPr id="351" name="フローチャート: 判断 350"/>
        <xdr:cNvSpPr/>
      </xdr:nvSpPr>
      <xdr:spPr>
        <a:xfrm>
          <a:off x="8699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15875</xdr:rowOff>
    </xdr:from>
    <xdr:ext cx="523240" cy="259080"/>
    <xdr:sp macro="" textlink="">
      <xdr:nvSpPr>
        <xdr:cNvPr id="352" name="テキスト ボックス 351"/>
        <xdr:cNvSpPr txBox="1"/>
      </xdr:nvSpPr>
      <xdr:spPr>
        <a:xfrm>
          <a:off x="8482965" y="94456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16510</xdr:rowOff>
    </xdr:from>
    <xdr:to>
      <xdr:col>41</xdr:col>
      <xdr:colOff>50800</xdr:colOff>
      <xdr:row>58</xdr:row>
      <xdr:rowOff>57785</xdr:rowOff>
    </xdr:to>
    <xdr:cxnSp macro="">
      <xdr:nvCxnSpPr>
        <xdr:cNvPr id="353" name="直線コネクタ 352"/>
        <xdr:cNvCxnSpPr/>
      </xdr:nvCxnSpPr>
      <xdr:spPr>
        <a:xfrm>
          <a:off x="6972300" y="99606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133985</xdr:rowOff>
    </xdr:from>
    <xdr:to>
      <xdr:col>41</xdr:col>
      <xdr:colOff>101600</xdr:colOff>
      <xdr:row>57</xdr:row>
      <xdr:rowOff>64135</xdr:rowOff>
    </xdr:to>
    <xdr:sp macro="" textlink="">
      <xdr:nvSpPr>
        <xdr:cNvPr id="354" name="フローチャート: 判断 353"/>
        <xdr:cNvSpPr/>
      </xdr:nvSpPr>
      <xdr:spPr>
        <a:xfrm>
          <a:off x="7810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80645</xdr:rowOff>
    </xdr:from>
    <xdr:ext cx="523240" cy="259080"/>
    <xdr:sp macro="" textlink="">
      <xdr:nvSpPr>
        <xdr:cNvPr id="355" name="テキスト ボックス 354"/>
        <xdr:cNvSpPr txBox="1"/>
      </xdr:nvSpPr>
      <xdr:spPr>
        <a:xfrm>
          <a:off x="7593965" y="95103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99695</xdr:rowOff>
    </xdr:from>
    <xdr:to>
      <xdr:col>36</xdr:col>
      <xdr:colOff>165100</xdr:colOff>
      <xdr:row>57</xdr:row>
      <xdr:rowOff>29845</xdr:rowOff>
    </xdr:to>
    <xdr:sp macro="" textlink="">
      <xdr:nvSpPr>
        <xdr:cNvPr id="356" name="フローチャート: 判断 355"/>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46355</xdr:rowOff>
    </xdr:from>
    <xdr:ext cx="523240" cy="259080"/>
    <xdr:sp macro="" textlink="">
      <xdr:nvSpPr>
        <xdr:cNvPr id="357" name="テキスト ボックス 356"/>
        <xdr:cNvSpPr txBox="1"/>
      </xdr:nvSpPr>
      <xdr:spPr>
        <a:xfrm>
          <a:off x="6704965" y="94761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125730</xdr:rowOff>
    </xdr:from>
    <xdr:to>
      <xdr:col>55</xdr:col>
      <xdr:colOff>50800</xdr:colOff>
      <xdr:row>58</xdr:row>
      <xdr:rowOff>55880</xdr:rowOff>
    </xdr:to>
    <xdr:sp macro="" textlink="">
      <xdr:nvSpPr>
        <xdr:cNvPr id="363" name="楕円 362"/>
        <xdr:cNvSpPr/>
      </xdr:nvSpPr>
      <xdr:spPr>
        <a:xfrm>
          <a:off x="104267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41275</xdr:rowOff>
    </xdr:from>
    <xdr:ext cx="534670" cy="250825"/>
    <xdr:sp macro="" textlink="">
      <xdr:nvSpPr>
        <xdr:cNvPr id="364" name="普通建設事業費該当値テキスト"/>
        <xdr:cNvSpPr txBox="1"/>
      </xdr:nvSpPr>
      <xdr:spPr>
        <a:xfrm>
          <a:off x="10528300" y="98139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33020</xdr:rowOff>
    </xdr:from>
    <xdr:to>
      <xdr:col>50</xdr:col>
      <xdr:colOff>165100</xdr:colOff>
      <xdr:row>57</xdr:row>
      <xdr:rowOff>134620</xdr:rowOff>
    </xdr:to>
    <xdr:sp macro="" textlink="">
      <xdr:nvSpPr>
        <xdr:cNvPr id="365" name="楕円 364"/>
        <xdr:cNvSpPr/>
      </xdr:nvSpPr>
      <xdr:spPr>
        <a:xfrm>
          <a:off x="9588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126365</xdr:rowOff>
    </xdr:from>
    <xdr:ext cx="523240" cy="259080"/>
    <xdr:sp macro="" textlink="">
      <xdr:nvSpPr>
        <xdr:cNvPr id="366" name="テキスト ボックス 365"/>
        <xdr:cNvSpPr txBox="1"/>
      </xdr:nvSpPr>
      <xdr:spPr>
        <a:xfrm>
          <a:off x="9371965" y="98990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95885</xdr:rowOff>
    </xdr:from>
    <xdr:to>
      <xdr:col>46</xdr:col>
      <xdr:colOff>38100</xdr:colOff>
      <xdr:row>58</xdr:row>
      <xdr:rowOff>26035</xdr:rowOff>
    </xdr:to>
    <xdr:sp macro="" textlink="">
      <xdr:nvSpPr>
        <xdr:cNvPr id="367" name="楕円 366"/>
        <xdr:cNvSpPr/>
      </xdr:nvSpPr>
      <xdr:spPr>
        <a:xfrm>
          <a:off x="8699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17780</xdr:rowOff>
    </xdr:from>
    <xdr:ext cx="523240" cy="251460"/>
    <xdr:sp macro="" textlink="">
      <xdr:nvSpPr>
        <xdr:cNvPr id="368" name="テキスト ボックス 367"/>
        <xdr:cNvSpPr txBox="1"/>
      </xdr:nvSpPr>
      <xdr:spPr>
        <a:xfrm>
          <a:off x="8482965" y="996188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6985</xdr:rowOff>
    </xdr:from>
    <xdr:to>
      <xdr:col>41</xdr:col>
      <xdr:colOff>101600</xdr:colOff>
      <xdr:row>58</xdr:row>
      <xdr:rowOff>109220</xdr:rowOff>
    </xdr:to>
    <xdr:sp macro="" textlink="">
      <xdr:nvSpPr>
        <xdr:cNvPr id="369" name="楕円 368"/>
        <xdr:cNvSpPr/>
      </xdr:nvSpPr>
      <xdr:spPr>
        <a:xfrm>
          <a:off x="7810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99695</xdr:rowOff>
    </xdr:from>
    <xdr:ext cx="523240" cy="249555"/>
    <xdr:sp macro="" textlink="">
      <xdr:nvSpPr>
        <xdr:cNvPr id="370" name="テキスト ボックス 369"/>
        <xdr:cNvSpPr txBox="1"/>
      </xdr:nvSpPr>
      <xdr:spPr>
        <a:xfrm>
          <a:off x="7593965" y="100437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137160</xdr:rowOff>
    </xdr:from>
    <xdr:to>
      <xdr:col>36</xdr:col>
      <xdr:colOff>165100</xdr:colOff>
      <xdr:row>58</xdr:row>
      <xdr:rowOff>67310</xdr:rowOff>
    </xdr:to>
    <xdr:sp macro="" textlink="">
      <xdr:nvSpPr>
        <xdr:cNvPr id="371" name="楕円 370"/>
        <xdr:cNvSpPr/>
      </xdr:nvSpPr>
      <xdr:spPr>
        <a:xfrm>
          <a:off x="6921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58420</xdr:rowOff>
    </xdr:from>
    <xdr:ext cx="523240" cy="259080"/>
    <xdr:sp macro="" textlink="">
      <xdr:nvSpPr>
        <xdr:cNvPr id="372" name="テキスト ボックス 371"/>
        <xdr:cNvSpPr txBox="1"/>
      </xdr:nvSpPr>
      <xdr:spPr>
        <a:xfrm>
          <a:off x="6704965" y="100025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8455" cy="217170"/>
    <xdr:sp macro="" textlink="">
      <xdr:nvSpPr>
        <xdr:cNvPr id="381" name="テキスト ボックス 380"/>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7490" cy="259080"/>
    <xdr:sp macro="" textlink="">
      <xdr:nvSpPr>
        <xdr:cNvPr id="384" name="テキスト ボックス 383"/>
        <xdr:cNvSpPr txBox="1"/>
      </xdr:nvSpPr>
      <xdr:spPr>
        <a:xfrm>
          <a:off x="6355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6" name="テキスト ボックス 385"/>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0" name="テキスト ボックス 389"/>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4200" cy="259080"/>
    <xdr:sp macro="" textlink="">
      <xdr:nvSpPr>
        <xdr:cNvPr id="394" name="テキスト ボックス 393"/>
        <xdr:cNvSpPr txBox="1"/>
      </xdr:nvSpPr>
      <xdr:spPr>
        <a:xfrm>
          <a:off x="6008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200" cy="248920"/>
    <xdr:sp macro="" textlink="">
      <xdr:nvSpPr>
        <xdr:cNvPr id="396" name="テキスト ボックス 395"/>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29210</xdr:rowOff>
    </xdr:from>
    <xdr:to>
      <xdr:col>54</xdr:col>
      <xdr:colOff>189865</xdr:colOff>
      <xdr:row>79</xdr:row>
      <xdr:rowOff>99060</xdr:rowOff>
    </xdr:to>
    <xdr:cxnSp macro="">
      <xdr:nvCxnSpPr>
        <xdr:cNvPr id="398" name="直線コネクタ 397"/>
        <xdr:cNvCxnSpPr/>
      </xdr:nvCxnSpPr>
      <xdr:spPr>
        <a:xfrm flipV="1">
          <a:off x="10475595" y="12030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399"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0" name="直線コネクタ 399"/>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147320</xdr:rowOff>
    </xdr:from>
    <xdr:ext cx="534670" cy="259080"/>
    <xdr:sp macro="" textlink="">
      <xdr:nvSpPr>
        <xdr:cNvPr id="401" name="普通建設事業費 （ うち新規整備　）最大値テキスト"/>
        <xdr:cNvSpPr txBox="1"/>
      </xdr:nvSpPr>
      <xdr:spPr>
        <a:xfrm>
          <a:off x="10528300" y="1180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98,786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29210</xdr:rowOff>
    </xdr:from>
    <xdr:to>
      <xdr:col>55</xdr:col>
      <xdr:colOff>88900</xdr:colOff>
      <xdr:row>70</xdr:row>
      <xdr:rowOff>29210</xdr:rowOff>
    </xdr:to>
    <xdr:cxnSp macro="">
      <xdr:nvCxnSpPr>
        <xdr:cNvPr id="402" name="直線コネクタ 401"/>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120650</xdr:rowOff>
    </xdr:from>
    <xdr:to>
      <xdr:col>55</xdr:col>
      <xdr:colOff>0</xdr:colOff>
      <xdr:row>79</xdr:row>
      <xdr:rowOff>78740</xdr:rowOff>
    </xdr:to>
    <xdr:cxnSp macro="">
      <xdr:nvCxnSpPr>
        <xdr:cNvPr id="403" name="直線コネクタ 402"/>
        <xdr:cNvCxnSpPr/>
      </xdr:nvCxnSpPr>
      <xdr:spPr>
        <a:xfrm>
          <a:off x="9639300" y="1349375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113665</xdr:rowOff>
    </xdr:from>
    <xdr:ext cx="534670" cy="258445"/>
    <xdr:sp macro="" textlink="">
      <xdr:nvSpPr>
        <xdr:cNvPr id="404" name="普通建設事業費 （ うち新規整備　）平均値テキスト"/>
        <xdr:cNvSpPr txBox="1"/>
      </xdr:nvSpPr>
      <xdr:spPr>
        <a:xfrm>
          <a:off x="10528300" y="13143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90805</xdr:rowOff>
    </xdr:from>
    <xdr:to>
      <xdr:col>55</xdr:col>
      <xdr:colOff>50800</xdr:colOff>
      <xdr:row>78</xdr:row>
      <xdr:rowOff>20955</xdr:rowOff>
    </xdr:to>
    <xdr:sp macro="" textlink="">
      <xdr:nvSpPr>
        <xdr:cNvPr id="405" name="フローチャート: 判断 404"/>
        <xdr:cNvSpPr/>
      </xdr:nvSpPr>
      <xdr:spPr>
        <a:xfrm>
          <a:off x="10426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120650</xdr:rowOff>
    </xdr:from>
    <xdr:to>
      <xdr:col>50</xdr:col>
      <xdr:colOff>114300</xdr:colOff>
      <xdr:row>79</xdr:row>
      <xdr:rowOff>57785</xdr:rowOff>
    </xdr:to>
    <xdr:cxnSp macro="">
      <xdr:nvCxnSpPr>
        <xdr:cNvPr id="406" name="直線コネクタ 405"/>
        <xdr:cNvCxnSpPr/>
      </xdr:nvCxnSpPr>
      <xdr:spPr>
        <a:xfrm flipV="1">
          <a:off x="8750300" y="1349375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90170</xdr:rowOff>
    </xdr:from>
    <xdr:to>
      <xdr:col>50</xdr:col>
      <xdr:colOff>165100</xdr:colOff>
      <xdr:row>78</xdr:row>
      <xdr:rowOff>20320</xdr:rowOff>
    </xdr:to>
    <xdr:sp macro="" textlink="">
      <xdr:nvSpPr>
        <xdr:cNvPr id="407" name="フローチャート: 判断 406"/>
        <xdr:cNvSpPr/>
      </xdr:nvSpPr>
      <xdr:spPr>
        <a:xfrm>
          <a:off x="958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36830</xdr:rowOff>
    </xdr:from>
    <xdr:ext cx="523240" cy="259080"/>
    <xdr:sp macro="" textlink="">
      <xdr:nvSpPr>
        <xdr:cNvPr id="408" name="テキスト ボックス 407"/>
        <xdr:cNvSpPr txBox="1"/>
      </xdr:nvSpPr>
      <xdr:spPr>
        <a:xfrm>
          <a:off x="9371965" y="130670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57785</xdr:rowOff>
    </xdr:from>
    <xdr:to>
      <xdr:col>45</xdr:col>
      <xdr:colOff>177800</xdr:colOff>
      <xdr:row>79</xdr:row>
      <xdr:rowOff>66040</xdr:rowOff>
    </xdr:to>
    <xdr:cxnSp macro="">
      <xdr:nvCxnSpPr>
        <xdr:cNvPr id="409" name="直線コネクタ 408"/>
        <xdr:cNvCxnSpPr/>
      </xdr:nvCxnSpPr>
      <xdr:spPr>
        <a:xfrm flipV="1">
          <a:off x="7861300" y="136023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69215</xdr:rowOff>
    </xdr:from>
    <xdr:to>
      <xdr:col>46</xdr:col>
      <xdr:colOff>38100</xdr:colOff>
      <xdr:row>77</xdr:row>
      <xdr:rowOff>170815</xdr:rowOff>
    </xdr:to>
    <xdr:sp macro="" textlink="">
      <xdr:nvSpPr>
        <xdr:cNvPr id="410" name="フローチャート: 判断 409"/>
        <xdr:cNvSpPr/>
      </xdr:nvSpPr>
      <xdr:spPr>
        <a:xfrm>
          <a:off x="8699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16510</xdr:rowOff>
    </xdr:from>
    <xdr:ext cx="523240" cy="259080"/>
    <xdr:sp macro="" textlink="">
      <xdr:nvSpPr>
        <xdr:cNvPr id="411" name="テキスト ボックス 410"/>
        <xdr:cNvSpPr txBox="1"/>
      </xdr:nvSpPr>
      <xdr:spPr>
        <a:xfrm>
          <a:off x="8482965" y="130467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2540</xdr:rowOff>
    </xdr:from>
    <xdr:to>
      <xdr:col>41</xdr:col>
      <xdr:colOff>50800</xdr:colOff>
      <xdr:row>79</xdr:row>
      <xdr:rowOff>66040</xdr:rowOff>
    </xdr:to>
    <xdr:cxnSp macro="">
      <xdr:nvCxnSpPr>
        <xdr:cNvPr id="412" name="直線コネクタ 411"/>
        <xdr:cNvCxnSpPr/>
      </xdr:nvCxnSpPr>
      <xdr:spPr>
        <a:xfrm>
          <a:off x="6972300" y="135470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160655</xdr:rowOff>
    </xdr:from>
    <xdr:to>
      <xdr:col>41</xdr:col>
      <xdr:colOff>101600</xdr:colOff>
      <xdr:row>78</xdr:row>
      <xdr:rowOff>90805</xdr:rowOff>
    </xdr:to>
    <xdr:sp macro="" textlink="">
      <xdr:nvSpPr>
        <xdr:cNvPr id="413" name="フローチャート: 判断 412"/>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107315</xdr:rowOff>
    </xdr:from>
    <xdr:ext cx="523240" cy="259080"/>
    <xdr:sp macro="" textlink="">
      <xdr:nvSpPr>
        <xdr:cNvPr id="414" name="テキスト ボックス 413"/>
        <xdr:cNvSpPr txBox="1"/>
      </xdr:nvSpPr>
      <xdr:spPr>
        <a:xfrm>
          <a:off x="7593965" y="131375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116840</xdr:rowOff>
    </xdr:from>
    <xdr:to>
      <xdr:col>36</xdr:col>
      <xdr:colOff>165100</xdr:colOff>
      <xdr:row>78</xdr:row>
      <xdr:rowOff>46990</xdr:rowOff>
    </xdr:to>
    <xdr:sp macro="" textlink="">
      <xdr:nvSpPr>
        <xdr:cNvPr id="415" name="フローチャート: 判断 414"/>
        <xdr:cNvSpPr/>
      </xdr:nvSpPr>
      <xdr:spPr>
        <a:xfrm>
          <a:off x="6921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63500</xdr:rowOff>
    </xdr:from>
    <xdr:ext cx="523240" cy="251460"/>
    <xdr:sp macro="" textlink="">
      <xdr:nvSpPr>
        <xdr:cNvPr id="416" name="テキスト ボックス 415"/>
        <xdr:cNvSpPr txBox="1"/>
      </xdr:nvSpPr>
      <xdr:spPr>
        <a:xfrm>
          <a:off x="6704965" y="130937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27940</xdr:rowOff>
    </xdr:from>
    <xdr:to>
      <xdr:col>55</xdr:col>
      <xdr:colOff>50800</xdr:colOff>
      <xdr:row>79</xdr:row>
      <xdr:rowOff>129540</xdr:rowOff>
    </xdr:to>
    <xdr:sp macro="" textlink="">
      <xdr:nvSpPr>
        <xdr:cNvPr id="422" name="楕円 421"/>
        <xdr:cNvSpPr/>
      </xdr:nvSpPr>
      <xdr:spPr>
        <a:xfrm>
          <a:off x="104267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114300</xdr:rowOff>
    </xdr:from>
    <xdr:ext cx="469900" cy="259080"/>
    <xdr:sp macro="" textlink="">
      <xdr:nvSpPr>
        <xdr:cNvPr id="423" name="普通建設事業費 （ うち新規整備　）該当値テキスト"/>
        <xdr:cNvSpPr txBox="1"/>
      </xdr:nvSpPr>
      <xdr:spPr>
        <a:xfrm>
          <a:off x="105283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69850</xdr:rowOff>
    </xdr:from>
    <xdr:to>
      <xdr:col>50</xdr:col>
      <xdr:colOff>165100</xdr:colOff>
      <xdr:row>78</xdr:row>
      <xdr:rowOff>171450</xdr:rowOff>
    </xdr:to>
    <xdr:sp macro="" textlink="">
      <xdr:nvSpPr>
        <xdr:cNvPr id="424" name="楕円 423"/>
        <xdr:cNvSpPr/>
      </xdr:nvSpPr>
      <xdr:spPr>
        <a:xfrm>
          <a:off x="9588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162560</xdr:rowOff>
    </xdr:from>
    <xdr:ext cx="458470" cy="259080"/>
    <xdr:sp macro="" textlink="">
      <xdr:nvSpPr>
        <xdr:cNvPr id="425" name="テキスト ボックス 424"/>
        <xdr:cNvSpPr txBox="1"/>
      </xdr:nvSpPr>
      <xdr:spPr>
        <a:xfrm>
          <a:off x="9404350" y="135356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6985</xdr:rowOff>
    </xdr:from>
    <xdr:to>
      <xdr:col>46</xdr:col>
      <xdr:colOff>38100</xdr:colOff>
      <xdr:row>79</xdr:row>
      <xdr:rowOff>109220</xdr:rowOff>
    </xdr:to>
    <xdr:sp macro="" textlink="">
      <xdr:nvSpPr>
        <xdr:cNvPr id="426" name="楕円 425"/>
        <xdr:cNvSpPr/>
      </xdr:nvSpPr>
      <xdr:spPr>
        <a:xfrm>
          <a:off x="86995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99695</xdr:rowOff>
    </xdr:from>
    <xdr:ext cx="458470" cy="249555"/>
    <xdr:sp macro="" textlink="">
      <xdr:nvSpPr>
        <xdr:cNvPr id="427" name="テキスト ボックス 426"/>
        <xdr:cNvSpPr txBox="1"/>
      </xdr:nvSpPr>
      <xdr:spPr>
        <a:xfrm>
          <a:off x="8515350" y="1364424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15240</xdr:rowOff>
    </xdr:from>
    <xdr:to>
      <xdr:col>41</xdr:col>
      <xdr:colOff>101600</xdr:colOff>
      <xdr:row>79</xdr:row>
      <xdr:rowOff>116840</xdr:rowOff>
    </xdr:to>
    <xdr:sp macro="" textlink="">
      <xdr:nvSpPr>
        <xdr:cNvPr id="428" name="楕円 427"/>
        <xdr:cNvSpPr/>
      </xdr:nvSpPr>
      <xdr:spPr>
        <a:xfrm>
          <a:off x="7810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107950</xdr:rowOff>
    </xdr:from>
    <xdr:ext cx="458470" cy="259080"/>
    <xdr:sp macro="" textlink="">
      <xdr:nvSpPr>
        <xdr:cNvPr id="429" name="テキスト ボックス 428"/>
        <xdr:cNvSpPr txBox="1"/>
      </xdr:nvSpPr>
      <xdr:spPr>
        <a:xfrm>
          <a:off x="7626350" y="136525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123190</xdr:rowOff>
    </xdr:from>
    <xdr:to>
      <xdr:col>36</xdr:col>
      <xdr:colOff>165100</xdr:colOff>
      <xdr:row>79</xdr:row>
      <xdr:rowOff>53340</xdr:rowOff>
    </xdr:to>
    <xdr:sp macro="" textlink="">
      <xdr:nvSpPr>
        <xdr:cNvPr id="430" name="楕円 429"/>
        <xdr:cNvSpPr/>
      </xdr:nvSpPr>
      <xdr:spPr>
        <a:xfrm>
          <a:off x="6921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45085</xdr:rowOff>
    </xdr:from>
    <xdr:ext cx="458470" cy="258445"/>
    <xdr:sp macro="" textlink="">
      <xdr:nvSpPr>
        <xdr:cNvPr id="431" name="テキスト ボックス 430"/>
        <xdr:cNvSpPr txBox="1"/>
      </xdr:nvSpPr>
      <xdr:spPr>
        <a:xfrm>
          <a:off x="6737350" y="1358963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8455" cy="217170"/>
    <xdr:sp macro="" textlink="">
      <xdr:nvSpPr>
        <xdr:cNvPr id="440" name="テキスト ボックス 439"/>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7490" cy="248920"/>
    <xdr:sp macro="" textlink="">
      <xdr:nvSpPr>
        <xdr:cNvPr id="443" name="テキスト ボックス 442"/>
        <xdr:cNvSpPr txBox="1"/>
      </xdr:nvSpPr>
      <xdr:spPr>
        <a:xfrm>
          <a:off x="6355080" y="16799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4200" cy="248920"/>
    <xdr:sp macro="" textlink="">
      <xdr:nvSpPr>
        <xdr:cNvPr id="445" name="テキスト ボックス 444"/>
        <xdr:cNvSpPr txBox="1"/>
      </xdr:nvSpPr>
      <xdr:spPr>
        <a:xfrm>
          <a:off x="6008370" y="16342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4200" cy="248920"/>
    <xdr:sp macro="" textlink="">
      <xdr:nvSpPr>
        <xdr:cNvPr id="447" name="テキスト ボックス 446"/>
        <xdr:cNvSpPr txBox="1"/>
      </xdr:nvSpPr>
      <xdr:spPr>
        <a:xfrm>
          <a:off x="6008370" y="15885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4200" cy="248920"/>
    <xdr:sp macro="" textlink="">
      <xdr:nvSpPr>
        <xdr:cNvPr id="449" name="テキスト ボックス 448"/>
        <xdr:cNvSpPr txBox="1"/>
      </xdr:nvSpPr>
      <xdr:spPr>
        <a:xfrm>
          <a:off x="6008370" y="15427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200" cy="248920"/>
    <xdr:sp macro="" textlink="">
      <xdr:nvSpPr>
        <xdr:cNvPr id="451" name="テキスト ボックス 450"/>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68580</xdr:rowOff>
    </xdr:from>
    <xdr:to>
      <xdr:col>54</xdr:col>
      <xdr:colOff>189865</xdr:colOff>
      <xdr:row>98</xdr:row>
      <xdr:rowOff>121285</xdr:rowOff>
    </xdr:to>
    <xdr:cxnSp macro="">
      <xdr:nvCxnSpPr>
        <xdr:cNvPr id="453" name="直線コネクタ 452"/>
        <xdr:cNvCxnSpPr/>
      </xdr:nvCxnSpPr>
      <xdr:spPr>
        <a:xfrm flipV="1">
          <a:off x="10475595" y="1549908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125095</xdr:rowOff>
    </xdr:from>
    <xdr:ext cx="469900" cy="258445"/>
    <xdr:sp macro="" textlink="">
      <xdr:nvSpPr>
        <xdr:cNvPr id="454" name="普通建設事業費 （ うち更新整備　）最小値テキスト"/>
        <xdr:cNvSpPr txBox="1"/>
      </xdr:nvSpPr>
      <xdr:spPr>
        <a:xfrm>
          <a:off x="10528300" y="16927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121285</xdr:rowOff>
    </xdr:from>
    <xdr:to>
      <xdr:col>55</xdr:col>
      <xdr:colOff>88900</xdr:colOff>
      <xdr:row>98</xdr:row>
      <xdr:rowOff>121285</xdr:rowOff>
    </xdr:to>
    <xdr:cxnSp macro="">
      <xdr:nvCxnSpPr>
        <xdr:cNvPr id="455" name="直線コネクタ 454"/>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15240</xdr:rowOff>
    </xdr:from>
    <xdr:ext cx="598805" cy="259080"/>
    <xdr:sp macro="" textlink="">
      <xdr:nvSpPr>
        <xdr:cNvPr id="456" name="普通建設事業費 （ うち更新整備　）最大値テキスト"/>
        <xdr:cNvSpPr txBox="1"/>
      </xdr:nvSpPr>
      <xdr:spPr>
        <a:xfrm>
          <a:off x="10528300" y="1527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315,508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68580</xdr:rowOff>
    </xdr:from>
    <xdr:to>
      <xdr:col>55</xdr:col>
      <xdr:colOff>88900</xdr:colOff>
      <xdr:row>90</xdr:row>
      <xdr:rowOff>68580</xdr:rowOff>
    </xdr:to>
    <xdr:cxnSp macro="">
      <xdr:nvCxnSpPr>
        <xdr:cNvPr id="457" name="直線コネクタ 456"/>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127635</xdr:rowOff>
    </xdr:from>
    <xdr:to>
      <xdr:col>55</xdr:col>
      <xdr:colOff>0</xdr:colOff>
      <xdr:row>98</xdr:row>
      <xdr:rowOff>14605</xdr:rowOff>
    </xdr:to>
    <xdr:cxnSp macro="">
      <xdr:nvCxnSpPr>
        <xdr:cNvPr id="458" name="直線コネクタ 457"/>
        <xdr:cNvCxnSpPr/>
      </xdr:nvCxnSpPr>
      <xdr:spPr>
        <a:xfrm>
          <a:off x="9639300" y="1675828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80645</xdr:rowOff>
    </xdr:from>
    <xdr:ext cx="534670" cy="259080"/>
    <xdr:sp macro="" textlink="">
      <xdr:nvSpPr>
        <xdr:cNvPr id="459" name="普通建設事業費 （ うち更新整備　）平均値テキスト"/>
        <xdr:cNvSpPr txBox="1"/>
      </xdr:nvSpPr>
      <xdr:spPr>
        <a:xfrm>
          <a:off x="10528300" y="16539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57785</xdr:rowOff>
    </xdr:from>
    <xdr:to>
      <xdr:col>55</xdr:col>
      <xdr:colOff>50800</xdr:colOff>
      <xdr:row>97</xdr:row>
      <xdr:rowOff>159385</xdr:rowOff>
    </xdr:to>
    <xdr:sp macro="" textlink="">
      <xdr:nvSpPr>
        <xdr:cNvPr id="460" name="フローチャート: 判断 459"/>
        <xdr:cNvSpPr/>
      </xdr:nvSpPr>
      <xdr:spPr>
        <a:xfrm>
          <a:off x="10426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127635</xdr:rowOff>
    </xdr:from>
    <xdr:to>
      <xdr:col>50</xdr:col>
      <xdr:colOff>114300</xdr:colOff>
      <xdr:row>97</xdr:row>
      <xdr:rowOff>161290</xdr:rowOff>
    </xdr:to>
    <xdr:cxnSp macro="">
      <xdr:nvCxnSpPr>
        <xdr:cNvPr id="461" name="直線コネクタ 460"/>
        <xdr:cNvCxnSpPr/>
      </xdr:nvCxnSpPr>
      <xdr:spPr>
        <a:xfrm flipV="1">
          <a:off x="8750300" y="167582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xdr:rowOff>
    </xdr:from>
    <xdr:to>
      <xdr:col>50</xdr:col>
      <xdr:colOff>165100</xdr:colOff>
      <xdr:row>97</xdr:row>
      <xdr:rowOff>102235</xdr:rowOff>
    </xdr:to>
    <xdr:sp macro="" textlink="">
      <xdr:nvSpPr>
        <xdr:cNvPr id="462" name="フローチャート: 判断 461"/>
        <xdr:cNvSpPr/>
      </xdr:nvSpPr>
      <xdr:spPr>
        <a:xfrm>
          <a:off x="958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118745</xdr:rowOff>
    </xdr:from>
    <xdr:ext cx="523240" cy="259080"/>
    <xdr:sp macro="" textlink="">
      <xdr:nvSpPr>
        <xdr:cNvPr id="463" name="テキスト ボックス 462"/>
        <xdr:cNvSpPr txBox="1"/>
      </xdr:nvSpPr>
      <xdr:spPr>
        <a:xfrm>
          <a:off x="9371965" y="164064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161290</xdr:rowOff>
    </xdr:from>
    <xdr:to>
      <xdr:col>45</xdr:col>
      <xdr:colOff>177800</xdr:colOff>
      <xdr:row>98</xdr:row>
      <xdr:rowOff>67945</xdr:rowOff>
    </xdr:to>
    <xdr:cxnSp macro="">
      <xdr:nvCxnSpPr>
        <xdr:cNvPr id="464" name="直線コネクタ 463"/>
        <xdr:cNvCxnSpPr/>
      </xdr:nvCxnSpPr>
      <xdr:spPr>
        <a:xfrm flipV="1">
          <a:off x="7861300" y="167919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33655</xdr:rowOff>
    </xdr:from>
    <xdr:to>
      <xdr:col>46</xdr:col>
      <xdr:colOff>38100</xdr:colOff>
      <xdr:row>97</xdr:row>
      <xdr:rowOff>135255</xdr:rowOff>
    </xdr:to>
    <xdr:sp macro="" textlink="">
      <xdr:nvSpPr>
        <xdr:cNvPr id="465" name="フローチャート: 判断 464"/>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151765</xdr:rowOff>
    </xdr:from>
    <xdr:ext cx="523240" cy="259080"/>
    <xdr:sp macro="" textlink="">
      <xdr:nvSpPr>
        <xdr:cNvPr id="466" name="テキスト ボックス 465"/>
        <xdr:cNvSpPr txBox="1"/>
      </xdr:nvSpPr>
      <xdr:spPr>
        <a:xfrm>
          <a:off x="8482965" y="164395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67945</xdr:rowOff>
    </xdr:from>
    <xdr:to>
      <xdr:col>41</xdr:col>
      <xdr:colOff>50800</xdr:colOff>
      <xdr:row>98</xdr:row>
      <xdr:rowOff>68580</xdr:rowOff>
    </xdr:to>
    <xdr:cxnSp macro="">
      <xdr:nvCxnSpPr>
        <xdr:cNvPr id="467" name="直線コネクタ 466"/>
        <xdr:cNvCxnSpPr/>
      </xdr:nvCxnSpPr>
      <xdr:spPr>
        <a:xfrm flipV="1">
          <a:off x="6972300" y="168700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66040</xdr:rowOff>
    </xdr:from>
    <xdr:to>
      <xdr:col>41</xdr:col>
      <xdr:colOff>101600</xdr:colOff>
      <xdr:row>97</xdr:row>
      <xdr:rowOff>167640</xdr:rowOff>
    </xdr:to>
    <xdr:sp macro="" textlink="">
      <xdr:nvSpPr>
        <xdr:cNvPr id="468" name="フローチャート: 判断 467"/>
        <xdr:cNvSpPr/>
      </xdr:nvSpPr>
      <xdr:spPr>
        <a:xfrm>
          <a:off x="7810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12700</xdr:rowOff>
    </xdr:from>
    <xdr:ext cx="523240" cy="259080"/>
    <xdr:sp macro="" textlink="">
      <xdr:nvSpPr>
        <xdr:cNvPr id="469" name="テキスト ボックス 468"/>
        <xdr:cNvSpPr txBox="1"/>
      </xdr:nvSpPr>
      <xdr:spPr>
        <a:xfrm>
          <a:off x="7593965" y="164719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153035</xdr:rowOff>
    </xdr:to>
    <xdr:sp macro="" textlink="">
      <xdr:nvSpPr>
        <xdr:cNvPr id="470" name="フローチャート: 判断 469"/>
        <xdr:cNvSpPr/>
      </xdr:nvSpPr>
      <xdr:spPr>
        <a:xfrm>
          <a:off x="6921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169545</xdr:rowOff>
    </xdr:from>
    <xdr:ext cx="523240" cy="248285"/>
    <xdr:sp macro="" textlink="">
      <xdr:nvSpPr>
        <xdr:cNvPr id="471" name="テキスト ボックス 470"/>
        <xdr:cNvSpPr txBox="1"/>
      </xdr:nvSpPr>
      <xdr:spPr>
        <a:xfrm>
          <a:off x="6704965" y="1645729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135255</xdr:rowOff>
    </xdr:from>
    <xdr:to>
      <xdr:col>55</xdr:col>
      <xdr:colOff>50800</xdr:colOff>
      <xdr:row>98</xdr:row>
      <xdr:rowOff>65405</xdr:rowOff>
    </xdr:to>
    <xdr:sp macro="" textlink="">
      <xdr:nvSpPr>
        <xdr:cNvPr id="477" name="楕円 476"/>
        <xdr:cNvSpPr/>
      </xdr:nvSpPr>
      <xdr:spPr>
        <a:xfrm>
          <a:off x="104267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50165</xdr:rowOff>
    </xdr:from>
    <xdr:ext cx="534670" cy="259080"/>
    <xdr:sp macro="" textlink="">
      <xdr:nvSpPr>
        <xdr:cNvPr id="478" name="普通建設事業費 （ うち更新整備　）該当値テキスト"/>
        <xdr:cNvSpPr txBox="1"/>
      </xdr:nvSpPr>
      <xdr:spPr>
        <a:xfrm>
          <a:off x="10528300" y="16680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76835</xdr:rowOff>
    </xdr:from>
    <xdr:to>
      <xdr:col>50</xdr:col>
      <xdr:colOff>165100</xdr:colOff>
      <xdr:row>98</xdr:row>
      <xdr:rowOff>6985</xdr:rowOff>
    </xdr:to>
    <xdr:sp macro="" textlink="">
      <xdr:nvSpPr>
        <xdr:cNvPr id="479" name="楕円 478"/>
        <xdr:cNvSpPr/>
      </xdr:nvSpPr>
      <xdr:spPr>
        <a:xfrm>
          <a:off x="9588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169545</xdr:rowOff>
    </xdr:from>
    <xdr:ext cx="523240" cy="248285"/>
    <xdr:sp macro="" textlink="">
      <xdr:nvSpPr>
        <xdr:cNvPr id="480" name="テキスト ボックス 479"/>
        <xdr:cNvSpPr txBox="1"/>
      </xdr:nvSpPr>
      <xdr:spPr>
        <a:xfrm>
          <a:off x="9371965" y="1680019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110490</xdr:rowOff>
    </xdr:from>
    <xdr:to>
      <xdr:col>46</xdr:col>
      <xdr:colOff>38100</xdr:colOff>
      <xdr:row>98</xdr:row>
      <xdr:rowOff>40640</xdr:rowOff>
    </xdr:to>
    <xdr:sp macro="" textlink="">
      <xdr:nvSpPr>
        <xdr:cNvPr id="481" name="楕円 480"/>
        <xdr:cNvSpPr/>
      </xdr:nvSpPr>
      <xdr:spPr>
        <a:xfrm>
          <a:off x="8699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31750</xdr:rowOff>
    </xdr:from>
    <xdr:ext cx="523240" cy="248920"/>
    <xdr:sp macro="" textlink="">
      <xdr:nvSpPr>
        <xdr:cNvPr id="482" name="テキスト ボックス 481"/>
        <xdr:cNvSpPr txBox="1"/>
      </xdr:nvSpPr>
      <xdr:spPr>
        <a:xfrm>
          <a:off x="8482965" y="1683385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17780</xdr:rowOff>
    </xdr:from>
    <xdr:to>
      <xdr:col>41</xdr:col>
      <xdr:colOff>101600</xdr:colOff>
      <xdr:row>98</xdr:row>
      <xdr:rowOff>118745</xdr:rowOff>
    </xdr:to>
    <xdr:sp macro="" textlink="">
      <xdr:nvSpPr>
        <xdr:cNvPr id="483" name="楕円 482"/>
        <xdr:cNvSpPr/>
      </xdr:nvSpPr>
      <xdr:spPr>
        <a:xfrm>
          <a:off x="7810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109855</xdr:rowOff>
    </xdr:from>
    <xdr:ext cx="523240" cy="250825"/>
    <xdr:sp macro="" textlink="">
      <xdr:nvSpPr>
        <xdr:cNvPr id="484" name="テキスト ボックス 483"/>
        <xdr:cNvSpPr txBox="1"/>
      </xdr:nvSpPr>
      <xdr:spPr>
        <a:xfrm>
          <a:off x="7593965" y="1691195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17780</xdr:rowOff>
    </xdr:from>
    <xdr:to>
      <xdr:col>36</xdr:col>
      <xdr:colOff>165100</xdr:colOff>
      <xdr:row>98</xdr:row>
      <xdr:rowOff>119380</xdr:rowOff>
    </xdr:to>
    <xdr:sp macro="" textlink="">
      <xdr:nvSpPr>
        <xdr:cNvPr id="485" name="楕円 484"/>
        <xdr:cNvSpPr/>
      </xdr:nvSpPr>
      <xdr:spPr>
        <a:xfrm>
          <a:off x="6921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110490</xdr:rowOff>
    </xdr:from>
    <xdr:ext cx="523240" cy="250190"/>
    <xdr:sp macro="" textlink="">
      <xdr:nvSpPr>
        <xdr:cNvPr id="486" name="テキスト ボックス 485"/>
        <xdr:cNvSpPr txBox="1"/>
      </xdr:nvSpPr>
      <xdr:spPr>
        <a:xfrm>
          <a:off x="6704965" y="1691259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8455" cy="217170"/>
    <xdr:sp macro="" textlink="">
      <xdr:nvSpPr>
        <xdr:cNvPr id="495" name="テキスト ボックス 494"/>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7" name="直線コネクタ 49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37490" cy="259080"/>
    <xdr:sp macro="" textlink="">
      <xdr:nvSpPr>
        <xdr:cNvPr id="498" name="テキスト ボックス 497"/>
        <xdr:cNvSpPr txBox="1"/>
      </xdr:nvSpPr>
      <xdr:spPr>
        <a:xfrm>
          <a:off x="12197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9" name="直線コネクタ 49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00" name="テキスト ボックス 499"/>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1" name="直線コネクタ 50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2" name="テキスト ボックス 501"/>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3" name="直線コネクタ 50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04" name="テキスト ボックス 503"/>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5" name="直線コネクタ 50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4200" cy="258445"/>
    <xdr:sp macro="" textlink="">
      <xdr:nvSpPr>
        <xdr:cNvPr id="506" name="テキスト ボックス 505"/>
        <xdr:cNvSpPr txBox="1"/>
      </xdr:nvSpPr>
      <xdr:spPr>
        <a:xfrm>
          <a:off x="11850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7" name="直線コネクタ 50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4200" cy="259080"/>
    <xdr:sp macro="" textlink="">
      <xdr:nvSpPr>
        <xdr:cNvPr id="508" name="テキスト ボックス 507"/>
        <xdr:cNvSpPr txBox="1"/>
      </xdr:nvSpPr>
      <xdr:spPr>
        <a:xfrm>
          <a:off x="11850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200" cy="248920"/>
    <xdr:sp macro="" textlink="">
      <xdr:nvSpPr>
        <xdr:cNvPr id="510" name="テキスト ボックス 509"/>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138430</xdr:rowOff>
    </xdr:from>
    <xdr:to>
      <xdr:col>85</xdr:col>
      <xdr:colOff>126365</xdr:colOff>
      <xdr:row>39</xdr:row>
      <xdr:rowOff>99060</xdr:rowOff>
    </xdr:to>
    <xdr:cxnSp macro="">
      <xdr:nvCxnSpPr>
        <xdr:cNvPr id="512" name="直線コネクタ 511"/>
        <xdr:cNvCxnSpPr/>
      </xdr:nvCxnSpPr>
      <xdr:spPr>
        <a:xfrm flipV="1">
          <a:off x="16317595" y="5281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3"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4" name="直線コネクタ 513"/>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85090</xdr:rowOff>
    </xdr:from>
    <xdr:ext cx="598805" cy="259080"/>
    <xdr:sp macro="" textlink="">
      <xdr:nvSpPr>
        <xdr:cNvPr id="515" name="災害復旧事業費最大値テキスト"/>
        <xdr:cNvSpPr txBox="1"/>
      </xdr:nvSpPr>
      <xdr:spPr>
        <a:xfrm>
          <a:off x="16370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138,109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138430</xdr:rowOff>
    </xdr:from>
    <xdr:to>
      <xdr:col>86</xdr:col>
      <xdr:colOff>25400</xdr:colOff>
      <xdr:row>30</xdr:row>
      <xdr:rowOff>138430</xdr:rowOff>
    </xdr:to>
    <xdr:cxnSp macro="">
      <xdr:nvCxnSpPr>
        <xdr:cNvPr id="516" name="直線コネクタ 515"/>
        <xdr:cNvCxnSpPr/>
      </xdr:nvCxnSpPr>
      <xdr:spPr>
        <a:xfrm>
          <a:off x="16230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97790</xdr:rowOff>
    </xdr:from>
    <xdr:to>
      <xdr:col>85</xdr:col>
      <xdr:colOff>127000</xdr:colOff>
      <xdr:row>39</xdr:row>
      <xdr:rowOff>99060</xdr:rowOff>
    </xdr:to>
    <xdr:cxnSp macro="">
      <xdr:nvCxnSpPr>
        <xdr:cNvPr id="517" name="直線コネクタ 516"/>
        <xdr:cNvCxnSpPr/>
      </xdr:nvCxnSpPr>
      <xdr:spPr>
        <a:xfrm>
          <a:off x="15481300" y="6784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157480</xdr:rowOff>
    </xdr:from>
    <xdr:ext cx="469900" cy="248920"/>
    <xdr:sp macro="" textlink="">
      <xdr:nvSpPr>
        <xdr:cNvPr id="518" name="災害復旧事業費平均値テキスト"/>
        <xdr:cNvSpPr txBox="1"/>
      </xdr:nvSpPr>
      <xdr:spPr>
        <a:xfrm>
          <a:off x="16370300" y="650113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134620</xdr:rowOff>
    </xdr:from>
    <xdr:to>
      <xdr:col>85</xdr:col>
      <xdr:colOff>177800</xdr:colOff>
      <xdr:row>39</xdr:row>
      <xdr:rowOff>64770</xdr:rowOff>
    </xdr:to>
    <xdr:sp macro="" textlink="">
      <xdr:nvSpPr>
        <xdr:cNvPr id="519" name="フローチャート: 判断 518"/>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97790</xdr:rowOff>
    </xdr:from>
    <xdr:to>
      <xdr:col>81</xdr:col>
      <xdr:colOff>50800</xdr:colOff>
      <xdr:row>39</xdr:row>
      <xdr:rowOff>97790</xdr:rowOff>
    </xdr:to>
    <xdr:cxnSp macro="">
      <xdr:nvCxnSpPr>
        <xdr:cNvPr id="520" name="直線コネクタ 519"/>
        <xdr:cNvCxnSpPr/>
      </xdr:nvCxnSpPr>
      <xdr:spPr>
        <a:xfrm>
          <a:off x="14592300" y="6784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68580</xdr:rowOff>
    </xdr:from>
    <xdr:to>
      <xdr:col>81</xdr:col>
      <xdr:colOff>101600</xdr:colOff>
      <xdr:row>38</xdr:row>
      <xdr:rowOff>170180</xdr:rowOff>
    </xdr:to>
    <xdr:sp macro="" textlink="">
      <xdr:nvSpPr>
        <xdr:cNvPr id="521" name="フローチャート: 判断 520"/>
        <xdr:cNvSpPr/>
      </xdr:nvSpPr>
      <xdr:spPr>
        <a:xfrm>
          <a:off x="1543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15240</xdr:rowOff>
    </xdr:from>
    <xdr:ext cx="523240" cy="259080"/>
    <xdr:sp macro="" textlink="">
      <xdr:nvSpPr>
        <xdr:cNvPr id="522" name="テキスト ボックス 521"/>
        <xdr:cNvSpPr txBox="1"/>
      </xdr:nvSpPr>
      <xdr:spPr>
        <a:xfrm>
          <a:off x="15213965" y="63588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97790</xdr:rowOff>
    </xdr:from>
    <xdr:to>
      <xdr:col>76</xdr:col>
      <xdr:colOff>114300</xdr:colOff>
      <xdr:row>39</xdr:row>
      <xdr:rowOff>97790</xdr:rowOff>
    </xdr:to>
    <xdr:cxnSp macro="">
      <xdr:nvCxnSpPr>
        <xdr:cNvPr id="523" name="直線コネクタ 522"/>
        <xdr:cNvCxnSpPr/>
      </xdr:nvCxnSpPr>
      <xdr:spPr>
        <a:xfrm>
          <a:off x="13703300" y="6784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132715</xdr:rowOff>
    </xdr:from>
    <xdr:to>
      <xdr:col>76</xdr:col>
      <xdr:colOff>165100</xdr:colOff>
      <xdr:row>39</xdr:row>
      <xdr:rowOff>63500</xdr:rowOff>
    </xdr:to>
    <xdr:sp macro="" textlink="">
      <xdr:nvSpPr>
        <xdr:cNvPr id="524" name="フローチャート: 判断 523"/>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79375</xdr:rowOff>
    </xdr:from>
    <xdr:ext cx="458470" cy="258445"/>
    <xdr:sp macro="" textlink="">
      <xdr:nvSpPr>
        <xdr:cNvPr id="525" name="テキスト ボックス 524"/>
        <xdr:cNvSpPr txBox="1"/>
      </xdr:nvSpPr>
      <xdr:spPr>
        <a:xfrm>
          <a:off x="14357350" y="642302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97790</xdr:rowOff>
    </xdr:from>
    <xdr:to>
      <xdr:col>71</xdr:col>
      <xdr:colOff>177800</xdr:colOff>
      <xdr:row>39</xdr:row>
      <xdr:rowOff>99060</xdr:rowOff>
    </xdr:to>
    <xdr:cxnSp macro="">
      <xdr:nvCxnSpPr>
        <xdr:cNvPr id="526" name="直線コネクタ 525"/>
        <xdr:cNvCxnSpPr/>
      </xdr:nvCxnSpPr>
      <xdr:spPr>
        <a:xfrm flipV="1">
          <a:off x="12814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152400</xdr:rowOff>
    </xdr:from>
    <xdr:to>
      <xdr:col>72</xdr:col>
      <xdr:colOff>38100</xdr:colOff>
      <xdr:row>39</xdr:row>
      <xdr:rowOff>82550</xdr:rowOff>
    </xdr:to>
    <xdr:sp macro="" textlink="">
      <xdr:nvSpPr>
        <xdr:cNvPr id="527" name="フローチャート: 判断 526"/>
        <xdr:cNvSpPr/>
      </xdr:nvSpPr>
      <xdr:spPr>
        <a:xfrm>
          <a:off x="13652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99695</xdr:rowOff>
    </xdr:from>
    <xdr:ext cx="458470" cy="249555"/>
    <xdr:sp macro="" textlink="">
      <xdr:nvSpPr>
        <xdr:cNvPr id="528" name="テキスト ボックス 527"/>
        <xdr:cNvSpPr txBox="1"/>
      </xdr:nvSpPr>
      <xdr:spPr>
        <a:xfrm>
          <a:off x="13468350" y="644334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19050</xdr:rowOff>
    </xdr:from>
    <xdr:to>
      <xdr:col>67</xdr:col>
      <xdr:colOff>101600</xdr:colOff>
      <xdr:row>39</xdr:row>
      <xdr:rowOff>120650</xdr:rowOff>
    </xdr:to>
    <xdr:sp macro="" textlink="">
      <xdr:nvSpPr>
        <xdr:cNvPr id="529" name="フローチャート: 判断 528"/>
        <xdr:cNvSpPr/>
      </xdr:nvSpPr>
      <xdr:spPr>
        <a:xfrm>
          <a:off x="1276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137160</xdr:rowOff>
    </xdr:from>
    <xdr:ext cx="458470" cy="259080"/>
    <xdr:sp macro="" textlink="">
      <xdr:nvSpPr>
        <xdr:cNvPr id="530" name="テキスト ボックス 529"/>
        <xdr:cNvSpPr txBox="1"/>
      </xdr:nvSpPr>
      <xdr:spPr>
        <a:xfrm>
          <a:off x="12579350" y="64808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36" name="楕円 535"/>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48920"/>
    <xdr:sp macro="" textlink="">
      <xdr:nvSpPr>
        <xdr:cNvPr id="537" name="災害復旧事業費該当値テキスト"/>
        <xdr:cNvSpPr txBox="1"/>
      </xdr:nvSpPr>
      <xdr:spPr>
        <a:xfrm>
          <a:off x="16370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46990</xdr:rowOff>
    </xdr:from>
    <xdr:to>
      <xdr:col>81</xdr:col>
      <xdr:colOff>101600</xdr:colOff>
      <xdr:row>39</xdr:row>
      <xdr:rowOff>148590</xdr:rowOff>
    </xdr:to>
    <xdr:sp macro="" textlink="">
      <xdr:nvSpPr>
        <xdr:cNvPr id="538" name="楕円 537"/>
        <xdr:cNvSpPr/>
      </xdr:nvSpPr>
      <xdr:spPr>
        <a:xfrm>
          <a:off x="1543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139700</xdr:rowOff>
    </xdr:from>
    <xdr:ext cx="313690" cy="259080"/>
    <xdr:sp macro="" textlink="">
      <xdr:nvSpPr>
        <xdr:cNvPr id="539" name="テキスト ボックス 538"/>
        <xdr:cNvSpPr txBox="1"/>
      </xdr:nvSpPr>
      <xdr:spPr>
        <a:xfrm>
          <a:off x="15324455" y="6826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46990</xdr:rowOff>
    </xdr:from>
    <xdr:to>
      <xdr:col>76</xdr:col>
      <xdr:colOff>165100</xdr:colOff>
      <xdr:row>39</xdr:row>
      <xdr:rowOff>148590</xdr:rowOff>
    </xdr:to>
    <xdr:sp macro="" textlink="">
      <xdr:nvSpPr>
        <xdr:cNvPr id="540" name="楕円 539"/>
        <xdr:cNvSpPr/>
      </xdr:nvSpPr>
      <xdr:spPr>
        <a:xfrm>
          <a:off x="14541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139700</xdr:rowOff>
    </xdr:from>
    <xdr:ext cx="378460" cy="259080"/>
    <xdr:sp macro="" textlink="">
      <xdr:nvSpPr>
        <xdr:cNvPr id="541" name="テキスト ボックス 540"/>
        <xdr:cNvSpPr txBox="1"/>
      </xdr:nvSpPr>
      <xdr:spPr>
        <a:xfrm>
          <a:off x="14403070" y="682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46355</xdr:rowOff>
    </xdr:from>
    <xdr:to>
      <xdr:col>72</xdr:col>
      <xdr:colOff>38100</xdr:colOff>
      <xdr:row>39</xdr:row>
      <xdr:rowOff>147955</xdr:rowOff>
    </xdr:to>
    <xdr:sp macro="" textlink="">
      <xdr:nvSpPr>
        <xdr:cNvPr id="542" name="楕円 541"/>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139065</xdr:rowOff>
    </xdr:from>
    <xdr:ext cx="378460" cy="259080"/>
    <xdr:sp macro="" textlink="">
      <xdr:nvSpPr>
        <xdr:cNvPr id="543" name="テキスト ボックス 542"/>
        <xdr:cNvSpPr txBox="1"/>
      </xdr:nvSpPr>
      <xdr:spPr>
        <a:xfrm>
          <a:off x="13514070" y="6825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44" name="楕円 543"/>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140970</xdr:rowOff>
    </xdr:from>
    <xdr:ext cx="313690" cy="259080"/>
    <xdr:sp macro="" textlink="">
      <xdr:nvSpPr>
        <xdr:cNvPr id="545" name="テキスト ボックス 544"/>
        <xdr:cNvSpPr txBox="1"/>
      </xdr:nvSpPr>
      <xdr:spPr>
        <a:xfrm>
          <a:off x="12657455" y="6827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8455" cy="217170"/>
    <xdr:sp macro="" textlink="">
      <xdr:nvSpPr>
        <xdr:cNvPr id="554" name="テキスト ボックス 553"/>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7490" cy="248920"/>
    <xdr:sp macro="" textlink="">
      <xdr:nvSpPr>
        <xdr:cNvPr id="557" name="テキスト ボックス 556"/>
        <xdr:cNvSpPr txBox="1"/>
      </xdr:nvSpPr>
      <xdr:spPr>
        <a:xfrm>
          <a:off x="12197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7490" cy="248920"/>
    <xdr:sp macro="" textlink="">
      <xdr:nvSpPr>
        <xdr:cNvPr id="559" name="テキスト ボックス 558"/>
        <xdr:cNvSpPr txBox="1"/>
      </xdr:nvSpPr>
      <xdr:spPr>
        <a:xfrm>
          <a:off x="12197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8125" cy="259080"/>
    <xdr:sp macro="" textlink="">
      <xdr:nvSpPr>
        <xdr:cNvPr id="571" name="テキスト ボックス 570"/>
        <xdr:cNvSpPr txBox="1"/>
      </xdr:nvSpPr>
      <xdr:spPr>
        <a:xfrm>
          <a:off x="15356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8125" cy="259080"/>
    <xdr:sp macro="" textlink="">
      <xdr:nvSpPr>
        <xdr:cNvPr id="574" name="テキスト ボックス 573"/>
        <xdr:cNvSpPr txBox="1"/>
      </xdr:nvSpPr>
      <xdr:spPr>
        <a:xfrm>
          <a:off x="14467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8125" cy="259080"/>
    <xdr:sp macro="" textlink="">
      <xdr:nvSpPr>
        <xdr:cNvPr id="577" name="テキスト ボックス 576"/>
        <xdr:cNvSpPr txBox="1"/>
      </xdr:nvSpPr>
      <xdr:spPr>
        <a:xfrm>
          <a:off x="13578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8125" cy="259080"/>
    <xdr:sp macro="" textlink="">
      <xdr:nvSpPr>
        <xdr:cNvPr id="579" name="テキスト ボックス 578"/>
        <xdr:cNvSpPr txBox="1"/>
      </xdr:nvSpPr>
      <xdr:spPr>
        <a:xfrm>
          <a:off x="12689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8125" cy="259080"/>
    <xdr:sp macro="" textlink="">
      <xdr:nvSpPr>
        <xdr:cNvPr id="588" name="テキスト ボックス 587"/>
        <xdr:cNvSpPr txBox="1"/>
      </xdr:nvSpPr>
      <xdr:spPr>
        <a:xfrm>
          <a:off x="15356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8125" cy="259080"/>
    <xdr:sp macro="" textlink="">
      <xdr:nvSpPr>
        <xdr:cNvPr id="590" name="テキスト ボックス 589"/>
        <xdr:cNvSpPr txBox="1"/>
      </xdr:nvSpPr>
      <xdr:spPr>
        <a:xfrm>
          <a:off x="14467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8125" cy="259080"/>
    <xdr:sp macro="" textlink="">
      <xdr:nvSpPr>
        <xdr:cNvPr id="592" name="テキスト ボックス 591"/>
        <xdr:cNvSpPr txBox="1"/>
      </xdr:nvSpPr>
      <xdr:spPr>
        <a:xfrm>
          <a:off x="13578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8125" cy="259080"/>
    <xdr:sp macro="" textlink="">
      <xdr:nvSpPr>
        <xdr:cNvPr id="594" name="テキスト ボックス 593"/>
        <xdr:cNvSpPr txBox="1"/>
      </xdr:nvSpPr>
      <xdr:spPr>
        <a:xfrm>
          <a:off x="12689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8455" cy="217170"/>
    <xdr:sp macro="" textlink="">
      <xdr:nvSpPr>
        <xdr:cNvPr id="603" name="テキスト ボックス 602"/>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7490" cy="248920"/>
    <xdr:sp macro="" textlink="">
      <xdr:nvSpPr>
        <xdr:cNvPr id="605" name="テキスト ボックス 604"/>
        <xdr:cNvSpPr txBox="1"/>
      </xdr:nvSpPr>
      <xdr:spPr>
        <a:xfrm>
          <a:off x="12197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07" name="テキスト ボックス 60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9" name="テキスト ボックス 60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1" name="テキスト ボックス 61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4200" cy="259080"/>
    <xdr:sp macro="" textlink="">
      <xdr:nvSpPr>
        <xdr:cNvPr id="613" name="テキスト ボックス 612"/>
        <xdr:cNvSpPr txBox="1"/>
      </xdr:nvSpPr>
      <xdr:spPr>
        <a:xfrm>
          <a:off x="11850370" y="1230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4200" cy="259080"/>
    <xdr:sp macro="" textlink="">
      <xdr:nvSpPr>
        <xdr:cNvPr id="615" name="テキスト ボックス 614"/>
        <xdr:cNvSpPr txBox="1"/>
      </xdr:nvSpPr>
      <xdr:spPr>
        <a:xfrm>
          <a:off x="11850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200" cy="248920"/>
    <xdr:sp macro="" textlink="">
      <xdr:nvSpPr>
        <xdr:cNvPr id="617" name="テキスト ボックス 616"/>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125095</xdr:rowOff>
    </xdr:from>
    <xdr:to>
      <xdr:col>85</xdr:col>
      <xdr:colOff>126365</xdr:colOff>
      <xdr:row>79</xdr:row>
      <xdr:rowOff>128905</xdr:rowOff>
    </xdr:to>
    <xdr:cxnSp macro="">
      <xdr:nvCxnSpPr>
        <xdr:cNvPr id="619" name="直線コネクタ 618"/>
        <xdr:cNvCxnSpPr/>
      </xdr:nvCxnSpPr>
      <xdr:spPr>
        <a:xfrm flipV="1">
          <a:off x="16317595" y="11955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132715</xdr:rowOff>
    </xdr:from>
    <xdr:ext cx="534670" cy="250825"/>
    <xdr:sp macro="" textlink="">
      <xdr:nvSpPr>
        <xdr:cNvPr id="620" name="公債費最小値テキスト"/>
        <xdr:cNvSpPr txBox="1"/>
      </xdr:nvSpPr>
      <xdr:spPr>
        <a:xfrm>
          <a:off x="16370300" y="136772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128905</xdr:rowOff>
    </xdr:from>
    <xdr:to>
      <xdr:col>86</xdr:col>
      <xdr:colOff>25400</xdr:colOff>
      <xdr:row>79</xdr:row>
      <xdr:rowOff>128905</xdr:rowOff>
    </xdr:to>
    <xdr:cxnSp macro="">
      <xdr:nvCxnSpPr>
        <xdr:cNvPr id="621" name="直線コネクタ 620"/>
        <xdr:cNvCxnSpPr/>
      </xdr:nvCxnSpPr>
      <xdr:spPr>
        <a:xfrm>
          <a:off x="16230600" y="1367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71755</xdr:rowOff>
    </xdr:from>
    <xdr:ext cx="598805" cy="259080"/>
    <xdr:sp macro="" textlink="">
      <xdr:nvSpPr>
        <xdr:cNvPr id="622"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158,669</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125095</xdr:rowOff>
    </xdr:from>
    <xdr:to>
      <xdr:col>86</xdr:col>
      <xdr:colOff>25400</xdr:colOff>
      <xdr:row>69</xdr:row>
      <xdr:rowOff>125095</xdr:rowOff>
    </xdr:to>
    <xdr:cxnSp macro="">
      <xdr:nvCxnSpPr>
        <xdr:cNvPr id="623" name="直線コネクタ 622"/>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43815</xdr:rowOff>
    </xdr:from>
    <xdr:to>
      <xdr:col>85</xdr:col>
      <xdr:colOff>127000</xdr:colOff>
      <xdr:row>79</xdr:row>
      <xdr:rowOff>97790</xdr:rowOff>
    </xdr:to>
    <xdr:cxnSp macro="">
      <xdr:nvCxnSpPr>
        <xdr:cNvPr id="624" name="直線コネクタ 623"/>
        <xdr:cNvCxnSpPr/>
      </xdr:nvCxnSpPr>
      <xdr:spPr>
        <a:xfrm flipV="1">
          <a:off x="15481300" y="1358836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1270</xdr:rowOff>
    </xdr:from>
    <xdr:ext cx="534670" cy="259080"/>
    <xdr:sp macro="" textlink="">
      <xdr:nvSpPr>
        <xdr:cNvPr id="625" name="公債費平均値テキスト"/>
        <xdr:cNvSpPr txBox="1"/>
      </xdr:nvSpPr>
      <xdr:spPr>
        <a:xfrm>
          <a:off x="16370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149860</xdr:rowOff>
    </xdr:from>
    <xdr:to>
      <xdr:col>85</xdr:col>
      <xdr:colOff>177800</xdr:colOff>
      <xdr:row>77</xdr:row>
      <xdr:rowOff>80010</xdr:rowOff>
    </xdr:to>
    <xdr:sp macro="" textlink="">
      <xdr:nvSpPr>
        <xdr:cNvPr id="626" name="フローチャート: 判断 625"/>
        <xdr:cNvSpPr/>
      </xdr:nvSpPr>
      <xdr:spPr>
        <a:xfrm>
          <a:off x="16268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95250</xdr:rowOff>
    </xdr:from>
    <xdr:to>
      <xdr:col>81</xdr:col>
      <xdr:colOff>50800</xdr:colOff>
      <xdr:row>79</xdr:row>
      <xdr:rowOff>97790</xdr:rowOff>
    </xdr:to>
    <xdr:cxnSp macro="">
      <xdr:nvCxnSpPr>
        <xdr:cNvPr id="627" name="直線コネクタ 626"/>
        <xdr:cNvCxnSpPr/>
      </xdr:nvCxnSpPr>
      <xdr:spPr>
        <a:xfrm>
          <a:off x="14592300" y="1346835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121920</xdr:rowOff>
    </xdr:from>
    <xdr:to>
      <xdr:col>81</xdr:col>
      <xdr:colOff>101600</xdr:colOff>
      <xdr:row>77</xdr:row>
      <xdr:rowOff>52070</xdr:rowOff>
    </xdr:to>
    <xdr:sp macro="" textlink="">
      <xdr:nvSpPr>
        <xdr:cNvPr id="628" name="フローチャート: 判断 627"/>
        <xdr:cNvSpPr/>
      </xdr:nvSpPr>
      <xdr:spPr>
        <a:xfrm>
          <a:off x="15430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68580</xdr:rowOff>
    </xdr:from>
    <xdr:ext cx="523240" cy="259080"/>
    <xdr:sp macro="" textlink="">
      <xdr:nvSpPr>
        <xdr:cNvPr id="629" name="テキスト ボックス 628"/>
        <xdr:cNvSpPr txBox="1"/>
      </xdr:nvSpPr>
      <xdr:spPr>
        <a:xfrm>
          <a:off x="15213965" y="129273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167005</xdr:rowOff>
    </xdr:from>
    <xdr:to>
      <xdr:col>76</xdr:col>
      <xdr:colOff>114300</xdr:colOff>
      <xdr:row>78</xdr:row>
      <xdr:rowOff>95250</xdr:rowOff>
    </xdr:to>
    <xdr:cxnSp macro="">
      <xdr:nvCxnSpPr>
        <xdr:cNvPr id="630" name="直線コネクタ 629"/>
        <xdr:cNvCxnSpPr/>
      </xdr:nvCxnSpPr>
      <xdr:spPr>
        <a:xfrm>
          <a:off x="13703300" y="1336865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114935</xdr:rowOff>
    </xdr:from>
    <xdr:to>
      <xdr:col>76</xdr:col>
      <xdr:colOff>165100</xdr:colOff>
      <xdr:row>77</xdr:row>
      <xdr:rowOff>45085</xdr:rowOff>
    </xdr:to>
    <xdr:sp macro="" textlink="">
      <xdr:nvSpPr>
        <xdr:cNvPr id="631" name="フローチャート: 判断 630"/>
        <xdr:cNvSpPr/>
      </xdr:nvSpPr>
      <xdr:spPr>
        <a:xfrm>
          <a:off x="145415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61595</xdr:rowOff>
    </xdr:from>
    <xdr:ext cx="523240" cy="259080"/>
    <xdr:sp macro="" textlink="">
      <xdr:nvSpPr>
        <xdr:cNvPr id="632" name="テキスト ボックス 631"/>
        <xdr:cNvSpPr txBox="1"/>
      </xdr:nvSpPr>
      <xdr:spPr>
        <a:xfrm>
          <a:off x="14324965" y="129203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167005</xdr:rowOff>
    </xdr:from>
    <xdr:to>
      <xdr:col>71</xdr:col>
      <xdr:colOff>177800</xdr:colOff>
      <xdr:row>78</xdr:row>
      <xdr:rowOff>12700</xdr:rowOff>
    </xdr:to>
    <xdr:cxnSp macro="">
      <xdr:nvCxnSpPr>
        <xdr:cNvPr id="633" name="直線コネクタ 632"/>
        <xdr:cNvCxnSpPr/>
      </xdr:nvCxnSpPr>
      <xdr:spPr>
        <a:xfrm flipV="1">
          <a:off x="12814300" y="133686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110490</xdr:rowOff>
    </xdr:from>
    <xdr:to>
      <xdr:col>72</xdr:col>
      <xdr:colOff>38100</xdr:colOff>
      <xdr:row>77</xdr:row>
      <xdr:rowOff>40640</xdr:rowOff>
    </xdr:to>
    <xdr:sp macro="" textlink="">
      <xdr:nvSpPr>
        <xdr:cNvPr id="634" name="フローチャート: 判断 633"/>
        <xdr:cNvSpPr/>
      </xdr:nvSpPr>
      <xdr:spPr>
        <a:xfrm>
          <a:off x="13652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57150</xdr:rowOff>
    </xdr:from>
    <xdr:ext cx="523240" cy="259080"/>
    <xdr:sp macro="" textlink="">
      <xdr:nvSpPr>
        <xdr:cNvPr id="635" name="テキスト ボックス 634"/>
        <xdr:cNvSpPr txBox="1"/>
      </xdr:nvSpPr>
      <xdr:spPr>
        <a:xfrm>
          <a:off x="13435965" y="129159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117475</xdr:rowOff>
    </xdr:from>
    <xdr:to>
      <xdr:col>67</xdr:col>
      <xdr:colOff>101600</xdr:colOff>
      <xdr:row>77</xdr:row>
      <xdr:rowOff>47625</xdr:rowOff>
    </xdr:to>
    <xdr:sp macro="" textlink="">
      <xdr:nvSpPr>
        <xdr:cNvPr id="636" name="フローチャート: 判断 635"/>
        <xdr:cNvSpPr/>
      </xdr:nvSpPr>
      <xdr:spPr>
        <a:xfrm>
          <a:off x="1276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64135</xdr:rowOff>
    </xdr:from>
    <xdr:ext cx="523240" cy="250825"/>
    <xdr:sp macro="" textlink="">
      <xdr:nvSpPr>
        <xdr:cNvPr id="637" name="テキスト ボックス 636"/>
        <xdr:cNvSpPr txBox="1"/>
      </xdr:nvSpPr>
      <xdr:spPr>
        <a:xfrm>
          <a:off x="12546965" y="1292288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43" name="楕円 642"/>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79375</xdr:rowOff>
    </xdr:from>
    <xdr:ext cx="534670" cy="258445"/>
    <xdr:sp macro="" textlink="">
      <xdr:nvSpPr>
        <xdr:cNvPr id="644" name="公債費該当値テキスト"/>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46990</xdr:rowOff>
    </xdr:from>
    <xdr:to>
      <xdr:col>81</xdr:col>
      <xdr:colOff>101600</xdr:colOff>
      <xdr:row>79</xdr:row>
      <xdr:rowOff>148590</xdr:rowOff>
    </xdr:to>
    <xdr:sp macro="" textlink="">
      <xdr:nvSpPr>
        <xdr:cNvPr id="645" name="楕円 644"/>
        <xdr:cNvSpPr/>
      </xdr:nvSpPr>
      <xdr:spPr>
        <a:xfrm>
          <a:off x="15430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139700</xdr:rowOff>
    </xdr:from>
    <xdr:ext cx="523240" cy="259080"/>
    <xdr:sp macro="" textlink="">
      <xdr:nvSpPr>
        <xdr:cNvPr id="646" name="テキスト ボックス 645"/>
        <xdr:cNvSpPr txBox="1"/>
      </xdr:nvSpPr>
      <xdr:spPr>
        <a:xfrm>
          <a:off x="15213965" y="136842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44450</xdr:rowOff>
    </xdr:from>
    <xdr:to>
      <xdr:col>76</xdr:col>
      <xdr:colOff>165100</xdr:colOff>
      <xdr:row>78</xdr:row>
      <xdr:rowOff>146050</xdr:rowOff>
    </xdr:to>
    <xdr:sp macro="" textlink="">
      <xdr:nvSpPr>
        <xdr:cNvPr id="647" name="楕円 646"/>
        <xdr:cNvSpPr/>
      </xdr:nvSpPr>
      <xdr:spPr>
        <a:xfrm>
          <a:off x="1454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137160</xdr:rowOff>
    </xdr:from>
    <xdr:ext cx="523240" cy="259080"/>
    <xdr:sp macro="" textlink="">
      <xdr:nvSpPr>
        <xdr:cNvPr id="648" name="テキスト ボックス 647"/>
        <xdr:cNvSpPr txBox="1"/>
      </xdr:nvSpPr>
      <xdr:spPr>
        <a:xfrm>
          <a:off x="14324965" y="135102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116205</xdr:rowOff>
    </xdr:from>
    <xdr:to>
      <xdr:col>72</xdr:col>
      <xdr:colOff>38100</xdr:colOff>
      <xdr:row>78</xdr:row>
      <xdr:rowOff>46355</xdr:rowOff>
    </xdr:to>
    <xdr:sp macro="" textlink="">
      <xdr:nvSpPr>
        <xdr:cNvPr id="649" name="楕円 648"/>
        <xdr:cNvSpPr/>
      </xdr:nvSpPr>
      <xdr:spPr>
        <a:xfrm>
          <a:off x="13652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37465</xdr:rowOff>
    </xdr:from>
    <xdr:ext cx="523240" cy="259080"/>
    <xdr:sp macro="" textlink="">
      <xdr:nvSpPr>
        <xdr:cNvPr id="650" name="テキスト ボックス 649"/>
        <xdr:cNvSpPr txBox="1"/>
      </xdr:nvSpPr>
      <xdr:spPr>
        <a:xfrm>
          <a:off x="13435965" y="134105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133350</xdr:rowOff>
    </xdr:from>
    <xdr:to>
      <xdr:col>67</xdr:col>
      <xdr:colOff>101600</xdr:colOff>
      <xdr:row>78</xdr:row>
      <xdr:rowOff>63500</xdr:rowOff>
    </xdr:to>
    <xdr:sp macro="" textlink="">
      <xdr:nvSpPr>
        <xdr:cNvPr id="651" name="楕円 650"/>
        <xdr:cNvSpPr/>
      </xdr:nvSpPr>
      <xdr:spPr>
        <a:xfrm>
          <a:off x="12763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54610</xdr:rowOff>
    </xdr:from>
    <xdr:ext cx="523240" cy="248920"/>
    <xdr:sp macro="" textlink="">
      <xdr:nvSpPr>
        <xdr:cNvPr id="652" name="テキスト ボックス 651"/>
        <xdr:cNvSpPr txBox="1"/>
      </xdr:nvSpPr>
      <xdr:spPr>
        <a:xfrm>
          <a:off x="12546965" y="1342771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8455" cy="217170"/>
    <xdr:sp macro="" textlink="">
      <xdr:nvSpPr>
        <xdr:cNvPr id="661" name="テキスト ボックス 660"/>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37490" cy="248920"/>
    <xdr:sp macro="" textlink="">
      <xdr:nvSpPr>
        <xdr:cNvPr id="664" name="テキスト ボックス 663"/>
        <xdr:cNvSpPr txBox="1"/>
      </xdr:nvSpPr>
      <xdr:spPr>
        <a:xfrm>
          <a:off x="12197080" y="16685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4200" cy="248920"/>
    <xdr:sp macro="" textlink="">
      <xdr:nvSpPr>
        <xdr:cNvPr id="666" name="テキスト ボックス 665"/>
        <xdr:cNvSpPr txBox="1"/>
      </xdr:nvSpPr>
      <xdr:spPr>
        <a:xfrm>
          <a:off x="11850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84200" cy="248920"/>
    <xdr:sp macro="" textlink="">
      <xdr:nvSpPr>
        <xdr:cNvPr id="668" name="テキスト ボックス 667"/>
        <xdr:cNvSpPr txBox="1"/>
      </xdr:nvSpPr>
      <xdr:spPr>
        <a:xfrm>
          <a:off x="11850370" y="15542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200" cy="248920"/>
    <xdr:sp macro="" textlink="">
      <xdr:nvSpPr>
        <xdr:cNvPr id="670" name="テキスト ボックス 669"/>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116205</xdr:rowOff>
    </xdr:from>
    <xdr:to>
      <xdr:col>85</xdr:col>
      <xdr:colOff>126365</xdr:colOff>
      <xdr:row>97</xdr:row>
      <xdr:rowOff>163195</xdr:rowOff>
    </xdr:to>
    <xdr:cxnSp macro="">
      <xdr:nvCxnSpPr>
        <xdr:cNvPr id="672" name="直線コネクタ 671"/>
        <xdr:cNvCxnSpPr/>
      </xdr:nvCxnSpPr>
      <xdr:spPr>
        <a:xfrm flipV="1">
          <a:off x="16317595" y="1554670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167005</xdr:rowOff>
    </xdr:from>
    <xdr:ext cx="469900" cy="250825"/>
    <xdr:sp macro="" textlink="">
      <xdr:nvSpPr>
        <xdr:cNvPr id="673" name="積立金最小値テキスト"/>
        <xdr:cNvSpPr txBox="1"/>
      </xdr:nvSpPr>
      <xdr:spPr>
        <a:xfrm>
          <a:off x="16370300" y="167976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5,856</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163195</xdr:rowOff>
    </xdr:from>
    <xdr:to>
      <xdr:col>86</xdr:col>
      <xdr:colOff>25400</xdr:colOff>
      <xdr:row>97</xdr:row>
      <xdr:rowOff>163195</xdr:rowOff>
    </xdr:to>
    <xdr:cxnSp macro="">
      <xdr:nvCxnSpPr>
        <xdr:cNvPr id="674" name="直線コネクタ 673"/>
        <xdr:cNvCxnSpPr/>
      </xdr:nvCxnSpPr>
      <xdr:spPr>
        <a:xfrm>
          <a:off x="16230600" y="1679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63500</xdr:rowOff>
    </xdr:from>
    <xdr:ext cx="598805" cy="251460"/>
    <xdr:sp macro="" textlink="">
      <xdr:nvSpPr>
        <xdr:cNvPr id="675" name="積立金最大値テキスト"/>
        <xdr:cNvSpPr txBox="1"/>
      </xdr:nvSpPr>
      <xdr:spPr>
        <a:xfrm>
          <a:off x="16370300" y="15322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224,067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116205</xdr:rowOff>
    </xdr:from>
    <xdr:to>
      <xdr:col>86</xdr:col>
      <xdr:colOff>25400</xdr:colOff>
      <xdr:row>90</xdr:row>
      <xdr:rowOff>116205</xdr:rowOff>
    </xdr:to>
    <xdr:cxnSp macro="">
      <xdr:nvCxnSpPr>
        <xdr:cNvPr id="676" name="直線コネクタ 675"/>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53340</xdr:rowOff>
    </xdr:from>
    <xdr:to>
      <xdr:col>85</xdr:col>
      <xdr:colOff>127000</xdr:colOff>
      <xdr:row>97</xdr:row>
      <xdr:rowOff>6350</xdr:rowOff>
    </xdr:to>
    <xdr:cxnSp macro="">
      <xdr:nvCxnSpPr>
        <xdr:cNvPr id="677" name="直線コネクタ 676"/>
        <xdr:cNvCxnSpPr/>
      </xdr:nvCxnSpPr>
      <xdr:spPr>
        <a:xfrm flipV="1">
          <a:off x="15481300" y="1651254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87630</xdr:rowOff>
    </xdr:from>
    <xdr:ext cx="534670" cy="250190"/>
    <xdr:sp macro="" textlink="">
      <xdr:nvSpPr>
        <xdr:cNvPr id="678" name="積立金平均値テキスト"/>
        <xdr:cNvSpPr txBox="1"/>
      </xdr:nvSpPr>
      <xdr:spPr>
        <a:xfrm>
          <a:off x="16370300" y="1654683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109220</xdr:rowOff>
    </xdr:from>
    <xdr:to>
      <xdr:col>85</xdr:col>
      <xdr:colOff>177800</xdr:colOff>
      <xdr:row>97</xdr:row>
      <xdr:rowOff>39370</xdr:rowOff>
    </xdr:to>
    <xdr:sp macro="" textlink="">
      <xdr:nvSpPr>
        <xdr:cNvPr id="679" name="フローチャート: 判断 678"/>
        <xdr:cNvSpPr/>
      </xdr:nvSpPr>
      <xdr:spPr>
        <a:xfrm>
          <a:off x="16268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6350</xdr:rowOff>
    </xdr:from>
    <xdr:to>
      <xdr:col>81</xdr:col>
      <xdr:colOff>50800</xdr:colOff>
      <xdr:row>98</xdr:row>
      <xdr:rowOff>20955</xdr:rowOff>
    </xdr:to>
    <xdr:cxnSp macro="">
      <xdr:nvCxnSpPr>
        <xdr:cNvPr id="680" name="直線コネクタ 679"/>
        <xdr:cNvCxnSpPr/>
      </xdr:nvCxnSpPr>
      <xdr:spPr>
        <a:xfrm flipV="1">
          <a:off x="14592300" y="1663700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149225</xdr:rowOff>
    </xdr:from>
    <xdr:to>
      <xdr:col>81</xdr:col>
      <xdr:colOff>101600</xdr:colOff>
      <xdr:row>97</xdr:row>
      <xdr:rowOff>79375</xdr:rowOff>
    </xdr:to>
    <xdr:sp macro="" textlink="">
      <xdr:nvSpPr>
        <xdr:cNvPr id="681" name="フローチャート: 判断 680"/>
        <xdr:cNvSpPr/>
      </xdr:nvSpPr>
      <xdr:spPr>
        <a:xfrm>
          <a:off x="15430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70485</xdr:rowOff>
    </xdr:from>
    <xdr:ext cx="523240" cy="259080"/>
    <xdr:sp macro="" textlink="">
      <xdr:nvSpPr>
        <xdr:cNvPr id="682" name="テキスト ボックス 681"/>
        <xdr:cNvSpPr txBox="1"/>
      </xdr:nvSpPr>
      <xdr:spPr>
        <a:xfrm>
          <a:off x="15213965" y="167011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6985</xdr:rowOff>
    </xdr:from>
    <xdr:to>
      <xdr:col>76</xdr:col>
      <xdr:colOff>114300</xdr:colOff>
      <xdr:row>98</xdr:row>
      <xdr:rowOff>20955</xdr:rowOff>
    </xdr:to>
    <xdr:cxnSp macro="">
      <xdr:nvCxnSpPr>
        <xdr:cNvPr id="683" name="直線コネクタ 682"/>
        <xdr:cNvCxnSpPr/>
      </xdr:nvCxnSpPr>
      <xdr:spPr>
        <a:xfrm>
          <a:off x="13703300" y="168090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24130</xdr:rowOff>
    </xdr:from>
    <xdr:to>
      <xdr:col>76</xdr:col>
      <xdr:colOff>165100</xdr:colOff>
      <xdr:row>97</xdr:row>
      <xdr:rowOff>125730</xdr:rowOff>
    </xdr:to>
    <xdr:sp macro="" textlink="">
      <xdr:nvSpPr>
        <xdr:cNvPr id="684" name="フローチャート: 判断 683"/>
        <xdr:cNvSpPr/>
      </xdr:nvSpPr>
      <xdr:spPr>
        <a:xfrm>
          <a:off x="14541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142240</xdr:rowOff>
    </xdr:from>
    <xdr:ext cx="523240" cy="259080"/>
    <xdr:sp macro="" textlink="">
      <xdr:nvSpPr>
        <xdr:cNvPr id="685" name="テキスト ボックス 684"/>
        <xdr:cNvSpPr txBox="1"/>
      </xdr:nvSpPr>
      <xdr:spPr>
        <a:xfrm>
          <a:off x="14324965" y="164299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6985</xdr:rowOff>
    </xdr:from>
    <xdr:to>
      <xdr:col>71</xdr:col>
      <xdr:colOff>177800</xdr:colOff>
      <xdr:row>98</xdr:row>
      <xdr:rowOff>20955</xdr:rowOff>
    </xdr:to>
    <xdr:cxnSp macro="">
      <xdr:nvCxnSpPr>
        <xdr:cNvPr id="686" name="直線コネクタ 685"/>
        <xdr:cNvCxnSpPr/>
      </xdr:nvCxnSpPr>
      <xdr:spPr>
        <a:xfrm flipV="1">
          <a:off x="12814300" y="168090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40640</xdr:rowOff>
    </xdr:from>
    <xdr:to>
      <xdr:col>72</xdr:col>
      <xdr:colOff>38100</xdr:colOff>
      <xdr:row>97</xdr:row>
      <xdr:rowOff>141605</xdr:rowOff>
    </xdr:to>
    <xdr:sp macro="" textlink="">
      <xdr:nvSpPr>
        <xdr:cNvPr id="687" name="フローチャート: 判断 686"/>
        <xdr:cNvSpPr/>
      </xdr:nvSpPr>
      <xdr:spPr>
        <a:xfrm>
          <a:off x="13652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158115</xdr:rowOff>
    </xdr:from>
    <xdr:ext cx="523240" cy="248285"/>
    <xdr:sp macro="" textlink="">
      <xdr:nvSpPr>
        <xdr:cNvPr id="688" name="テキスト ボックス 687"/>
        <xdr:cNvSpPr txBox="1"/>
      </xdr:nvSpPr>
      <xdr:spPr>
        <a:xfrm>
          <a:off x="13435965" y="1644586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59690</xdr:rowOff>
    </xdr:from>
    <xdr:to>
      <xdr:col>67</xdr:col>
      <xdr:colOff>101600</xdr:colOff>
      <xdr:row>97</xdr:row>
      <xdr:rowOff>161290</xdr:rowOff>
    </xdr:to>
    <xdr:sp macro="" textlink="">
      <xdr:nvSpPr>
        <xdr:cNvPr id="689" name="フローチャート: 判断 688"/>
        <xdr:cNvSpPr/>
      </xdr:nvSpPr>
      <xdr:spPr>
        <a:xfrm>
          <a:off x="12763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6350</xdr:rowOff>
    </xdr:from>
    <xdr:ext cx="523240" cy="251460"/>
    <xdr:sp macro="" textlink="">
      <xdr:nvSpPr>
        <xdr:cNvPr id="690" name="テキスト ボックス 689"/>
        <xdr:cNvSpPr txBox="1"/>
      </xdr:nvSpPr>
      <xdr:spPr>
        <a:xfrm>
          <a:off x="12546965" y="1646555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2540</xdr:rowOff>
    </xdr:from>
    <xdr:to>
      <xdr:col>85</xdr:col>
      <xdr:colOff>177800</xdr:colOff>
      <xdr:row>96</xdr:row>
      <xdr:rowOff>104140</xdr:rowOff>
    </xdr:to>
    <xdr:sp macro="" textlink="">
      <xdr:nvSpPr>
        <xdr:cNvPr id="696" name="楕円 695"/>
        <xdr:cNvSpPr/>
      </xdr:nvSpPr>
      <xdr:spPr>
        <a:xfrm>
          <a:off x="16268700" y="164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25400</xdr:rowOff>
    </xdr:from>
    <xdr:ext cx="534670" cy="259080"/>
    <xdr:sp macro="" textlink="">
      <xdr:nvSpPr>
        <xdr:cNvPr id="697" name="積立金該当値テキスト"/>
        <xdr:cNvSpPr txBox="1"/>
      </xdr:nvSpPr>
      <xdr:spPr>
        <a:xfrm>
          <a:off x="16370300" y="16313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126365</xdr:rowOff>
    </xdr:from>
    <xdr:to>
      <xdr:col>81</xdr:col>
      <xdr:colOff>101600</xdr:colOff>
      <xdr:row>97</xdr:row>
      <xdr:rowOff>56515</xdr:rowOff>
    </xdr:to>
    <xdr:sp macro="" textlink="">
      <xdr:nvSpPr>
        <xdr:cNvPr id="698" name="楕円 697"/>
        <xdr:cNvSpPr/>
      </xdr:nvSpPr>
      <xdr:spPr>
        <a:xfrm>
          <a:off x="154305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73025</xdr:rowOff>
    </xdr:from>
    <xdr:ext cx="523240" cy="259080"/>
    <xdr:sp macro="" textlink="">
      <xdr:nvSpPr>
        <xdr:cNvPr id="699" name="テキスト ボックス 698"/>
        <xdr:cNvSpPr txBox="1"/>
      </xdr:nvSpPr>
      <xdr:spPr>
        <a:xfrm>
          <a:off x="15213965" y="163607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141605</xdr:rowOff>
    </xdr:from>
    <xdr:to>
      <xdr:col>76</xdr:col>
      <xdr:colOff>165100</xdr:colOff>
      <xdr:row>98</xdr:row>
      <xdr:rowOff>71755</xdr:rowOff>
    </xdr:to>
    <xdr:sp macro="" textlink="">
      <xdr:nvSpPr>
        <xdr:cNvPr id="700" name="楕円 699"/>
        <xdr:cNvSpPr/>
      </xdr:nvSpPr>
      <xdr:spPr>
        <a:xfrm>
          <a:off x="14541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98</xdr:row>
      <xdr:rowOff>63500</xdr:rowOff>
    </xdr:from>
    <xdr:ext cx="378460" cy="251460"/>
    <xdr:sp macro="" textlink="">
      <xdr:nvSpPr>
        <xdr:cNvPr id="701" name="テキスト ボックス 700"/>
        <xdr:cNvSpPr txBox="1"/>
      </xdr:nvSpPr>
      <xdr:spPr>
        <a:xfrm>
          <a:off x="14403070" y="16865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127635</xdr:rowOff>
    </xdr:from>
    <xdr:to>
      <xdr:col>72</xdr:col>
      <xdr:colOff>38100</xdr:colOff>
      <xdr:row>98</xdr:row>
      <xdr:rowOff>57785</xdr:rowOff>
    </xdr:to>
    <xdr:sp macro="" textlink="">
      <xdr:nvSpPr>
        <xdr:cNvPr id="702" name="楕円 701"/>
        <xdr:cNvSpPr/>
      </xdr:nvSpPr>
      <xdr:spPr>
        <a:xfrm>
          <a:off x="13652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48895</xdr:rowOff>
    </xdr:from>
    <xdr:ext cx="458470" cy="259080"/>
    <xdr:sp macro="" textlink="">
      <xdr:nvSpPr>
        <xdr:cNvPr id="703" name="テキスト ボックス 702"/>
        <xdr:cNvSpPr txBox="1"/>
      </xdr:nvSpPr>
      <xdr:spPr>
        <a:xfrm>
          <a:off x="13468350" y="1685099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141605</xdr:rowOff>
    </xdr:from>
    <xdr:to>
      <xdr:col>67</xdr:col>
      <xdr:colOff>101600</xdr:colOff>
      <xdr:row>98</xdr:row>
      <xdr:rowOff>71755</xdr:rowOff>
    </xdr:to>
    <xdr:sp macro="" textlink="">
      <xdr:nvSpPr>
        <xdr:cNvPr id="704" name="楕円 703"/>
        <xdr:cNvSpPr/>
      </xdr:nvSpPr>
      <xdr:spPr>
        <a:xfrm>
          <a:off x="12763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98</xdr:row>
      <xdr:rowOff>63500</xdr:rowOff>
    </xdr:from>
    <xdr:ext cx="378460" cy="251460"/>
    <xdr:sp macro="" textlink="">
      <xdr:nvSpPr>
        <xdr:cNvPr id="705" name="テキスト ボックス 704"/>
        <xdr:cNvSpPr txBox="1"/>
      </xdr:nvSpPr>
      <xdr:spPr>
        <a:xfrm>
          <a:off x="12625070" y="16865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8455" cy="217170"/>
    <xdr:sp macro="" textlink="">
      <xdr:nvSpPr>
        <xdr:cNvPr id="714" name="テキスト ボックス 713"/>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7490" cy="259080"/>
    <xdr:sp macro="" textlink="">
      <xdr:nvSpPr>
        <xdr:cNvPr id="717" name="テキスト ボックス 716"/>
        <xdr:cNvSpPr txBox="1"/>
      </xdr:nvSpPr>
      <xdr:spPr>
        <a:xfrm>
          <a:off x="18039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9" name="テキスト ボックス 71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1" name="テキスト ボックス 720"/>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3" name="テキスト ボックス 72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5" name="テキスト ボックス 72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27" name="テキスト ボックス 726"/>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99695</xdr:rowOff>
    </xdr:from>
    <xdr:to>
      <xdr:col>116</xdr:col>
      <xdr:colOff>62865</xdr:colOff>
      <xdr:row>39</xdr:row>
      <xdr:rowOff>44450</xdr:rowOff>
    </xdr:to>
    <xdr:cxnSp macro="">
      <xdr:nvCxnSpPr>
        <xdr:cNvPr id="729" name="直線コネクタ 728"/>
        <xdr:cNvCxnSpPr/>
      </xdr:nvCxnSpPr>
      <xdr:spPr>
        <a:xfrm flipV="1">
          <a:off x="22159595" y="524319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46355</xdr:rowOff>
    </xdr:from>
    <xdr:ext cx="534670" cy="259080"/>
    <xdr:sp macro="" textlink="">
      <xdr:nvSpPr>
        <xdr:cNvPr id="732" name="投資及び出資金最大値テキスト"/>
        <xdr:cNvSpPr txBox="1"/>
      </xdr:nvSpPr>
      <xdr:spPr>
        <a:xfrm>
          <a:off x="2221230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99695</xdr:rowOff>
    </xdr:from>
    <xdr:to>
      <xdr:col>116</xdr:col>
      <xdr:colOff>152400</xdr:colOff>
      <xdr:row>30</xdr:row>
      <xdr:rowOff>99695</xdr:rowOff>
    </xdr:to>
    <xdr:cxnSp macro="">
      <xdr:nvCxnSpPr>
        <xdr:cNvPr id="733" name="直線コネクタ 732"/>
        <xdr:cNvCxnSpPr/>
      </xdr:nvCxnSpPr>
      <xdr:spPr>
        <a:xfrm>
          <a:off x="22072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46355</xdr:rowOff>
    </xdr:from>
    <xdr:ext cx="469900" cy="259080"/>
    <xdr:sp macro="" textlink="">
      <xdr:nvSpPr>
        <xdr:cNvPr id="735" name="投資及び出資金平均値テキスト"/>
        <xdr:cNvSpPr txBox="1"/>
      </xdr:nvSpPr>
      <xdr:spPr>
        <a:xfrm>
          <a:off x="22212300" y="6390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23495</xdr:rowOff>
    </xdr:from>
    <xdr:to>
      <xdr:col>116</xdr:col>
      <xdr:colOff>114300</xdr:colOff>
      <xdr:row>38</xdr:row>
      <xdr:rowOff>125095</xdr:rowOff>
    </xdr:to>
    <xdr:sp macro="" textlink="">
      <xdr:nvSpPr>
        <xdr:cNvPr id="736" name="フローチャート: 判断 735"/>
        <xdr:cNvSpPr/>
      </xdr:nvSpPr>
      <xdr:spPr>
        <a:xfrm>
          <a:off x="22110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3175</xdr:rowOff>
    </xdr:from>
    <xdr:to>
      <xdr:col>112</xdr:col>
      <xdr:colOff>38100</xdr:colOff>
      <xdr:row>38</xdr:row>
      <xdr:rowOff>104775</xdr:rowOff>
    </xdr:to>
    <xdr:sp macro="" textlink="">
      <xdr:nvSpPr>
        <xdr:cNvPr id="738" name="フローチャート: 判断 737"/>
        <xdr:cNvSpPr/>
      </xdr:nvSpPr>
      <xdr:spPr>
        <a:xfrm>
          <a:off x="2127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121285</xdr:rowOff>
    </xdr:from>
    <xdr:ext cx="458470" cy="250825"/>
    <xdr:sp macro="" textlink="">
      <xdr:nvSpPr>
        <xdr:cNvPr id="739" name="テキスト ボックス 738"/>
        <xdr:cNvSpPr txBox="1"/>
      </xdr:nvSpPr>
      <xdr:spPr>
        <a:xfrm>
          <a:off x="21088350" y="629348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39370</xdr:rowOff>
    </xdr:from>
    <xdr:to>
      <xdr:col>107</xdr:col>
      <xdr:colOff>101600</xdr:colOff>
      <xdr:row>38</xdr:row>
      <xdr:rowOff>140970</xdr:rowOff>
    </xdr:to>
    <xdr:sp macro="" textlink="">
      <xdr:nvSpPr>
        <xdr:cNvPr id="741" name="フローチャート: 判断 740"/>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157480</xdr:rowOff>
    </xdr:from>
    <xdr:ext cx="458470" cy="248920"/>
    <xdr:sp macro="" textlink="">
      <xdr:nvSpPr>
        <xdr:cNvPr id="742" name="テキスト ボックス 741"/>
        <xdr:cNvSpPr txBox="1"/>
      </xdr:nvSpPr>
      <xdr:spPr>
        <a:xfrm>
          <a:off x="20199350" y="632968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53975</xdr:rowOff>
    </xdr:from>
    <xdr:to>
      <xdr:col>102</xdr:col>
      <xdr:colOff>165100</xdr:colOff>
      <xdr:row>38</xdr:row>
      <xdr:rowOff>155575</xdr:rowOff>
    </xdr:to>
    <xdr:sp macro="" textlink="">
      <xdr:nvSpPr>
        <xdr:cNvPr id="744" name="フローチャート: 判断 743"/>
        <xdr:cNvSpPr/>
      </xdr:nvSpPr>
      <xdr:spPr>
        <a:xfrm>
          <a:off x="19494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635</xdr:rowOff>
    </xdr:from>
    <xdr:ext cx="458470" cy="259080"/>
    <xdr:sp macro="" textlink="">
      <xdr:nvSpPr>
        <xdr:cNvPr id="745" name="テキスト ボックス 744"/>
        <xdr:cNvSpPr txBox="1"/>
      </xdr:nvSpPr>
      <xdr:spPr>
        <a:xfrm>
          <a:off x="19310350" y="634428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27940</xdr:rowOff>
    </xdr:from>
    <xdr:to>
      <xdr:col>98</xdr:col>
      <xdr:colOff>38100</xdr:colOff>
      <xdr:row>38</xdr:row>
      <xdr:rowOff>129540</xdr:rowOff>
    </xdr:to>
    <xdr:sp macro="" textlink="">
      <xdr:nvSpPr>
        <xdr:cNvPr id="746" name="フローチャート: 判断 745"/>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146050</xdr:rowOff>
    </xdr:from>
    <xdr:ext cx="458470" cy="248920"/>
    <xdr:sp macro="" textlink="">
      <xdr:nvSpPr>
        <xdr:cNvPr id="747" name="テキスト ボックス 746"/>
        <xdr:cNvSpPr txBox="1"/>
      </xdr:nvSpPr>
      <xdr:spPr>
        <a:xfrm>
          <a:off x="18421350" y="631825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4"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8125" cy="251460"/>
    <xdr:sp macro="" textlink="">
      <xdr:nvSpPr>
        <xdr:cNvPr id="756" name="テキスト ボックス 755"/>
        <xdr:cNvSpPr txBox="1"/>
      </xdr:nvSpPr>
      <xdr:spPr>
        <a:xfrm>
          <a:off x="21198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8125" cy="251460"/>
    <xdr:sp macro="" textlink="">
      <xdr:nvSpPr>
        <xdr:cNvPr id="758" name="テキスト ボックス 757"/>
        <xdr:cNvSpPr txBox="1"/>
      </xdr:nvSpPr>
      <xdr:spPr>
        <a:xfrm>
          <a:off x="20309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8125" cy="251460"/>
    <xdr:sp macro="" textlink="">
      <xdr:nvSpPr>
        <xdr:cNvPr id="760" name="テキスト ボックス 759"/>
        <xdr:cNvSpPr txBox="1"/>
      </xdr:nvSpPr>
      <xdr:spPr>
        <a:xfrm>
          <a:off x="19420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8125" cy="251460"/>
    <xdr:sp macro="" textlink="">
      <xdr:nvSpPr>
        <xdr:cNvPr id="762" name="テキスト ボックス 761"/>
        <xdr:cNvSpPr txBox="1"/>
      </xdr:nvSpPr>
      <xdr:spPr>
        <a:xfrm>
          <a:off x="18531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8455" cy="217170"/>
    <xdr:sp macro="" textlink="">
      <xdr:nvSpPr>
        <xdr:cNvPr id="771" name="テキスト ボックス 770"/>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7490" cy="259080"/>
    <xdr:sp macro="" textlink="">
      <xdr:nvSpPr>
        <xdr:cNvPr id="774" name="テキスト ボックス 773"/>
        <xdr:cNvSpPr txBox="1"/>
      </xdr:nvSpPr>
      <xdr:spPr>
        <a:xfrm>
          <a:off x="18039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6" name="テキスト ボックス 77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78" name="テキスト ボックス 777"/>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0" name="テキスト ボックス 77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2" name="テキスト ボックス 78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4200" cy="248920"/>
    <xdr:sp macro="" textlink="">
      <xdr:nvSpPr>
        <xdr:cNvPr id="784" name="テキスト ボックス 783"/>
        <xdr:cNvSpPr txBox="1"/>
      </xdr:nvSpPr>
      <xdr:spPr>
        <a:xfrm>
          <a:off x="17692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43815</xdr:rowOff>
    </xdr:from>
    <xdr:to>
      <xdr:col>116</xdr:col>
      <xdr:colOff>62865</xdr:colOff>
      <xdr:row>59</xdr:row>
      <xdr:rowOff>44450</xdr:rowOff>
    </xdr:to>
    <xdr:cxnSp macro="">
      <xdr:nvCxnSpPr>
        <xdr:cNvPr id="786" name="直線コネクタ 785"/>
        <xdr:cNvCxnSpPr/>
      </xdr:nvCxnSpPr>
      <xdr:spPr>
        <a:xfrm flipV="1">
          <a:off x="22159595" y="8787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161925</xdr:rowOff>
    </xdr:from>
    <xdr:ext cx="534670" cy="259080"/>
    <xdr:sp macro="" textlink="">
      <xdr:nvSpPr>
        <xdr:cNvPr id="789" name="貸付金最大値テキスト"/>
        <xdr:cNvSpPr txBox="1"/>
      </xdr:nvSpPr>
      <xdr:spPr>
        <a:xfrm>
          <a:off x="22212300" y="856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72,043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43815</xdr:rowOff>
    </xdr:from>
    <xdr:to>
      <xdr:col>116</xdr:col>
      <xdr:colOff>152400</xdr:colOff>
      <xdr:row>51</xdr:row>
      <xdr:rowOff>43815</xdr:rowOff>
    </xdr:to>
    <xdr:cxnSp macro="">
      <xdr:nvCxnSpPr>
        <xdr:cNvPr id="790" name="直線コネクタ 789"/>
        <xdr:cNvCxnSpPr/>
      </xdr:nvCxnSpPr>
      <xdr:spPr>
        <a:xfrm>
          <a:off x="22072600" y="878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30480</xdr:rowOff>
    </xdr:from>
    <xdr:to>
      <xdr:col>116</xdr:col>
      <xdr:colOff>63500</xdr:colOff>
      <xdr:row>59</xdr:row>
      <xdr:rowOff>30480</xdr:rowOff>
    </xdr:to>
    <xdr:cxnSp macro="">
      <xdr:nvCxnSpPr>
        <xdr:cNvPr id="791" name="直線コネクタ 790"/>
        <xdr:cNvCxnSpPr/>
      </xdr:nvCxnSpPr>
      <xdr:spPr>
        <a:xfrm flipV="1">
          <a:off x="21323300" y="101460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88265</xdr:rowOff>
    </xdr:from>
    <xdr:ext cx="469900" cy="249555"/>
    <xdr:sp macro="" textlink="">
      <xdr:nvSpPr>
        <xdr:cNvPr id="792" name="貸付金平均値テキスト"/>
        <xdr:cNvSpPr txBox="1"/>
      </xdr:nvSpPr>
      <xdr:spPr>
        <a:xfrm>
          <a:off x="22212300" y="986091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65405</xdr:rowOff>
    </xdr:from>
    <xdr:to>
      <xdr:col>116</xdr:col>
      <xdr:colOff>114300</xdr:colOff>
      <xdr:row>58</xdr:row>
      <xdr:rowOff>167005</xdr:rowOff>
    </xdr:to>
    <xdr:sp macro="" textlink="">
      <xdr:nvSpPr>
        <xdr:cNvPr id="793" name="フローチャート: 判断 792"/>
        <xdr:cNvSpPr/>
      </xdr:nvSpPr>
      <xdr:spPr>
        <a:xfrm>
          <a:off x="221107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30480</xdr:rowOff>
    </xdr:from>
    <xdr:to>
      <xdr:col>111</xdr:col>
      <xdr:colOff>177800</xdr:colOff>
      <xdr:row>59</xdr:row>
      <xdr:rowOff>30480</xdr:rowOff>
    </xdr:to>
    <xdr:cxnSp macro="">
      <xdr:nvCxnSpPr>
        <xdr:cNvPr id="794" name="直線コネクタ 793"/>
        <xdr:cNvCxnSpPr/>
      </xdr:nvCxnSpPr>
      <xdr:spPr>
        <a:xfrm flipV="1">
          <a:off x="20434300" y="10146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31750</xdr:rowOff>
    </xdr:from>
    <xdr:to>
      <xdr:col>112</xdr:col>
      <xdr:colOff>38100</xdr:colOff>
      <xdr:row>58</xdr:row>
      <xdr:rowOff>133350</xdr:rowOff>
    </xdr:to>
    <xdr:sp macro="" textlink="">
      <xdr:nvSpPr>
        <xdr:cNvPr id="795" name="フローチャート: 判断 794"/>
        <xdr:cNvSpPr/>
      </xdr:nvSpPr>
      <xdr:spPr>
        <a:xfrm>
          <a:off x="21272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149860</xdr:rowOff>
    </xdr:from>
    <xdr:ext cx="458470" cy="259080"/>
    <xdr:sp macro="" textlink="">
      <xdr:nvSpPr>
        <xdr:cNvPr id="796" name="テキスト ボックス 795"/>
        <xdr:cNvSpPr txBox="1"/>
      </xdr:nvSpPr>
      <xdr:spPr>
        <a:xfrm>
          <a:off x="21088350" y="97510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30480</xdr:rowOff>
    </xdr:from>
    <xdr:to>
      <xdr:col>107</xdr:col>
      <xdr:colOff>50800</xdr:colOff>
      <xdr:row>59</xdr:row>
      <xdr:rowOff>30480</xdr:rowOff>
    </xdr:to>
    <xdr:cxnSp macro="">
      <xdr:nvCxnSpPr>
        <xdr:cNvPr id="797" name="直線コネクタ 796"/>
        <xdr:cNvCxnSpPr/>
      </xdr:nvCxnSpPr>
      <xdr:spPr>
        <a:xfrm flipV="1">
          <a:off x="19545300" y="10146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73025</xdr:rowOff>
    </xdr:from>
    <xdr:to>
      <xdr:col>107</xdr:col>
      <xdr:colOff>101600</xdr:colOff>
      <xdr:row>59</xdr:row>
      <xdr:rowOff>3175</xdr:rowOff>
    </xdr:to>
    <xdr:sp macro="" textlink="">
      <xdr:nvSpPr>
        <xdr:cNvPr id="798" name="フローチャート: 判断 797"/>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19685</xdr:rowOff>
    </xdr:from>
    <xdr:ext cx="458470" cy="249555"/>
    <xdr:sp macro="" textlink="">
      <xdr:nvSpPr>
        <xdr:cNvPr id="799" name="テキスト ボックス 798"/>
        <xdr:cNvSpPr txBox="1"/>
      </xdr:nvSpPr>
      <xdr:spPr>
        <a:xfrm>
          <a:off x="20199350" y="979233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30480</xdr:rowOff>
    </xdr:from>
    <xdr:to>
      <xdr:col>102</xdr:col>
      <xdr:colOff>114300</xdr:colOff>
      <xdr:row>59</xdr:row>
      <xdr:rowOff>31115</xdr:rowOff>
    </xdr:to>
    <xdr:cxnSp macro="">
      <xdr:nvCxnSpPr>
        <xdr:cNvPr id="800" name="直線コネクタ 799"/>
        <xdr:cNvCxnSpPr/>
      </xdr:nvCxnSpPr>
      <xdr:spPr>
        <a:xfrm flipV="1">
          <a:off x="18656300" y="10146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73025</xdr:rowOff>
    </xdr:from>
    <xdr:to>
      <xdr:col>102</xdr:col>
      <xdr:colOff>165100</xdr:colOff>
      <xdr:row>59</xdr:row>
      <xdr:rowOff>3175</xdr:rowOff>
    </xdr:to>
    <xdr:sp macro="" textlink="">
      <xdr:nvSpPr>
        <xdr:cNvPr id="801" name="フローチャート: 判断 800"/>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19685</xdr:rowOff>
    </xdr:from>
    <xdr:ext cx="458470" cy="249555"/>
    <xdr:sp macro="" textlink="">
      <xdr:nvSpPr>
        <xdr:cNvPr id="802" name="テキスト ボックス 801"/>
        <xdr:cNvSpPr txBox="1"/>
      </xdr:nvSpPr>
      <xdr:spPr>
        <a:xfrm>
          <a:off x="19310350" y="979233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58420</xdr:rowOff>
    </xdr:from>
    <xdr:to>
      <xdr:col>98</xdr:col>
      <xdr:colOff>38100</xdr:colOff>
      <xdr:row>58</xdr:row>
      <xdr:rowOff>160020</xdr:rowOff>
    </xdr:to>
    <xdr:sp macro="" textlink="">
      <xdr:nvSpPr>
        <xdr:cNvPr id="803" name="フローチャート: 判断 802"/>
        <xdr:cNvSpPr/>
      </xdr:nvSpPr>
      <xdr:spPr>
        <a:xfrm>
          <a:off x="18605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5080</xdr:rowOff>
    </xdr:from>
    <xdr:ext cx="458470" cy="259080"/>
    <xdr:sp macro="" textlink="">
      <xdr:nvSpPr>
        <xdr:cNvPr id="804" name="テキスト ボックス 803"/>
        <xdr:cNvSpPr txBox="1"/>
      </xdr:nvSpPr>
      <xdr:spPr>
        <a:xfrm>
          <a:off x="18421350" y="977773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151130</xdr:rowOff>
    </xdr:from>
    <xdr:to>
      <xdr:col>116</xdr:col>
      <xdr:colOff>114300</xdr:colOff>
      <xdr:row>59</xdr:row>
      <xdr:rowOff>81280</xdr:rowOff>
    </xdr:to>
    <xdr:sp macro="" textlink="">
      <xdr:nvSpPr>
        <xdr:cNvPr id="810" name="楕円 809"/>
        <xdr:cNvSpPr/>
      </xdr:nvSpPr>
      <xdr:spPr>
        <a:xfrm>
          <a:off x="22110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66040</xdr:rowOff>
    </xdr:from>
    <xdr:ext cx="378460" cy="248920"/>
    <xdr:sp macro="" textlink="">
      <xdr:nvSpPr>
        <xdr:cNvPr id="811" name="貸付金該当値テキスト"/>
        <xdr:cNvSpPr txBox="1"/>
      </xdr:nvSpPr>
      <xdr:spPr>
        <a:xfrm>
          <a:off x="22212300" y="100101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151130</xdr:rowOff>
    </xdr:from>
    <xdr:to>
      <xdr:col>112</xdr:col>
      <xdr:colOff>38100</xdr:colOff>
      <xdr:row>59</xdr:row>
      <xdr:rowOff>81280</xdr:rowOff>
    </xdr:to>
    <xdr:sp macro="" textlink="">
      <xdr:nvSpPr>
        <xdr:cNvPr id="812" name="楕円 811"/>
        <xdr:cNvSpPr/>
      </xdr:nvSpPr>
      <xdr:spPr>
        <a:xfrm>
          <a:off x="21272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72390</xdr:rowOff>
    </xdr:from>
    <xdr:ext cx="378460" cy="259080"/>
    <xdr:sp macro="" textlink="">
      <xdr:nvSpPr>
        <xdr:cNvPr id="813" name="テキスト ボックス 812"/>
        <xdr:cNvSpPr txBox="1"/>
      </xdr:nvSpPr>
      <xdr:spPr>
        <a:xfrm>
          <a:off x="21134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151130</xdr:rowOff>
    </xdr:from>
    <xdr:to>
      <xdr:col>107</xdr:col>
      <xdr:colOff>101600</xdr:colOff>
      <xdr:row>59</xdr:row>
      <xdr:rowOff>81280</xdr:rowOff>
    </xdr:to>
    <xdr:sp macro="" textlink="">
      <xdr:nvSpPr>
        <xdr:cNvPr id="814" name="楕円 813"/>
        <xdr:cNvSpPr/>
      </xdr:nvSpPr>
      <xdr:spPr>
        <a:xfrm>
          <a:off x="20383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72390</xdr:rowOff>
    </xdr:from>
    <xdr:ext cx="378460" cy="259080"/>
    <xdr:sp macro="" textlink="">
      <xdr:nvSpPr>
        <xdr:cNvPr id="815" name="テキスト ボックス 814"/>
        <xdr:cNvSpPr txBox="1"/>
      </xdr:nvSpPr>
      <xdr:spPr>
        <a:xfrm>
          <a:off x="20245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151130</xdr:rowOff>
    </xdr:from>
    <xdr:to>
      <xdr:col>102</xdr:col>
      <xdr:colOff>165100</xdr:colOff>
      <xdr:row>59</xdr:row>
      <xdr:rowOff>81280</xdr:rowOff>
    </xdr:to>
    <xdr:sp macro="" textlink="">
      <xdr:nvSpPr>
        <xdr:cNvPr id="816" name="楕円 815"/>
        <xdr:cNvSpPr/>
      </xdr:nvSpPr>
      <xdr:spPr>
        <a:xfrm>
          <a:off x="19494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72390</xdr:rowOff>
    </xdr:from>
    <xdr:ext cx="378460" cy="259080"/>
    <xdr:sp macro="" textlink="">
      <xdr:nvSpPr>
        <xdr:cNvPr id="817" name="テキスト ボックス 816"/>
        <xdr:cNvSpPr txBox="1"/>
      </xdr:nvSpPr>
      <xdr:spPr>
        <a:xfrm>
          <a:off x="19356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151765</xdr:rowOff>
    </xdr:from>
    <xdr:to>
      <xdr:col>98</xdr:col>
      <xdr:colOff>38100</xdr:colOff>
      <xdr:row>59</xdr:row>
      <xdr:rowOff>81915</xdr:rowOff>
    </xdr:to>
    <xdr:sp macro="" textlink="">
      <xdr:nvSpPr>
        <xdr:cNvPr id="818" name="楕円 817"/>
        <xdr:cNvSpPr/>
      </xdr:nvSpPr>
      <xdr:spPr>
        <a:xfrm>
          <a:off x="18605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73025</xdr:rowOff>
    </xdr:from>
    <xdr:ext cx="378460" cy="259080"/>
    <xdr:sp macro="" textlink="">
      <xdr:nvSpPr>
        <xdr:cNvPr id="819" name="テキスト ボックス 818"/>
        <xdr:cNvSpPr txBox="1"/>
      </xdr:nvSpPr>
      <xdr:spPr>
        <a:xfrm>
          <a:off x="18467070" y="10188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8455" cy="217170"/>
    <xdr:sp macro="" textlink="">
      <xdr:nvSpPr>
        <xdr:cNvPr id="828" name="テキスト ボックス 827"/>
        <xdr:cNvSpPr txBox="1"/>
      </xdr:nvSpPr>
      <xdr:spPr>
        <a:xfrm>
          <a:off x="18249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7490" cy="248920"/>
    <xdr:sp macro="" textlink="">
      <xdr:nvSpPr>
        <xdr:cNvPr id="830" name="テキスト ボックス 829"/>
        <xdr:cNvSpPr txBox="1"/>
      </xdr:nvSpPr>
      <xdr:spPr>
        <a:xfrm>
          <a:off x="18039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2" name="テキスト ボックス 83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4" name="テキスト ボックス 83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36" name="テキスト ボックス 835"/>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4200" cy="259080"/>
    <xdr:sp macro="" textlink="">
      <xdr:nvSpPr>
        <xdr:cNvPr id="838" name="テキスト ボックス 837"/>
        <xdr:cNvSpPr txBox="1"/>
      </xdr:nvSpPr>
      <xdr:spPr>
        <a:xfrm>
          <a:off x="17692370" y="1230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4200" cy="259080"/>
    <xdr:sp macro="" textlink="">
      <xdr:nvSpPr>
        <xdr:cNvPr id="840" name="テキスト ボックス 839"/>
        <xdr:cNvSpPr txBox="1"/>
      </xdr:nvSpPr>
      <xdr:spPr>
        <a:xfrm>
          <a:off x="17692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4200" cy="248920"/>
    <xdr:sp macro="" textlink="">
      <xdr:nvSpPr>
        <xdr:cNvPr id="842" name="テキスト ボックス 841"/>
        <xdr:cNvSpPr txBox="1"/>
      </xdr:nvSpPr>
      <xdr:spPr>
        <a:xfrm>
          <a:off x="17692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95250</xdr:rowOff>
    </xdr:from>
    <xdr:to>
      <xdr:col>116</xdr:col>
      <xdr:colOff>62865</xdr:colOff>
      <xdr:row>79</xdr:row>
      <xdr:rowOff>64770</xdr:rowOff>
    </xdr:to>
    <xdr:cxnSp macro="">
      <xdr:nvCxnSpPr>
        <xdr:cNvPr id="844" name="直線コネクタ 843"/>
        <xdr:cNvCxnSpPr/>
      </xdr:nvCxnSpPr>
      <xdr:spPr>
        <a:xfrm flipV="1">
          <a:off x="22159595" y="122682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68580</xdr:rowOff>
    </xdr:from>
    <xdr:ext cx="534670" cy="259080"/>
    <xdr:sp macro="" textlink="">
      <xdr:nvSpPr>
        <xdr:cNvPr id="845" name="繰出金最小値テキスト"/>
        <xdr:cNvSpPr txBox="1"/>
      </xdr:nvSpPr>
      <xdr:spPr>
        <a:xfrm>
          <a:off x="22212300"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64770</xdr:rowOff>
    </xdr:from>
    <xdr:to>
      <xdr:col>116</xdr:col>
      <xdr:colOff>152400</xdr:colOff>
      <xdr:row>79</xdr:row>
      <xdr:rowOff>64770</xdr:rowOff>
    </xdr:to>
    <xdr:cxnSp macro="">
      <xdr:nvCxnSpPr>
        <xdr:cNvPr id="846" name="直線コネクタ 845"/>
        <xdr:cNvCxnSpPr/>
      </xdr:nvCxnSpPr>
      <xdr:spPr>
        <a:xfrm>
          <a:off x="22072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41910</xdr:rowOff>
    </xdr:from>
    <xdr:ext cx="598805" cy="250190"/>
    <xdr:sp macro="" textlink="">
      <xdr:nvSpPr>
        <xdr:cNvPr id="847" name="繰出金最大値テキスト"/>
        <xdr:cNvSpPr txBox="1"/>
      </xdr:nvSpPr>
      <xdr:spPr>
        <a:xfrm>
          <a:off x="22212300" y="120434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134,016</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95250</xdr:rowOff>
    </xdr:from>
    <xdr:to>
      <xdr:col>116</xdr:col>
      <xdr:colOff>152400</xdr:colOff>
      <xdr:row>71</xdr:row>
      <xdr:rowOff>95250</xdr:rowOff>
    </xdr:to>
    <xdr:cxnSp macro="">
      <xdr:nvCxnSpPr>
        <xdr:cNvPr id="848" name="直線コネクタ 847"/>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82550</xdr:rowOff>
    </xdr:from>
    <xdr:to>
      <xdr:col>116</xdr:col>
      <xdr:colOff>63500</xdr:colOff>
      <xdr:row>77</xdr:row>
      <xdr:rowOff>101600</xdr:rowOff>
    </xdr:to>
    <xdr:cxnSp macro="">
      <xdr:nvCxnSpPr>
        <xdr:cNvPr id="849" name="直線コネクタ 848"/>
        <xdr:cNvCxnSpPr/>
      </xdr:nvCxnSpPr>
      <xdr:spPr>
        <a:xfrm flipV="1">
          <a:off x="21323300" y="132842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71755</xdr:rowOff>
    </xdr:from>
    <xdr:ext cx="534670" cy="259080"/>
    <xdr:sp macro="" textlink="">
      <xdr:nvSpPr>
        <xdr:cNvPr id="850" name="繰出金平均値テキスト"/>
        <xdr:cNvSpPr txBox="1"/>
      </xdr:nvSpPr>
      <xdr:spPr>
        <a:xfrm>
          <a:off x="22212300" y="13273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93345</xdr:rowOff>
    </xdr:from>
    <xdr:to>
      <xdr:col>116</xdr:col>
      <xdr:colOff>114300</xdr:colOff>
      <xdr:row>78</xdr:row>
      <xdr:rowOff>23495</xdr:rowOff>
    </xdr:to>
    <xdr:sp macro="" textlink="">
      <xdr:nvSpPr>
        <xdr:cNvPr id="851" name="フローチャート: 判断 850"/>
        <xdr:cNvSpPr/>
      </xdr:nvSpPr>
      <xdr:spPr>
        <a:xfrm>
          <a:off x="22110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70485</xdr:rowOff>
    </xdr:from>
    <xdr:to>
      <xdr:col>111</xdr:col>
      <xdr:colOff>177800</xdr:colOff>
      <xdr:row>77</xdr:row>
      <xdr:rowOff>101600</xdr:rowOff>
    </xdr:to>
    <xdr:cxnSp macro="">
      <xdr:nvCxnSpPr>
        <xdr:cNvPr id="852" name="直線コネクタ 851"/>
        <xdr:cNvCxnSpPr/>
      </xdr:nvCxnSpPr>
      <xdr:spPr>
        <a:xfrm>
          <a:off x="20434300" y="1310068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52070</xdr:rowOff>
    </xdr:from>
    <xdr:to>
      <xdr:col>112</xdr:col>
      <xdr:colOff>38100</xdr:colOff>
      <xdr:row>77</xdr:row>
      <xdr:rowOff>153670</xdr:rowOff>
    </xdr:to>
    <xdr:sp macro="" textlink="">
      <xdr:nvSpPr>
        <xdr:cNvPr id="853" name="フローチャート: 判断 852"/>
        <xdr:cNvSpPr/>
      </xdr:nvSpPr>
      <xdr:spPr>
        <a:xfrm>
          <a:off x="21272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144780</xdr:rowOff>
    </xdr:from>
    <xdr:ext cx="523240" cy="250190"/>
    <xdr:sp macro="" textlink="">
      <xdr:nvSpPr>
        <xdr:cNvPr id="854" name="テキスト ボックス 853"/>
        <xdr:cNvSpPr txBox="1"/>
      </xdr:nvSpPr>
      <xdr:spPr>
        <a:xfrm>
          <a:off x="21055965" y="1334643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70485</xdr:rowOff>
    </xdr:from>
    <xdr:to>
      <xdr:col>107</xdr:col>
      <xdr:colOff>50800</xdr:colOff>
      <xdr:row>76</xdr:row>
      <xdr:rowOff>92710</xdr:rowOff>
    </xdr:to>
    <xdr:cxnSp macro="">
      <xdr:nvCxnSpPr>
        <xdr:cNvPr id="855" name="直線コネクタ 854"/>
        <xdr:cNvCxnSpPr/>
      </xdr:nvCxnSpPr>
      <xdr:spPr>
        <a:xfrm flipV="1">
          <a:off x="19545300" y="131006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147955</xdr:rowOff>
    </xdr:from>
    <xdr:to>
      <xdr:col>107</xdr:col>
      <xdr:colOff>101600</xdr:colOff>
      <xdr:row>77</xdr:row>
      <xdr:rowOff>78105</xdr:rowOff>
    </xdr:to>
    <xdr:sp macro="" textlink="">
      <xdr:nvSpPr>
        <xdr:cNvPr id="856" name="フローチャート: 判断 855"/>
        <xdr:cNvSpPr/>
      </xdr:nvSpPr>
      <xdr:spPr>
        <a:xfrm>
          <a:off x="20383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69215</xdr:rowOff>
    </xdr:from>
    <xdr:ext cx="523240" cy="259080"/>
    <xdr:sp macro="" textlink="">
      <xdr:nvSpPr>
        <xdr:cNvPr id="857" name="テキスト ボックス 856"/>
        <xdr:cNvSpPr txBox="1"/>
      </xdr:nvSpPr>
      <xdr:spPr>
        <a:xfrm>
          <a:off x="20166965" y="132708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92710</xdr:rowOff>
    </xdr:from>
    <xdr:to>
      <xdr:col>102</xdr:col>
      <xdr:colOff>114300</xdr:colOff>
      <xdr:row>76</xdr:row>
      <xdr:rowOff>121285</xdr:rowOff>
    </xdr:to>
    <xdr:cxnSp macro="">
      <xdr:nvCxnSpPr>
        <xdr:cNvPr id="858" name="直線コネクタ 857"/>
        <xdr:cNvCxnSpPr/>
      </xdr:nvCxnSpPr>
      <xdr:spPr>
        <a:xfrm flipV="1">
          <a:off x="18656300" y="131229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137795</xdr:rowOff>
    </xdr:from>
    <xdr:to>
      <xdr:col>102</xdr:col>
      <xdr:colOff>165100</xdr:colOff>
      <xdr:row>77</xdr:row>
      <xdr:rowOff>67945</xdr:rowOff>
    </xdr:to>
    <xdr:sp macro="" textlink="">
      <xdr:nvSpPr>
        <xdr:cNvPr id="859" name="フローチャート: 判断 858"/>
        <xdr:cNvSpPr/>
      </xdr:nvSpPr>
      <xdr:spPr>
        <a:xfrm>
          <a:off x="19494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59055</xdr:rowOff>
    </xdr:from>
    <xdr:ext cx="523240" cy="259080"/>
    <xdr:sp macro="" textlink="">
      <xdr:nvSpPr>
        <xdr:cNvPr id="860" name="テキスト ボックス 859"/>
        <xdr:cNvSpPr txBox="1"/>
      </xdr:nvSpPr>
      <xdr:spPr>
        <a:xfrm>
          <a:off x="19277965" y="132607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125730</xdr:rowOff>
    </xdr:from>
    <xdr:to>
      <xdr:col>98</xdr:col>
      <xdr:colOff>38100</xdr:colOff>
      <xdr:row>77</xdr:row>
      <xdr:rowOff>55880</xdr:rowOff>
    </xdr:to>
    <xdr:sp macro="" textlink="">
      <xdr:nvSpPr>
        <xdr:cNvPr id="861" name="フローチャート: 判断 860"/>
        <xdr:cNvSpPr/>
      </xdr:nvSpPr>
      <xdr:spPr>
        <a:xfrm>
          <a:off x="18605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46990</xdr:rowOff>
    </xdr:from>
    <xdr:ext cx="523240" cy="259080"/>
    <xdr:sp macro="" textlink="">
      <xdr:nvSpPr>
        <xdr:cNvPr id="862" name="テキスト ボックス 861"/>
        <xdr:cNvSpPr txBox="1"/>
      </xdr:nvSpPr>
      <xdr:spPr>
        <a:xfrm>
          <a:off x="18388965" y="13248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31750</xdr:rowOff>
    </xdr:from>
    <xdr:to>
      <xdr:col>116</xdr:col>
      <xdr:colOff>114300</xdr:colOff>
      <xdr:row>77</xdr:row>
      <xdr:rowOff>133350</xdr:rowOff>
    </xdr:to>
    <xdr:sp macro="" textlink="">
      <xdr:nvSpPr>
        <xdr:cNvPr id="868" name="楕円 867"/>
        <xdr:cNvSpPr/>
      </xdr:nvSpPr>
      <xdr:spPr>
        <a:xfrm>
          <a:off x="22110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54610</xdr:rowOff>
    </xdr:from>
    <xdr:ext cx="534670" cy="248920"/>
    <xdr:sp macro="" textlink="">
      <xdr:nvSpPr>
        <xdr:cNvPr id="869" name="繰出金該当値テキスト"/>
        <xdr:cNvSpPr txBox="1"/>
      </xdr:nvSpPr>
      <xdr:spPr>
        <a:xfrm>
          <a:off x="22212300" y="13084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50800</xdr:rowOff>
    </xdr:from>
    <xdr:to>
      <xdr:col>112</xdr:col>
      <xdr:colOff>38100</xdr:colOff>
      <xdr:row>77</xdr:row>
      <xdr:rowOff>152400</xdr:rowOff>
    </xdr:to>
    <xdr:sp macro="" textlink="">
      <xdr:nvSpPr>
        <xdr:cNvPr id="870" name="楕円 869"/>
        <xdr:cNvSpPr/>
      </xdr:nvSpPr>
      <xdr:spPr>
        <a:xfrm>
          <a:off x="21272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168910</xdr:rowOff>
    </xdr:from>
    <xdr:ext cx="523240" cy="248920"/>
    <xdr:sp macro="" textlink="">
      <xdr:nvSpPr>
        <xdr:cNvPr id="871" name="テキスト ボックス 870"/>
        <xdr:cNvSpPr txBox="1"/>
      </xdr:nvSpPr>
      <xdr:spPr>
        <a:xfrm>
          <a:off x="21055965" y="1302766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52,479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19685</xdr:rowOff>
    </xdr:from>
    <xdr:to>
      <xdr:col>107</xdr:col>
      <xdr:colOff>101600</xdr:colOff>
      <xdr:row>76</xdr:row>
      <xdr:rowOff>121285</xdr:rowOff>
    </xdr:to>
    <xdr:sp macro="" textlink="">
      <xdr:nvSpPr>
        <xdr:cNvPr id="872" name="楕円 871"/>
        <xdr:cNvSpPr/>
      </xdr:nvSpPr>
      <xdr:spPr>
        <a:xfrm>
          <a:off x="20383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137795</xdr:rowOff>
    </xdr:from>
    <xdr:ext cx="523240" cy="259080"/>
    <xdr:sp macro="" textlink="">
      <xdr:nvSpPr>
        <xdr:cNvPr id="873" name="テキスト ボックス 872"/>
        <xdr:cNvSpPr txBox="1"/>
      </xdr:nvSpPr>
      <xdr:spPr>
        <a:xfrm>
          <a:off x="20166965" y="128250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41910</xdr:rowOff>
    </xdr:from>
    <xdr:to>
      <xdr:col>102</xdr:col>
      <xdr:colOff>165100</xdr:colOff>
      <xdr:row>76</xdr:row>
      <xdr:rowOff>143510</xdr:rowOff>
    </xdr:to>
    <xdr:sp macro="" textlink="">
      <xdr:nvSpPr>
        <xdr:cNvPr id="874" name="楕円 873"/>
        <xdr:cNvSpPr/>
      </xdr:nvSpPr>
      <xdr:spPr>
        <a:xfrm>
          <a:off x="19494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160020</xdr:rowOff>
    </xdr:from>
    <xdr:ext cx="523240" cy="259080"/>
    <xdr:sp macro="" textlink="">
      <xdr:nvSpPr>
        <xdr:cNvPr id="875" name="テキスト ボックス 874"/>
        <xdr:cNvSpPr txBox="1"/>
      </xdr:nvSpPr>
      <xdr:spPr>
        <a:xfrm>
          <a:off x="19277965" y="128473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70485</xdr:rowOff>
    </xdr:from>
    <xdr:to>
      <xdr:col>98</xdr:col>
      <xdr:colOff>38100</xdr:colOff>
      <xdr:row>77</xdr:row>
      <xdr:rowOff>635</xdr:rowOff>
    </xdr:to>
    <xdr:sp macro="" textlink="">
      <xdr:nvSpPr>
        <xdr:cNvPr id="876" name="楕円 875"/>
        <xdr:cNvSpPr/>
      </xdr:nvSpPr>
      <xdr:spPr>
        <a:xfrm>
          <a:off x="1860550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17780</xdr:rowOff>
    </xdr:from>
    <xdr:ext cx="523240" cy="251460"/>
    <xdr:sp macro="" textlink="">
      <xdr:nvSpPr>
        <xdr:cNvPr id="877" name="テキスト ボックス 876"/>
        <xdr:cNvSpPr txBox="1"/>
      </xdr:nvSpPr>
      <xdr:spPr>
        <a:xfrm>
          <a:off x="18388965" y="128765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8455" cy="217170"/>
    <xdr:sp macro="" textlink="">
      <xdr:nvSpPr>
        <xdr:cNvPr id="886" name="テキスト ボックス 885"/>
        <xdr:cNvSpPr txBox="1"/>
      </xdr:nvSpPr>
      <xdr:spPr>
        <a:xfrm>
          <a:off x="18249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7490" cy="248920"/>
    <xdr:sp macro="" textlink="">
      <xdr:nvSpPr>
        <xdr:cNvPr id="889" name="テキスト ボックス 888"/>
        <xdr:cNvSpPr txBox="1"/>
      </xdr:nvSpPr>
      <xdr:spPr>
        <a:xfrm>
          <a:off x="18039080" y="16113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7490" cy="248920"/>
    <xdr:sp macro="" textlink="">
      <xdr:nvSpPr>
        <xdr:cNvPr id="891" name="テキスト ボックス 890"/>
        <xdr:cNvSpPr txBox="1"/>
      </xdr:nvSpPr>
      <xdr:spPr>
        <a:xfrm>
          <a:off x="18039080" y="14970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125" cy="259080"/>
    <xdr:sp macro="" textlink="">
      <xdr:nvSpPr>
        <xdr:cNvPr id="903" name="テキスト ボックス 902"/>
        <xdr:cNvSpPr txBox="1"/>
      </xdr:nvSpPr>
      <xdr:spPr>
        <a:xfrm>
          <a:off x="21198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125" cy="259080"/>
    <xdr:sp macro="" textlink="">
      <xdr:nvSpPr>
        <xdr:cNvPr id="906" name="テキスト ボックス 905"/>
        <xdr:cNvSpPr txBox="1"/>
      </xdr:nvSpPr>
      <xdr:spPr>
        <a:xfrm>
          <a:off x="20309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8125" cy="259080"/>
    <xdr:sp macro="" textlink="">
      <xdr:nvSpPr>
        <xdr:cNvPr id="909" name="テキスト ボックス 908"/>
        <xdr:cNvSpPr txBox="1"/>
      </xdr:nvSpPr>
      <xdr:spPr>
        <a:xfrm>
          <a:off x="19420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125" cy="259080"/>
    <xdr:sp macro="" textlink="">
      <xdr:nvSpPr>
        <xdr:cNvPr id="911" name="テキスト ボックス 910"/>
        <xdr:cNvSpPr txBox="1"/>
      </xdr:nvSpPr>
      <xdr:spPr>
        <a:xfrm>
          <a:off x="18531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125" cy="259080"/>
    <xdr:sp macro="" textlink="">
      <xdr:nvSpPr>
        <xdr:cNvPr id="920" name="テキスト ボックス 919"/>
        <xdr:cNvSpPr txBox="1"/>
      </xdr:nvSpPr>
      <xdr:spPr>
        <a:xfrm>
          <a:off x="21198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125" cy="259080"/>
    <xdr:sp macro="" textlink="">
      <xdr:nvSpPr>
        <xdr:cNvPr id="922" name="テキスト ボックス 921"/>
        <xdr:cNvSpPr txBox="1"/>
      </xdr:nvSpPr>
      <xdr:spPr>
        <a:xfrm>
          <a:off x="20309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8125" cy="259080"/>
    <xdr:sp macro="" textlink="">
      <xdr:nvSpPr>
        <xdr:cNvPr id="924" name="テキスト ボックス 923"/>
        <xdr:cNvSpPr txBox="1"/>
      </xdr:nvSpPr>
      <xdr:spPr>
        <a:xfrm>
          <a:off x="19420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125" cy="259080"/>
    <xdr:sp macro="" textlink="">
      <xdr:nvSpPr>
        <xdr:cNvPr id="926" name="テキスト ボックス 925"/>
        <xdr:cNvSpPr txBox="1"/>
      </xdr:nvSpPr>
      <xdr:spPr>
        <a:xfrm>
          <a:off x="18531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本市は、人口規模と比較して面積が狭小であり財政規模が小さいことから、性質別分類においても、多くの経費について住民</a:t>
          </a:r>
          <a:r>
            <a:rPr kumimoji="1" lang="en-US" altLang="ja-JP" sz="1300">
              <a:latin typeface="ＭＳ Ｐゴシック"/>
              <a:ea typeface="ＭＳ Ｐゴシック"/>
            </a:rPr>
            <a:t>1</a:t>
          </a:r>
          <a:r>
            <a:rPr kumimoji="1" lang="ja-JP" altLang="en-US" sz="1300">
              <a:latin typeface="ＭＳ Ｐゴシック"/>
              <a:ea typeface="ＭＳ Ｐゴシック"/>
            </a:rPr>
            <a:t>人当たり支出額は類似団体平均を下回っている。その中で、扶助費及び繰出金については類似団体平均を上回る支出額となっているが、これは、本市は高齢化が著しく（</a:t>
          </a:r>
          <a:r>
            <a:rPr kumimoji="1" lang="en-US" altLang="ja-JP" sz="1300">
              <a:latin typeface="ＭＳ Ｐゴシック"/>
              <a:ea typeface="ＭＳ Ｐゴシック"/>
            </a:rPr>
            <a:t>R3</a:t>
          </a:r>
          <a:r>
            <a:rPr kumimoji="1" lang="ja-JP" altLang="en-US" sz="1300">
              <a:latin typeface="ＭＳ Ｐゴシック"/>
              <a:ea typeface="ＭＳ Ｐゴシック"/>
            </a:rPr>
            <a:t>高齢化率：</a:t>
          </a:r>
          <a:r>
            <a:rPr kumimoji="1" lang="en-US" altLang="ja-JP" sz="1300">
              <a:latin typeface="ＭＳ Ｐゴシック"/>
              <a:ea typeface="ＭＳ Ｐゴシック"/>
            </a:rPr>
            <a:t>38.2%</a:t>
          </a:r>
          <a:r>
            <a:rPr kumimoji="1" lang="ja-JP" altLang="en-US" sz="1300">
              <a:latin typeface="ＭＳ Ｐゴシック"/>
              <a:ea typeface="ＭＳ Ｐゴシック"/>
            </a:rPr>
            <a:t>））、生活保護者も多数である（</a:t>
          </a:r>
          <a:r>
            <a:rPr kumimoji="1" lang="en-US" altLang="ja-JP" sz="1300">
              <a:latin typeface="ＭＳ Ｐゴシック"/>
              <a:ea typeface="ＭＳ Ｐゴシック"/>
            </a:rPr>
            <a:t>R3</a:t>
          </a:r>
          <a:r>
            <a:rPr kumimoji="1" lang="ja-JP" altLang="en-US" sz="1300">
              <a:latin typeface="ＭＳ Ｐゴシック"/>
              <a:ea typeface="ＭＳ Ｐゴシック"/>
            </a:rPr>
            <a:t>保護率：</a:t>
          </a:r>
          <a:r>
            <a:rPr kumimoji="1" lang="en-US" altLang="ja-JP" sz="1300">
              <a:latin typeface="ＭＳ Ｐゴシック"/>
              <a:ea typeface="ＭＳ Ｐゴシック"/>
            </a:rPr>
            <a:t>28.39‰</a:t>
          </a:r>
          <a:r>
            <a:rPr kumimoji="1" lang="ja-JP" altLang="en-US" sz="1300">
              <a:latin typeface="ＭＳ Ｐゴシック"/>
              <a:ea typeface="ＭＳ Ｐゴシック"/>
            </a:rPr>
            <a:t>）ことから、生活保護費及び介護保険事業・国民健康保険事業への繰出金等の社会保障関連経費が多額となったことによるものである。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今後は、生活保護の適正給付及び予防医療・介護予防の推進により社会保障費の自然増に歯止めをかけ、財政負担の軽減に努めることとする。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令和3年度においても積立金について類似団体平均を上回る支出額となった。これは、令和2年度に引き続き高水準を維持したふるさと納税収入や普通交付税の臨時財政対策債償還基金費の算定分により、財政調整基金及び減債基金を積立てることができたためである。しかしながらこの積立は単年度的な要因が大きく、今後も他団体と同程度に、安定して積立を行うことができるように収支改善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40,348
40,021
15.96
22,109,469
21,090,165
1,018,794
10,050,644
11,390,213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37490" cy="259080"/>
    <xdr:sp macro="" textlink="">
      <xdr:nvSpPr>
        <xdr:cNvPr id="43" name="テキスト ボックス 42"/>
        <xdr:cNvSpPr txBox="1"/>
      </xdr:nvSpPr>
      <xdr:spPr>
        <a:xfrm>
          <a:off x="513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5930" cy="259080"/>
    <xdr:sp macro="" textlink="">
      <xdr:nvSpPr>
        <xdr:cNvPr id="45" name="テキスト ボックス 44"/>
        <xdr:cNvSpPr txBox="1"/>
      </xdr:nvSpPr>
      <xdr:spPr>
        <a:xfrm>
          <a:off x="294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7" name="テキスト ボックス 46"/>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8920"/>
    <xdr:sp macro="" textlink="">
      <xdr:nvSpPr>
        <xdr:cNvPr id="53" name="テキスト ボックス 52"/>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143510</xdr:rowOff>
    </xdr:from>
    <xdr:to>
      <xdr:col>24</xdr:col>
      <xdr:colOff>62865</xdr:colOff>
      <xdr:row>37</xdr:row>
      <xdr:rowOff>151130</xdr:rowOff>
    </xdr:to>
    <xdr:cxnSp macro="">
      <xdr:nvCxnSpPr>
        <xdr:cNvPr id="55" name="直線コネクタ 54"/>
        <xdr:cNvCxnSpPr/>
      </xdr:nvCxnSpPr>
      <xdr:spPr>
        <a:xfrm flipV="1">
          <a:off x="4633595" y="51155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154940</xdr:rowOff>
    </xdr:from>
    <xdr:ext cx="469900" cy="251460"/>
    <xdr:sp macro="" textlink="">
      <xdr:nvSpPr>
        <xdr:cNvPr id="56" name="議会費最小値テキスト"/>
        <xdr:cNvSpPr txBox="1"/>
      </xdr:nvSpPr>
      <xdr:spPr>
        <a:xfrm>
          <a:off x="4686300" y="64985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7" name="直線コネクタ 56"/>
        <xdr:cNvCxnSpPr/>
      </xdr:nvCxnSpPr>
      <xdr:spPr>
        <a:xfrm>
          <a:off x="4546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89535</xdr:rowOff>
    </xdr:from>
    <xdr:ext cx="534670" cy="248285"/>
    <xdr:sp macro="" textlink="">
      <xdr:nvSpPr>
        <xdr:cNvPr id="58" name="議会費最大値テキスト"/>
        <xdr:cNvSpPr txBox="1"/>
      </xdr:nvSpPr>
      <xdr:spPr>
        <a:xfrm>
          <a:off x="4686300" y="48901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21,208</a:t>
          </a:r>
          <a:endParaRPr kumimoji="1" lang="ja-JP" altLang="en-US" sz="1000" b="1">
            <a:latin typeface="ＭＳ Ｐゴシック"/>
          </a:endParaRPr>
        </a:p>
      </xdr:txBody>
    </xdr:sp>
    <xdr:clientData/>
  </xdr:oneCellAnchor>
  <xdr:twoCellAnchor>
    <xdr:from>
      <xdr:col>23</xdr:col>
      <xdr:colOff>165100</xdr:colOff>
      <xdr:row>29</xdr:row>
      <xdr:rowOff>143510</xdr:rowOff>
    </xdr:from>
    <xdr:to>
      <xdr:col>24</xdr:col>
      <xdr:colOff>152400</xdr:colOff>
      <xdr:row>29</xdr:row>
      <xdr:rowOff>143510</xdr:rowOff>
    </xdr:to>
    <xdr:cxnSp macro="">
      <xdr:nvCxnSpPr>
        <xdr:cNvPr id="59" name="直線コネクタ 58"/>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96520</xdr:rowOff>
    </xdr:from>
    <xdr:to>
      <xdr:col>24</xdr:col>
      <xdr:colOff>63500</xdr:colOff>
      <xdr:row>37</xdr:row>
      <xdr:rowOff>103505</xdr:rowOff>
    </xdr:to>
    <xdr:cxnSp macro="">
      <xdr:nvCxnSpPr>
        <xdr:cNvPr id="60" name="直線コネクタ 59"/>
        <xdr:cNvCxnSpPr/>
      </xdr:nvCxnSpPr>
      <xdr:spPr>
        <a:xfrm flipV="1">
          <a:off x="3797300" y="64401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164465</xdr:rowOff>
    </xdr:from>
    <xdr:ext cx="469900" cy="259080"/>
    <xdr:sp macro="" textlink="">
      <xdr:nvSpPr>
        <xdr:cNvPr id="61" name="議会費平均値テキスト"/>
        <xdr:cNvSpPr txBox="1"/>
      </xdr:nvSpPr>
      <xdr:spPr>
        <a:xfrm>
          <a:off x="4686300" y="6165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62" name="フローチャート: 判断 61"/>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93980</xdr:rowOff>
    </xdr:from>
    <xdr:to>
      <xdr:col>19</xdr:col>
      <xdr:colOff>177800</xdr:colOff>
      <xdr:row>37</xdr:row>
      <xdr:rowOff>103505</xdr:rowOff>
    </xdr:to>
    <xdr:cxnSp macro="">
      <xdr:nvCxnSpPr>
        <xdr:cNvPr id="63" name="直線コネクタ 62"/>
        <xdr:cNvCxnSpPr/>
      </xdr:nvCxnSpPr>
      <xdr:spPr>
        <a:xfrm>
          <a:off x="2908300" y="6437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125730</xdr:rowOff>
    </xdr:from>
    <xdr:to>
      <xdr:col>20</xdr:col>
      <xdr:colOff>38100</xdr:colOff>
      <xdr:row>37</xdr:row>
      <xdr:rowOff>55880</xdr:rowOff>
    </xdr:to>
    <xdr:sp macro="" textlink="">
      <xdr:nvSpPr>
        <xdr:cNvPr id="64" name="フローチャート: 判断 63"/>
        <xdr:cNvSpPr/>
      </xdr:nvSpPr>
      <xdr:spPr>
        <a:xfrm>
          <a:off x="3746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72390</xdr:rowOff>
    </xdr:from>
    <xdr:ext cx="458470" cy="259080"/>
    <xdr:sp macro="" textlink="">
      <xdr:nvSpPr>
        <xdr:cNvPr id="65" name="テキスト ボックス 64"/>
        <xdr:cNvSpPr txBox="1"/>
      </xdr:nvSpPr>
      <xdr:spPr>
        <a:xfrm>
          <a:off x="3562350" y="60731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93980</xdr:rowOff>
    </xdr:from>
    <xdr:to>
      <xdr:col>15</xdr:col>
      <xdr:colOff>50800</xdr:colOff>
      <xdr:row>37</xdr:row>
      <xdr:rowOff>97790</xdr:rowOff>
    </xdr:to>
    <xdr:cxnSp macro="">
      <xdr:nvCxnSpPr>
        <xdr:cNvPr id="66" name="直線コネクタ 65"/>
        <xdr:cNvCxnSpPr/>
      </xdr:nvCxnSpPr>
      <xdr:spPr>
        <a:xfrm flipV="1">
          <a:off x="2019300" y="64376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110490</xdr:rowOff>
    </xdr:from>
    <xdr:to>
      <xdr:col>15</xdr:col>
      <xdr:colOff>101600</xdr:colOff>
      <xdr:row>37</xdr:row>
      <xdr:rowOff>40640</xdr:rowOff>
    </xdr:to>
    <xdr:sp macro="" textlink="">
      <xdr:nvSpPr>
        <xdr:cNvPr id="67" name="フローチャート: 判断 66"/>
        <xdr:cNvSpPr/>
      </xdr:nvSpPr>
      <xdr:spPr>
        <a:xfrm>
          <a:off x="2857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57150</xdr:rowOff>
    </xdr:from>
    <xdr:ext cx="458470" cy="259080"/>
    <xdr:sp macro="" textlink="">
      <xdr:nvSpPr>
        <xdr:cNvPr id="68" name="テキスト ボックス 67"/>
        <xdr:cNvSpPr txBox="1"/>
      </xdr:nvSpPr>
      <xdr:spPr>
        <a:xfrm>
          <a:off x="2673350" y="60579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88265</xdr:rowOff>
    </xdr:from>
    <xdr:to>
      <xdr:col>10</xdr:col>
      <xdr:colOff>114300</xdr:colOff>
      <xdr:row>37</xdr:row>
      <xdr:rowOff>97790</xdr:rowOff>
    </xdr:to>
    <xdr:cxnSp macro="">
      <xdr:nvCxnSpPr>
        <xdr:cNvPr id="69" name="直線コネクタ 68"/>
        <xdr:cNvCxnSpPr/>
      </xdr:nvCxnSpPr>
      <xdr:spPr>
        <a:xfrm>
          <a:off x="1130300" y="64319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118110</xdr:rowOff>
    </xdr:from>
    <xdr:to>
      <xdr:col>10</xdr:col>
      <xdr:colOff>165100</xdr:colOff>
      <xdr:row>37</xdr:row>
      <xdr:rowOff>48260</xdr:rowOff>
    </xdr:to>
    <xdr:sp macro="" textlink="">
      <xdr:nvSpPr>
        <xdr:cNvPr id="70" name="フローチャート: 判断 69"/>
        <xdr:cNvSpPr/>
      </xdr:nvSpPr>
      <xdr:spPr>
        <a:xfrm>
          <a:off x="1968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64770</xdr:rowOff>
    </xdr:from>
    <xdr:ext cx="458470" cy="250190"/>
    <xdr:sp macro="" textlink="">
      <xdr:nvSpPr>
        <xdr:cNvPr id="71" name="テキスト ボックス 70"/>
        <xdr:cNvSpPr txBox="1"/>
      </xdr:nvSpPr>
      <xdr:spPr>
        <a:xfrm>
          <a:off x="1784350" y="606552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123190</xdr:rowOff>
    </xdr:from>
    <xdr:to>
      <xdr:col>6</xdr:col>
      <xdr:colOff>38100</xdr:colOff>
      <xdr:row>37</xdr:row>
      <xdr:rowOff>53340</xdr:rowOff>
    </xdr:to>
    <xdr:sp macro="" textlink="">
      <xdr:nvSpPr>
        <xdr:cNvPr id="72" name="フローチャート: 判断 71"/>
        <xdr:cNvSpPr/>
      </xdr:nvSpPr>
      <xdr:spPr>
        <a:xfrm>
          <a:off x="1079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69850</xdr:rowOff>
    </xdr:from>
    <xdr:ext cx="458470" cy="259080"/>
    <xdr:sp macro="" textlink="">
      <xdr:nvSpPr>
        <xdr:cNvPr id="73" name="テキスト ボックス 72"/>
        <xdr:cNvSpPr txBox="1"/>
      </xdr:nvSpPr>
      <xdr:spPr>
        <a:xfrm>
          <a:off x="895350" y="60706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45720</xdr:rowOff>
    </xdr:from>
    <xdr:to>
      <xdr:col>24</xdr:col>
      <xdr:colOff>114300</xdr:colOff>
      <xdr:row>37</xdr:row>
      <xdr:rowOff>147320</xdr:rowOff>
    </xdr:to>
    <xdr:sp macro="" textlink="">
      <xdr:nvSpPr>
        <xdr:cNvPr id="79" name="楕円 78"/>
        <xdr:cNvSpPr/>
      </xdr:nvSpPr>
      <xdr:spPr>
        <a:xfrm>
          <a:off x="45847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132080</xdr:rowOff>
    </xdr:from>
    <xdr:ext cx="469900" cy="251460"/>
    <xdr:sp macro="" textlink="">
      <xdr:nvSpPr>
        <xdr:cNvPr id="80" name="議会費該当値テキスト"/>
        <xdr:cNvSpPr txBox="1"/>
      </xdr:nvSpPr>
      <xdr:spPr>
        <a:xfrm>
          <a:off x="4686300" y="63042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52705</xdr:rowOff>
    </xdr:from>
    <xdr:to>
      <xdr:col>20</xdr:col>
      <xdr:colOff>38100</xdr:colOff>
      <xdr:row>37</xdr:row>
      <xdr:rowOff>154940</xdr:rowOff>
    </xdr:to>
    <xdr:sp macro="" textlink="">
      <xdr:nvSpPr>
        <xdr:cNvPr id="81" name="楕円 80"/>
        <xdr:cNvSpPr/>
      </xdr:nvSpPr>
      <xdr:spPr>
        <a:xfrm>
          <a:off x="3746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146050</xdr:rowOff>
    </xdr:from>
    <xdr:ext cx="458470" cy="248920"/>
    <xdr:sp macro="" textlink="">
      <xdr:nvSpPr>
        <xdr:cNvPr id="82" name="テキスト ボックス 81"/>
        <xdr:cNvSpPr txBox="1"/>
      </xdr:nvSpPr>
      <xdr:spPr>
        <a:xfrm>
          <a:off x="3562350" y="648970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43180</xdr:rowOff>
    </xdr:from>
    <xdr:to>
      <xdr:col>15</xdr:col>
      <xdr:colOff>101600</xdr:colOff>
      <xdr:row>37</xdr:row>
      <xdr:rowOff>144780</xdr:rowOff>
    </xdr:to>
    <xdr:sp macro="" textlink="">
      <xdr:nvSpPr>
        <xdr:cNvPr id="83" name="楕円 82"/>
        <xdr:cNvSpPr/>
      </xdr:nvSpPr>
      <xdr:spPr>
        <a:xfrm>
          <a:off x="2857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136525</xdr:rowOff>
    </xdr:from>
    <xdr:ext cx="458470" cy="258445"/>
    <xdr:sp macro="" textlink="">
      <xdr:nvSpPr>
        <xdr:cNvPr id="84" name="テキスト ボックス 83"/>
        <xdr:cNvSpPr txBox="1"/>
      </xdr:nvSpPr>
      <xdr:spPr>
        <a:xfrm>
          <a:off x="2673350" y="648017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46355</xdr:rowOff>
    </xdr:from>
    <xdr:to>
      <xdr:col>10</xdr:col>
      <xdr:colOff>165100</xdr:colOff>
      <xdr:row>37</xdr:row>
      <xdr:rowOff>147955</xdr:rowOff>
    </xdr:to>
    <xdr:sp macro="" textlink="">
      <xdr:nvSpPr>
        <xdr:cNvPr id="85" name="楕円 84"/>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139065</xdr:rowOff>
    </xdr:from>
    <xdr:ext cx="458470" cy="259080"/>
    <xdr:sp macro="" textlink="">
      <xdr:nvSpPr>
        <xdr:cNvPr id="86" name="テキスト ボックス 85"/>
        <xdr:cNvSpPr txBox="1"/>
      </xdr:nvSpPr>
      <xdr:spPr>
        <a:xfrm>
          <a:off x="1784350" y="64827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37465</xdr:rowOff>
    </xdr:from>
    <xdr:to>
      <xdr:col>6</xdr:col>
      <xdr:colOff>38100</xdr:colOff>
      <xdr:row>37</xdr:row>
      <xdr:rowOff>139065</xdr:rowOff>
    </xdr:to>
    <xdr:sp macro="" textlink="">
      <xdr:nvSpPr>
        <xdr:cNvPr id="87" name="楕円 86"/>
        <xdr:cNvSpPr/>
      </xdr:nvSpPr>
      <xdr:spPr>
        <a:xfrm>
          <a:off x="1079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130175</xdr:rowOff>
    </xdr:from>
    <xdr:ext cx="458470" cy="259080"/>
    <xdr:sp macro="" textlink="">
      <xdr:nvSpPr>
        <xdr:cNvPr id="88" name="テキスト ボックス 87"/>
        <xdr:cNvSpPr txBox="1"/>
      </xdr:nvSpPr>
      <xdr:spPr>
        <a:xfrm>
          <a:off x="895350" y="64738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8455" cy="217170"/>
    <xdr:sp macro="" textlink="">
      <xdr:nvSpPr>
        <xdr:cNvPr id="97" name="テキスト ボックス 96"/>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37490" cy="259080"/>
    <xdr:sp macro="" textlink="">
      <xdr:nvSpPr>
        <xdr:cNvPr id="100" name="テキスト ボックス 99"/>
        <xdr:cNvSpPr txBox="1"/>
      </xdr:nvSpPr>
      <xdr:spPr>
        <a:xfrm>
          <a:off x="513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4200" cy="250825"/>
    <xdr:sp macro="" textlink="">
      <xdr:nvSpPr>
        <xdr:cNvPr id="102" name="テキスト ボックス 101"/>
        <xdr:cNvSpPr txBox="1"/>
      </xdr:nvSpPr>
      <xdr:spPr>
        <a:xfrm>
          <a:off x="166370" y="9745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4200" cy="259080"/>
    <xdr:sp macro="" textlink="">
      <xdr:nvSpPr>
        <xdr:cNvPr id="104" name="テキスト ボックス 103"/>
        <xdr:cNvSpPr txBox="1"/>
      </xdr:nvSpPr>
      <xdr:spPr>
        <a:xfrm>
          <a:off x="166370" y="9418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4200" cy="251460"/>
    <xdr:sp macro="" textlink="">
      <xdr:nvSpPr>
        <xdr:cNvPr id="106" name="テキスト ボックス 105"/>
        <xdr:cNvSpPr txBox="1"/>
      </xdr:nvSpPr>
      <xdr:spPr>
        <a:xfrm>
          <a:off x="166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4200" cy="258445"/>
    <xdr:sp macro="" textlink="">
      <xdr:nvSpPr>
        <xdr:cNvPr id="108" name="テキスト ボックス 107"/>
        <xdr:cNvSpPr txBox="1"/>
      </xdr:nvSpPr>
      <xdr:spPr>
        <a:xfrm>
          <a:off x="166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4200" cy="259080"/>
    <xdr:sp macro="" textlink="">
      <xdr:nvSpPr>
        <xdr:cNvPr id="110" name="テキスト ボックス 109"/>
        <xdr:cNvSpPr txBox="1"/>
      </xdr:nvSpPr>
      <xdr:spPr>
        <a:xfrm>
          <a:off x="166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200" cy="248920"/>
    <xdr:sp macro="" textlink="">
      <xdr:nvSpPr>
        <xdr:cNvPr id="112" name="テキスト ボックス 111"/>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63500</xdr:rowOff>
    </xdr:from>
    <xdr:to>
      <xdr:col>24</xdr:col>
      <xdr:colOff>62865</xdr:colOff>
      <xdr:row>58</xdr:row>
      <xdr:rowOff>111760</xdr:rowOff>
    </xdr:to>
    <xdr:cxnSp macro="">
      <xdr:nvCxnSpPr>
        <xdr:cNvPr id="114" name="直線コネクタ 113"/>
        <xdr:cNvCxnSpPr/>
      </xdr:nvCxnSpPr>
      <xdr:spPr>
        <a:xfrm flipV="1">
          <a:off x="4633595" y="880745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115570</xdr:rowOff>
    </xdr:from>
    <xdr:ext cx="534670" cy="259080"/>
    <xdr:sp macro="" textlink="">
      <xdr:nvSpPr>
        <xdr:cNvPr id="115" name="総務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111760</xdr:rowOff>
    </xdr:from>
    <xdr:to>
      <xdr:col>24</xdr:col>
      <xdr:colOff>152400</xdr:colOff>
      <xdr:row>58</xdr:row>
      <xdr:rowOff>111760</xdr:rowOff>
    </xdr:to>
    <xdr:cxnSp macro="">
      <xdr:nvCxnSpPr>
        <xdr:cNvPr id="116" name="直線コネクタ 115"/>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10160</xdr:rowOff>
    </xdr:from>
    <xdr:ext cx="598805" cy="259080"/>
    <xdr:sp macro="" textlink="">
      <xdr:nvSpPr>
        <xdr:cNvPr id="117"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430,805</a:t>
          </a:r>
          <a:endParaRPr kumimoji="1" lang="ja-JP" altLang="en-US" sz="1000" b="1">
            <a:latin typeface="ＭＳ Ｐゴシック"/>
          </a:endParaRPr>
        </a:p>
      </xdr:txBody>
    </xdr:sp>
    <xdr:clientData/>
  </xdr:oneCellAnchor>
  <xdr:twoCellAnchor>
    <xdr:from>
      <xdr:col>23</xdr:col>
      <xdr:colOff>165100</xdr:colOff>
      <xdr:row>51</xdr:row>
      <xdr:rowOff>63500</xdr:rowOff>
    </xdr:from>
    <xdr:to>
      <xdr:col>24</xdr:col>
      <xdr:colOff>152400</xdr:colOff>
      <xdr:row>51</xdr:row>
      <xdr:rowOff>63500</xdr:rowOff>
    </xdr:to>
    <xdr:cxnSp macro="">
      <xdr:nvCxnSpPr>
        <xdr:cNvPr id="118" name="直線コネクタ 117"/>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136525</xdr:rowOff>
    </xdr:from>
    <xdr:to>
      <xdr:col>24</xdr:col>
      <xdr:colOff>63500</xdr:colOff>
      <xdr:row>57</xdr:row>
      <xdr:rowOff>59690</xdr:rowOff>
    </xdr:to>
    <xdr:cxnSp macro="">
      <xdr:nvCxnSpPr>
        <xdr:cNvPr id="119" name="直線コネクタ 118"/>
        <xdr:cNvCxnSpPr/>
      </xdr:nvCxnSpPr>
      <xdr:spPr>
        <a:xfrm>
          <a:off x="3797300" y="9566275"/>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29845</xdr:rowOff>
    </xdr:from>
    <xdr:ext cx="598805" cy="250825"/>
    <xdr:sp macro="" textlink="">
      <xdr:nvSpPr>
        <xdr:cNvPr id="120" name="総務費平均値テキスト"/>
        <xdr:cNvSpPr txBox="1"/>
      </xdr:nvSpPr>
      <xdr:spPr>
        <a:xfrm>
          <a:off x="4686300" y="980249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52070</xdr:rowOff>
    </xdr:from>
    <xdr:to>
      <xdr:col>24</xdr:col>
      <xdr:colOff>114300</xdr:colOff>
      <xdr:row>57</xdr:row>
      <xdr:rowOff>153035</xdr:rowOff>
    </xdr:to>
    <xdr:sp macro="" textlink="">
      <xdr:nvSpPr>
        <xdr:cNvPr id="121" name="フローチャート: 判断 120"/>
        <xdr:cNvSpPr/>
      </xdr:nvSpPr>
      <xdr:spPr>
        <a:xfrm>
          <a:off x="45847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136525</xdr:rowOff>
    </xdr:from>
    <xdr:to>
      <xdr:col>19</xdr:col>
      <xdr:colOff>177800</xdr:colOff>
      <xdr:row>58</xdr:row>
      <xdr:rowOff>105410</xdr:rowOff>
    </xdr:to>
    <xdr:cxnSp macro="">
      <xdr:nvCxnSpPr>
        <xdr:cNvPr id="122" name="直線コネクタ 121"/>
        <xdr:cNvCxnSpPr/>
      </xdr:nvCxnSpPr>
      <xdr:spPr>
        <a:xfrm flipV="1">
          <a:off x="2908300" y="9566275"/>
          <a:ext cx="8890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65405</xdr:rowOff>
    </xdr:from>
    <xdr:to>
      <xdr:col>20</xdr:col>
      <xdr:colOff>38100</xdr:colOff>
      <xdr:row>55</xdr:row>
      <xdr:rowOff>167005</xdr:rowOff>
    </xdr:to>
    <xdr:sp macro="" textlink="">
      <xdr:nvSpPr>
        <xdr:cNvPr id="123" name="フローチャート: 判断 122"/>
        <xdr:cNvSpPr/>
      </xdr:nvSpPr>
      <xdr:spPr>
        <a:xfrm>
          <a:off x="3746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12065</xdr:rowOff>
    </xdr:from>
    <xdr:ext cx="587375" cy="259080"/>
    <xdr:sp macro="" textlink="">
      <xdr:nvSpPr>
        <xdr:cNvPr id="124" name="テキスト ボックス 123"/>
        <xdr:cNvSpPr txBox="1"/>
      </xdr:nvSpPr>
      <xdr:spPr>
        <a:xfrm>
          <a:off x="3497580" y="927036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103505</xdr:rowOff>
    </xdr:from>
    <xdr:to>
      <xdr:col>15</xdr:col>
      <xdr:colOff>50800</xdr:colOff>
      <xdr:row>58</xdr:row>
      <xdr:rowOff>105410</xdr:rowOff>
    </xdr:to>
    <xdr:cxnSp macro="">
      <xdr:nvCxnSpPr>
        <xdr:cNvPr id="125" name="直線コネクタ 124"/>
        <xdr:cNvCxnSpPr/>
      </xdr:nvCxnSpPr>
      <xdr:spPr>
        <a:xfrm>
          <a:off x="2019300" y="10047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126" name="フローチャート: 判断 125"/>
        <xdr:cNvSpPr/>
      </xdr:nvSpPr>
      <xdr:spPr>
        <a:xfrm>
          <a:off x="2857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57785</xdr:rowOff>
    </xdr:from>
    <xdr:ext cx="523240" cy="259080"/>
    <xdr:sp macro="" textlink="">
      <xdr:nvSpPr>
        <xdr:cNvPr id="127" name="テキスト ボックス 126"/>
        <xdr:cNvSpPr txBox="1"/>
      </xdr:nvSpPr>
      <xdr:spPr>
        <a:xfrm>
          <a:off x="2640965" y="96589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103505</xdr:rowOff>
    </xdr:from>
    <xdr:to>
      <xdr:col>10</xdr:col>
      <xdr:colOff>114300</xdr:colOff>
      <xdr:row>58</xdr:row>
      <xdr:rowOff>109855</xdr:rowOff>
    </xdr:to>
    <xdr:cxnSp macro="">
      <xdr:nvCxnSpPr>
        <xdr:cNvPr id="128" name="直線コネクタ 127"/>
        <xdr:cNvCxnSpPr/>
      </xdr:nvCxnSpPr>
      <xdr:spPr>
        <a:xfrm flipV="1">
          <a:off x="1130300" y="100476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125730</xdr:rowOff>
    </xdr:from>
    <xdr:to>
      <xdr:col>10</xdr:col>
      <xdr:colOff>165100</xdr:colOff>
      <xdr:row>58</xdr:row>
      <xdr:rowOff>55880</xdr:rowOff>
    </xdr:to>
    <xdr:sp macro="" textlink="">
      <xdr:nvSpPr>
        <xdr:cNvPr id="129" name="フローチャート: 判断 128"/>
        <xdr:cNvSpPr/>
      </xdr:nvSpPr>
      <xdr:spPr>
        <a:xfrm>
          <a:off x="1968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72390</xdr:rowOff>
    </xdr:from>
    <xdr:ext cx="523240" cy="259080"/>
    <xdr:sp macro="" textlink="">
      <xdr:nvSpPr>
        <xdr:cNvPr id="130" name="テキスト ボックス 129"/>
        <xdr:cNvSpPr txBox="1"/>
      </xdr:nvSpPr>
      <xdr:spPr>
        <a:xfrm>
          <a:off x="1751965" y="96735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151765</xdr:rowOff>
    </xdr:from>
    <xdr:to>
      <xdr:col>6</xdr:col>
      <xdr:colOff>38100</xdr:colOff>
      <xdr:row>58</xdr:row>
      <xdr:rowOff>81915</xdr:rowOff>
    </xdr:to>
    <xdr:sp macro="" textlink="">
      <xdr:nvSpPr>
        <xdr:cNvPr id="131" name="フローチャート: 判断 130"/>
        <xdr:cNvSpPr/>
      </xdr:nvSpPr>
      <xdr:spPr>
        <a:xfrm>
          <a:off x="1079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98425</xdr:rowOff>
    </xdr:from>
    <xdr:ext cx="523240" cy="250825"/>
    <xdr:sp macro="" textlink="">
      <xdr:nvSpPr>
        <xdr:cNvPr id="132" name="テキスト ボックス 131"/>
        <xdr:cNvSpPr txBox="1"/>
      </xdr:nvSpPr>
      <xdr:spPr>
        <a:xfrm>
          <a:off x="862965" y="969962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8890</xdr:rowOff>
    </xdr:from>
    <xdr:to>
      <xdr:col>24</xdr:col>
      <xdr:colOff>114300</xdr:colOff>
      <xdr:row>57</xdr:row>
      <xdr:rowOff>110490</xdr:rowOff>
    </xdr:to>
    <xdr:sp macro="" textlink="">
      <xdr:nvSpPr>
        <xdr:cNvPr id="138" name="楕円 137"/>
        <xdr:cNvSpPr/>
      </xdr:nvSpPr>
      <xdr:spPr>
        <a:xfrm>
          <a:off x="45847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31750</xdr:rowOff>
    </xdr:from>
    <xdr:ext cx="598805" cy="248920"/>
    <xdr:sp macro="" textlink="">
      <xdr:nvSpPr>
        <xdr:cNvPr id="139" name="総務費該当値テキスト"/>
        <xdr:cNvSpPr txBox="1"/>
      </xdr:nvSpPr>
      <xdr:spPr>
        <a:xfrm>
          <a:off x="4686300" y="96329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86360</xdr:rowOff>
    </xdr:from>
    <xdr:to>
      <xdr:col>20</xdr:col>
      <xdr:colOff>38100</xdr:colOff>
      <xdr:row>56</xdr:row>
      <xdr:rowOff>15875</xdr:rowOff>
    </xdr:to>
    <xdr:sp macro="" textlink="">
      <xdr:nvSpPr>
        <xdr:cNvPr id="140" name="楕円 139"/>
        <xdr:cNvSpPr/>
      </xdr:nvSpPr>
      <xdr:spPr>
        <a:xfrm>
          <a:off x="3746500" y="9516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6985</xdr:rowOff>
    </xdr:from>
    <xdr:ext cx="587375" cy="250825"/>
    <xdr:sp macro="" textlink="">
      <xdr:nvSpPr>
        <xdr:cNvPr id="141" name="テキスト ボックス 140"/>
        <xdr:cNvSpPr txBox="1"/>
      </xdr:nvSpPr>
      <xdr:spPr>
        <a:xfrm>
          <a:off x="3497580" y="960818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54610</xdr:rowOff>
    </xdr:from>
    <xdr:to>
      <xdr:col>15</xdr:col>
      <xdr:colOff>101600</xdr:colOff>
      <xdr:row>58</xdr:row>
      <xdr:rowOff>156210</xdr:rowOff>
    </xdr:to>
    <xdr:sp macro="" textlink="">
      <xdr:nvSpPr>
        <xdr:cNvPr id="142" name="楕円 141"/>
        <xdr:cNvSpPr/>
      </xdr:nvSpPr>
      <xdr:spPr>
        <a:xfrm>
          <a:off x="2857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147320</xdr:rowOff>
    </xdr:from>
    <xdr:ext cx="523240" cy="259080"/>
    <xdr:sp macro="" textlink="">
      <xdr:nvSpPr>
        <xdr:cNvPr id="143" name="テキスト ボックス 142"/>
        <xdr:cNvSpPr txBox="1"/>
      </xdr:nvSpPr>
      <xdr:spPr>
        <a:xfrm>
          <a:off x="2640965" y="100914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52705</xdr:rowOff>
    </xdr:from>
    <xdr:to>
      <xdr:col>10</xdr:col>
      <xdr:colOff>165100</xdr:colOff>
      <xdr:row>58</xdr:row>
      <xdr:rowOff>154940</xdr:rowOff>
    </xdr:to>
    <xdr:sp macro="" textlink="">
      <xdr:nvSpPr>
        <xdr:cNvPr id="144" name="楕円 143"/>
        <xdr:cNvSpPr/>
      </xdr:nvSpPr>
      <xdr:spPr>
        <a:xfrm>
          <a:off x="1968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145415</xdr:rowOff>
    </xdr:from>
    <xdr:ext cx="523240" cy="249555"/>
    <xdr:sp macro="" textlink="">
      <xdr:nvSpPr>
        <xdr:cNvPr id="145" name="テキスト ボックス 144"/>
        <xdr:cNvSpPr txBox="1"/>
      </xdr:nvSpPr>
      <xdr:spPr>
        <a:xfrm>
          <a:off x="1751965" y="1008951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59055</xdr:rowOff>
    </xdr:from>
    <xdr:to>
      <xdr:col>6</xdr:col>
      <xdr:colOff>38100</xdr:colOff>
      <xdr:row>58</xdr:row>
      <xdr:rowOff>160655</xdr:rowOff>
    </xdr:to>
    <xdr:sp macro="" textlink="">
      <xdr:nvSpPr>
        <xdr:cNvPr id="146" name="楕円 145"/>
        <xdr:cNvSpPr/>
      </xdr:nvSpPr>
      <xdr:spPr>
        <a:xfrm>
          <a:off x="1079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151765</xdr:rowOff>
    </xdr:from>
    <xdr:ext cx="523240" cy="259080"/>
    <xdr:sp macro="" textlink="">
      <xdr:nvSpPr>
        <xdr:cNvPr id="147" name="テキスト ボックス 146"/>
        <xdr:cNvSpPr txBox="1"/>
      </xdr:nvSpPr>
      <xdr:spPr>
        <a:xfrm>
          <a:off x="862965" y="100958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8455" cy="217170"/>
    <xdr:sp macro="" textlink="">
      <xdr:nvSpPr>
        <xdr:cNvPr id="156" name="テキスト ボックス 155"/>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37490" cy="248920"/>
    <xdr:sp macro="" textlink="">
      <xdr:nvSpPr>
        <xdr:cNvPr id="158" name="テキスト ボックス 157"/>
        <xdr:cNvSpPr txBox="1"/>
      </xdr:nvSpPr>
      <xdr:spPr>
        <a:xfrm>
          <a:off x="513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4200" cy="248920"/>
    <xdr:sp macro="" textlink="">
      <xdr:nvSpPr>
        <xdr:cNvPr id="160" name="テキスト ボックス 159"/>
        <xdr:cNvSpPr txBox="1"/>
      </xdr:nvSpPr>
      <xdr:spPr>
        <a:xfrm>
          <a:off x="166370" y="133705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4200" cy="248920"/>
    <xdr:sp macro="" textlink="">
      <xdr:nvSpPr>
        <xdr:cNvPr id="162" name="テキスト ボックス 161"/>
        <xdr:cNvSpPr txBox="1"/>
      </xdr:nvSpPr>
      <xdr:spPr>
        <a:xfrm>
          <a:off x="166370" y="12913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4200" cy="248920"/>
    <xdr:sp macro="" textlink="">
      <xdr:nvSpPr>
        <xdr:cNvPr id="164" name="テキスト ボックス 163"/>
        <xdr:cNvSpPr txBox="1"/>
      </xdr:nvSpPr>
      <xdr:spPr>
        <a:xfrm>
          <a:off x="166370" y="12456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4200" cy="248920"/>
    <xdr:sp macro="" textlink="">
      <xdr:nvSpPr>
        <xdr:cNvPr id="166" name="テキスト ボックス 165"/>
        <xdr:cNvSpPr txBox="1"/>
      </xdr:nvSpPr>
      <xdr:spPr>
        <a:xfrm>
          <a:off x="166370" y="11998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4200" cy="248920"/>
    <xdr:sp macro="" textlink="">
      <xdr:nvSpPr>
        <xdr:cNvPr id="168" name="テキスト ボックス 167"/>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138430</xdr:rowOff>
    </xdr:from>
    <xdr:to>
      <xdr:col>24</xdr:col>
      <xdr:colOff>62865</xdr:colOff>
      <xdr:row>77</xdr:row>
      <xdr:rowOff>118110</xdr:rowOff>
    </xdr:to>
    <xdr:cxnSp macro="">
      <xdr:nvCxnSpPr>
        <xdr:cNvPr id="170" name="直線コネクタ 169"/>
        <xdr:cNvCxnSpPr/>
      </xdr:nvCxnSpPr>
      <xdr:spPr>
        <a:xfrm flipV="1">
          <a:off x="4633595" y="1213993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121920</xdr:rowOff>
    </xdr:from>
    <xdr:ext cx="598805" cy="250190"/>
    <xdr:sp macro="" textlink="">
      <xdr:nvSpPr>
        <xdr:cNvPr id="171" name="民生費最小値テキスト"/>
        <xdr:cNvSpPr txBox="1"/>
      </xdr:nvSpPr>
      <xdr:spPr>
        <a:xfrm>
          <a:off x="4686300" y="1332357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142,256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118110</xdr:rowOff>
    </xdr:from>
    <xdr:to>
      <xdr:col>24</xdr:col>
      <xdr:colOff>152400</xdr:colOff>
      <xdr:row>77</xdr:row>
      <xdr:rowOff>118110</xdr:rowOff>
    </xdr:to>
    <xdr:cxnSp macro="">
      <xdr:nvCxnSpPr>
        <xdr:cNvPr id="172" name="直線コネクタ 171"/>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85090</xdr:rowOff>
    </xdr:from>
    <xdr:ext cx="598805" cy="259080"/>
    <xdr:sp macro="" textlink="">
      <xdr:nvSpPr>
        <xdr:cNvPr id="173" name="民生費最大値テキスト"/>
        <xdr:cNvSpPr txBox="1"/>
      </xdr:nvSpPr>
      <xdr:spPr>
        <a:xfrm>
          <a:off x="4686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400,263</a:t>
          </a:r>
          <a:endParaRPr kumimoji="1" lang="ja-JP" altLang="en-US" sz="1000" b="1">
            <a:latin typeface="ＭＳ Ｐゴシック"/>
          </a:endParaRPr>
        </a:p>
      </xdr:txBody>
    </xdr:sp>
    <xdr:clientData/>
  </xdr:oneCellAnchor>
  <xdr:twoCellAnchor>
    <xdr:from>
      <xdr:col>23</xdr:col>
      <xdr:colOff>165100</xdr:colOff>
      <xdr:row>70</xdr:row>
      <xdr:rowOff>138430</xdr:rowOff>
    </xdr:from>
    <xdr:to>
      <xdr:col>24</xdr:col>
      <xdr:colOff>152400</xdr:colOff>
      <xdr:row>70</xdr:row>
      <xdr:rowOff>138430</xdr:rowOff>
    </xdr:to>
    <xdr:cxnSp macro="">
      <xdr:nvCxnSpPr>
        <xdr:cNvPr id="174" name="直線コネクタ 173"/>
        <xdr:cNvCxnSpPr/>
      </xdr:nvCxnSpPr>
      <xdr:spPr>
        <a:xfrm>
          <a:off x="4546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170815</xdr:rowOff>
    </xdr:from>
    <xdr:to>
      <xdr:col>24</xdr:col>
      <xdr:colOff>63500</xdr:colOff>
      <xdr:row>75</xdr:row>
      <xdr:rowOff>170180</xdr:rowOff>
    </xdr:to>
    <xdr:cxnSp macro="">
      <xdr:nvCxnSpPr>
        <xdr:cNvPr id="175" name="直線コネクタ 174"/>
        <xdr:cNvCxnSpPr/>
      </xdr:nvCxnSpPr>
      <xdr:spPr>
        <a:xfrm flipV="1">
          <a:off x="3797300" y="12858115"/>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45085</xdr:rowOff>
    </xdr:from>
    <xdr:ext cx="598805" cy="258445"/>
    <xdr:sp macro="" textlink="">
      <xdr:nvSpPr>
        <xdr:cNvPr id="176"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66675</xdr:rowOff>
    </xdr:from>
    <xdr:to>
      <xdr:col>24</xdr:col>
      <xdr:colOff>114300</xdr:colOff>
      <xdr:row>75</xdr:row>
      <xdr:rowOff>168275</xdr:rowOff>
    </xdr:to>
    <xdr:sp macro="" textlink="">
      <xdr:nvSpPr>
        <xdr:cNvPr id="177" name="フローチャート: 判断 176"/>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170180</xdr:rowOff>
    </xdr:from>
    <xdr:to>
      <xdr:col>19</xdr:col>
      <xdr:colOff>177800</xdr:colOff>
      <xdr:row>75</xdr:row>
      <xdr:rowOff>170815</xdr:rowOff>
    </xdr:to>
    <xdr:cxnSp macro="">
      <xdr:nvCxnSpPr>
        <xdr:cNvPr id="178" name="直線コネクタ 177"/>
        <xdr:cNvCxnSpPr/>
      </xdr:nvCxnSpPr>
      <xdr:spPr>
        <a:xfrm flipV="1">
          <a:off x="2908300" y="13028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132080</xdr:rowOff>
    </xdr:from>
    <xdr:to>
      <xdr:col>20</xdr:col>
      <xdr:colOff>38100</xdr:colOff>
      <xdr:row>76</xdr:row>
      <xdr:rowOff>61595</xdr:rowOff>
    </xdr:to>
    <xdr:sp macro="" textlink="">
      <xdr:nvSpPr>
        <xdr:cNvPr id="179" name="フローチャート: 判断 178"/>
        <xdr:cNvSpPr/>
      </xdr:nvSpPr>
      <xdr:spPr>
        <a:xfrm>
          <a:off x="3746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52705</xdr:rowOff>
    </xdr:from>
    <xdr:ext cx="587375" cy="250825"/>
    <xdr:sp macro="" textlink="">
      <xdr:nvSpPr>
        <xdr:cNvPr id="180" name="テキスト ボックス 179"/>
        <xdr:cNvSpPr txBox="1"/>
      </xdr:nvSpPr>
      <xdr:spPr>
        <a:xfrm>
          <a:off x="3497580" y="1308290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170815</xdr:rowOff>
    </xdr:from>
    <xdr:to>
      <xdr:col>15</xdr:col>
      <xdr:colOff>50800</xdr:colOff>
      <xdr:row>76</xdr:row>
      <xdr:rowOff>16510</xdr:rowOff>
    </xdr:to>
    <xdr:cxnSp macro="">
      <xdr:nvCxnSpPr>
        <xdr:cNvPr id="181" name="直線コネクタ 180"/>
        <xdr:cNvCxnSpPr/>
      </xdr:nvCxnSpPr>
      <xdr:spPr>
        <a:xfrm flipV="1">
          <a:off x="2019300" y="13029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152400</xdr:rowOff>
    </xdr:from>
    <xdr:to>
      <xdr:col>15</xdr:col>
      <xdr:colOff>101600</xdr:colOff>
      <xdr:row>76</xdr:row>
      <xdr:rowOff>82550</xdr:rowOff>
    </xdr:to>
    <xdr:sp macro="" textlink="">
      <xdr:nvSpPr>
        <xdr:cNvPr id="182" name="フローチャート: 判断 181"/>
        <xdr:cNvSpPr/>
      </xdr:nvSpPr>
      <xdr:spPr>
        <a:xfrm>
          <a:off x="285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73660</xdr:rowOff>
    </xdr:from>
    <xdr:ext cx="587375" cy="259080"/>
    <xdr:sp macro="" textlink="">
      <xdr:nvSpPr>
        <xdr:cNvPr id="183" name="テキスト ボックス 182"/>
        <xdr:cNvSpPr txBox="1"/>
      </xdr:nvSpPr>
      <xdr:spPr>
        <a:xfrm>
          <a:off x="2608580" y="131038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16510</xdr:rowOff>
    </xdr:from>
    <xdr:to>
      <xdr:col>10</xdr:col>
      <xdr:colOff>114300</xdr:colOff>
      <xdr:row>76</xdr:row>
      <xdr:rowOff>17780</xdr:rowOff>
    </xdr:to>
    <xdr:cxnSp macro="">
      <xdr:nvCxnSpPr>
        <xdr:cNvPr id="184" name="直線コネクタ 183"/>
        <xdr:cNvCxnSpPr/>
      </xdr:nvCxnSpPr>
      <xdr:spPr>
        <a:xfrm flipV="1">
          <a:off x="1130300" y="130467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15875</xdr:rowOff>
    </xdr:from>
    <xdr:to>
      <xdr:col>10</xdr:col>
      <xdr:colOff>165100</xdr:colOff>
      <xdr:row>76</xdr:row>
      <xdr:rowOff>117475</xdr:rowOff>
    </xdr:to>
    <xdr:sp macro="" textlink="">
      <xdr:nvSpPr>
        <xdr:cNvPr id="185" name="フローチャート: 判断 184"/>
        <xdr:cNvSpPr/>
      </xdr:nvSpPr>
      <xdr:spPr>
        <a:xfrm>
          <a:off x="1968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109220</xdr:rowOff>
    </xdr:from>
    <xdr:ext cx="587375" cy="251460"/>
    <xdr:sp macro="" textlink="">
      <xdr:nvSpPr>
        <xdr:cNvPr id="186" name="テキスト ボックス 185"/>
        <xdr:cNvSpPr txBox="1"/>
      </xdr:nvSpPr>
      <xdr:spPr>
        <a:xfrm>
          <a:off x="1719580" y="1313942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12700</xdr:rowOff>
    </xdr:from>
    <xdr:to>
      <xdr:col>6</xdr:col>
      <xdr:colOff>38100</xdr:colOff>
      <xdr:row>76</xdr:row>
      <xdr:rowOff>114300</xdr:rowOff>
    </xdr:to>
    <xdr:sp macro="" textlink="">
      <xdr:nvSpPr>
        <xdr:cNvPr id="187" name="フローチャート: 判断 186"/>
        <xdr:cNvSpPr/>
      </xdr:nvSpPr>
      <xdr:spPr>
        <a:xfrm>
          <a:off x="10795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105410</xdr:rowOff>
    </xdr:from>
    <xdr:ext cx="587375" cy="259080"/>
    <xdr:sp macro="" textlink="">
      <xdr:nvSpPr>
        <xdr:cNvPr id="188" name="テキスト ボックス 187"/>
        <xdr:cNvSpPr txBox="1"/>
      </xdr:nvSpPr>
      <xdr:spPr>
        <a:xfrm>
          <a:off x="830580" y="1313561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120650</xdr:rowOff>
    </xdr:from>
    <xdr:to>
      <xdr:col>24</xdr:col>
      <xdr:colOff>114300</xdr:colOff>
      <xdr:row>75</xdr:row>
      <xdr:rowOff>50165</xdr:rowOff>
    </xdr:to>
    <xdr:sp macro="" textlink="">
      <xdr:nvSpPr>
        <xdr:cNvPr id="194" name="楕円 193"/>
        <xdr:cNvSpPr/>
      </xdr:nvSpPr>
      <xdr:spPr>
        <a:xfrm>
          <a:off x="45847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143510</xdr:rowOff>
    </xdr:from>
    <xdr:ext cx="598805" cy="251460"/>
    <xdr:sp macro="" textlink="">
      <xdr:nvSpPr>
        <xdr:cNvPr id="195" name="民生費該当値テキスト"/>
        <xdr:cNvSpPr txBox="1"/>
      </xdr:nvSpPr>
      <xdr:spPr>
        <a:xfrm>
          <a:off x="4686300" y="126593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243,196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119380</xdr:rowOff>
    </xdr:from>
    <xdr:to>
      <xdr:col>20</xdr:col>
      <xdr:colOff>38100</xdr:colOff>
      <xdr:row>76</xdr:row>
      <xdr:rowOff>49530</xdr:rowOff>
    </xdr:to>
    <xdr:sp macro="" textlink="">
      <xdr:nvSpPr>
        <xdr:cNvPr id="196" name="楕円 195"/>
        <xdr:cNvSpPr/>
      </xdr:nvSpPr>
      <xdr:spPr>
        <a:xfrm>
          <a:off x="3746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66040</xdr:rowOff>
    </xdr:from>
    <xdr:ext cx="587375" cy="248920"/>
    <xdr:sp macro="" textlink="">
      <xdr:nvSpPr>
        <xdr:cNvPr id="197" name="テキスト ボックス 196"/>
        <xdr:cNvSpPr txBox="1"/>
      </xdr:nvSpPr>
      <xdr:spPr>
        <a:xfrm>
          <a:off x="3497580" y="1275334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120650</xdr:rowOff>
    </xdr:from>
    <xdr:to>
      <xdr:col>15</xdr:col>
      <xdr:colOff>101600</xdr:colOff>
      <xdr:row>76</xdr:row>
      <xdr:rowOff>50165</xdr:rowOff>
    </xdr:to>
    <xdr:sp macro="" textlink="">
      <xdr:nvSpPr>
        <xdr:cNvPr id="198" name="楕円 197"/>
        <xdr:cNvSpPr/>
      </xdr:nvSpPr>
      <xdr:spPr>
        <a:xfrm>
          <a:off x="28575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66675</xdr:rowOff>
    </xdr:from>
    <xdr:ext cx="587375" cy="248285"/>
    <xdr:sp macro="" textlink="">
      <xdr:nvSpPr>
        <xdr:cNvPr id="199" name="テキスト ボックス 198"/>
        <xdr:cNvSpPr txBox="1"/>
      </xdr:nvSpPr>
      <xdr:spPr>
        <a:xfrm>
          <a:off x="2608580" y="12753975"/>
          <a:ext cx="5873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137160</xdr:rowOff>
    </xdr:from>
    <xdr:to>
      <xdr:col>10</xdr:col>
      <xdr:colOff>165100</xdr:colOff>
      <xdr:row>76</xdr:row>
      <xdr:rowOff>67310</xdr:rowOff>
    </xdr:to>
    <xdr:sp macro="" textlink="">
      <xdr:nvSpPr>
        <xdr:cNvPr id="200" name="楕円 199"/>
        <xdr:cNvSpPr/>
      </xdr:nvSpPr>
      <xdr:spPr>
        <a:xfrm>
          <a:off x="19685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83820</xdr:rowOff>
    </xdr:from>
    <xdr:ext cx="587375" cy="259080"/>
    <xdr:sp macro="" textlink="">
      <xdr:nvSpPr>
        <xdr:cNvPr id="201" name="テキスト ボックス 200"/>
        <xdr:cNvSpPr txBox="1"/>
      </xdr:nvSpPr>
      <xdr:spPr>
        <a:xfrm>
          <a:off x="1719580" y="127711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137795</xdr:rowOff>
    </xdr:from>
    <xdr:to>
      <xdr:col>6</xdr:col>
      <xdr:colOff>38100</xdr:colOff>
      <xdr:row>76</xdr:row>
      <xdr:rowOff>67945</xdr:rowOff>
    </xdr:to>
    <xdr:sp macro="" textlink="">
      <xdr:nvSpPr>
        <xdr:cNvPr id="202" name="楕円 201"/>
        <xdr:cNvSpPr/>
      </xdr:nvSpPr>
      <xdr:spPr>
        <a:xfrm>
          <a:off x="1079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84455</xdr:rowOff>
    </xdr:from>
    <xdr:ext cx="587375" cy="259080"/>
    <xdr:sp macro="" textlink="">
      <xdr:nvSpPr>
        <xdr:cNvPr id="203" name="テキスト ボックス 202"/>
        <xdr:cNvSpPr txBox="1"/>
      </xdr:nvSpPr>
      <xdr:spPr>
        <a:xfrm>
          <a:off x="830580" y="127717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8455" cy="217170"/>
    <xdr:sp macro="" textlink="">
      <xdr:nvSpPr>
        <xdr:cNvPr id="212" name="テキスト ボックス 211"/>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37490" cy="259080"/>
    <xdr:sp macro="" textlink="">
      <xdr:nvSpPr>
        <xdr:cNvPr id="215" name="テキスト ボックス 214"/>
        <xdr:cNvSpPr txBox="1"/>
      </xdr:nvSpPr>
      <xdr:spPr>
        <a:xfrm>
          <a:off x="513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4200" cy="248920"/>
    <xdr:sp macro="" textlink="">
      <xdr:nvSpPr>
        <xdr:cNvPr id="219" name="テキスト ボックス 218"/>
        <xdr:cNvSpPr txBox="1"/>
      </xdr:nvSpPr>
      <xdr:spPr>
        <a:xfrm>
          <a:off x="166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4200" cy="259080"/>
    <xdr:sp macro="" textlink="">
      <xdr:nvSpPr>
        <xdr:cNvPr id="221" name="テキスト ボックス 220"/>
        <xdr:cNvSpPr txBox="1"/>
      </xdr:nvSpPr>
      <xdr:spPr>
        <a:xfrm>
          <a:off x="166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4200" cy="259080"/>
    <xdr:sp macro="" textlink="">
      <xdr:nvSpPr>
        <xdr:cNvPr id="223" name="テキスト ボックス 222"/>
        <xdr:cNvSpPr txBox="1"/>
      </xdr:nvSpPr>
      <xdr:spPr>
        <a:xfrm>
          <a:off x="166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200" cy="248920"/>
    <xdr:sp macro="" textlink="">
      <xdr:nvSpPr>
        <xdr:cNvPr id="225" name="テキスト ボックス 224"/>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143510</xdr:rowOff>
    </xdr:from>
    <xdr:to>
      <xdr:col>24</xdr:col>
      <xdr:colOff>62865</xdr:colOff>
      <xdr:row>98</xdr:row>
      <xdr:rowOff>6985</xdr:rowOff>
    </xdr:to>
    <xdr:cxnSp macro="">
      <xdr:nvCxnSpPr>
        <xdr:cNvPr id="227" name="直線コネクタ 226"/>
        <xdr:cNvCxnSpPr/>
      </xdr:nvCxnSpPr>
      <xdr:spPr>
        <a:xfrm flipV="1">
          <a:off x="4633595" y="154025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10795</xdr:rowOff>
    </xdr:from>
    <xdr:ext cx="534670" cy="258445"/>
    <xdr:sp macro="" textlink="">
      <xdr:nvSpPr>
        <xdr:cNvPr id="228" name="衛生費最小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6985</xdr:rowOff>
    </xdr:from>
    <xdr:to>
      <xdr:col>24</xdr:col>
      <xdr:colOff>152400</xdr:colOff>
      <xdr:row>98</xdr:row>
      <xdr:rowOff>6985</xdr:rowOff>
    </xdr:to>
    <xdr:cxnSp macro="">
      <xdr:nvCxnSpPr>
        <xdr:cNvPr id="229" name="直線コネクタ 228"/>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89535</xdr:rowOff>
    </xdr:from>
    <xdr:ext cx="598805" cy="248285"/>
    <xdr:sp macro="" textlink="">
      <xdr:nvSpPr>
        <xdr:cNvPr id="230" name="衛生費最大値テキスト"/>
        <xdr:cNvSpPr txBox="1"/>
      </xdr:nvSpPr>
      <xdr:spPr>
        <a:xfrm>
          <a:off x="4686300" y="1517713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212,060</a:t>
          </a:r>
          <a:endParaRPr kumimoji="1" lang="ja-JP" altLang="en-US" sz="1000" b="1">
            <a:latin typeface="ＭＳ Ｐゴシック"/>
          </a:endParaRPr>
        </a:p>
      </xdr:txBody>
    </xdr:sp>
    <xdr:clientData/>
  </xdr:oneCellAnchor>
  <xdr:twoCellAnchor>
    <xdr:from>
      <xdr:col>23</xdr:col>
      <xdr:colOff>165100</xdr:colOff>
      <xdr:row>89</xdr:row>
      <xdr:rowOff>143510</xdr:rowOff>
    </xdr:from>
    <xdr:to>
      <xdr:col>24</xdr:col>
      <xdr:colOff>152400</xdr:colOff>
      <xdr:row>89</xdr:row>
      <xdr:rowOff>143510</xdr:rowOff>
    </xdr:to>
    <xdr:cxnSp macro="">
      <xdr:nvCxnSpPr>
        <xdr:cNvPr id="231" name="直線コネクタ 230"/>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8255</xdr:rowOff>
    </xdr:from>
    <xdr:to>
      <xdr:col>24</xdr:col>
      <xdr:colOff>63500</xdr:colOff>
      <xdr:row>97</xdr:row>
      <xdr:rowOff>98425</xdr:rowOff>
    </xdr:to>
    <xdr:cxnSp macro="">
      <xdr:nvCxnSpPr>
        <xdr:cNvPr id="232" name="直線コネクタ 231"/>
        <xdr:cNvCxnSpPr/>
      </xdr:nvCxnSpPr>
      <xdr:spPr>
        <a:xfrm>
          <a:off x="3797300" y="1663890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41275</xdr:rowOff>
    </xdr:from>
    <xdr:ext cx="534670" cy="250825"/>
    <xdr:sp macro="" textlink="">
      <xdr:nvSpPr>
        <xdr:cNvPr id="233" name="衛生費平均値テキスト"/>
        <xdr:cNvSpPr txBox="1"/>
      </xdr:nvSpPr>
      <xdr:spPr>
        <a:xfrm>
          <a:off x="4686300" y="163290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18415</xdr:rowOff>
    </xdr:from>
    <xdr:to>
      <xdr:col>24</xdr:col>
      <xdr:colOff>114300</xdr:colOff>
      <xdr:row>96</xdr:row>
      <xdr:rowOff>120650</xdr:rowOff>
    </xdr:to>
    <xdr:sp macro="" textlink="">
      <xdr:nvSpPr>
        <xdr:cNvPr id="234" name="フローチャート: 判断 233"/>
        <xdr:cNvSpPr/>
      </xdr:nvSpPr>
      <xdr:spPr>
        <a:xfrm>
          <a:off x="4584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xdr:rowOff>
    </xdr:from>
    <xdr:to>
      <xdr:col>19</xdr:col>
      <xdr:colOff>177800</xdr:colOff>
      <xdr:row>97</xdr:row>
      <xdr:rowOff>151130</xdr:rowOff>
    </xdr:to>
    <xdr:cxnSp macro="">
      <xdr:nvCxnSpPr>
        <xdr:cNvPr id="235" name="直線コネクタ 234"/>
        <xdr:cNvCxnSpPr/>
      </xdr:nvCxnSpPr>
      <xdr:spPr>
        <a:xfrm flipV="1">
          <a:off x="2908300" y="1663890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29210</xdr:rowOff>
    </xdr:from>
    <xdr:to>
      <xdr:col>20</xdr:col>
      <xdr:colOff>38100</xdr:colOff>
      <xdr:row>96</xdr:row>
      <xdr:rowOff>130175</xdr:rowOff>
    </xdr:to>
    <xdr:sp macro="" textlink="">
      <xdr:nvSpPr>
        <xdr:cNvPr id="236" name="フローチャート: 判断 235"/>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146685</xdr:rowOff>
    </xdr:from>
    <xdr:ext cx="523240" cy="248285"/>
    <xdr:sp macro="" textlink="">
      <xdr:nvSpPr>
        <xdr:cNvPr id="237" name="テキスト ボックス 236"/>
        <xdr:cNvSpPr txBox="1"/>
      </xdr:nvSpPr>
      <xdr:spPr>
        <a:xfrm>
          <a:off x="3529965" y="1626298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150495</xdr:rowOff>
    </xdr:from>
    <xdr:to>
      <xdr:col>15</xdr:col>
      <xdr:colOff>50800</xdr:colOff>
      <xdr:row>97</xdr:row>
      <xdr:rowOff>151130</xdr:rowOff>
    </xdr:to>
    <xdr:cxnSp macro="">
      <xdr:nvCxnSpPr>
        <xdr:cNvPr id="238" name="直線コネクタ 237"/>
        <xdr:cNvCxnSpPr/>
      </xdr:nvCxnSpPr>
      <xdr:spPr>
        <a:xfrm>
          <a:off x="2019300" y="16781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89535</xdr:rowOff>
    </xdr:from>
    <xdr:to>
      <xdr:col>15</xdr:col>
      <xdr:colOff>101600</xdr:colOff>
      <xdr:row>97</xdr:row>
      <xdr:rowOff>19685</xdr:rowOff>
    </xdr:to>
    <xdr:sp macro="" textlink="">
      <xdr:nvSpPr>
        <xdr:cNvPr id="239" name="フローチャート: 判断 238"/>
        <xdr:cNvSpPr/>
      </xdr:nvSpPr>
      <xdr:spPr>
        <a:xfrm>
          <a:off x="285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36195</xdr:rowOff>
    </xdr:from>
    <xdr:ext cx="523240" cy="259080"/>
    <xdr:sp macro="" textlink="">
      <xdr:nvSpPr>
        <xdr:cNvPr id="240" name="テキスト ボックス 239"/>
        <xdr:cNvSpPr txBox="1"/>
      </xdr:nvSpPr>
      <xdr:spPr>
        <a:xfrm>
          <a:off x="2640965" y="163239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150495</xdr:rowOff>
    </xdr:from>
    <xdr:to>
      <xdr:col>10</xdr:col>
      <xdr:colOff>114300</xdr:colOff>
      <xdr:row>97</xdr:row>
      <xdr:rowOff>156210</xdr:rowOff>
    </xdr:to>
    <xdr:cxnSp macro="">
      <xdr:nvCxnSpPr>
        <xdr:cNvPr id="241" name="直線コネクタ 240"/>
        <xdr:cNvCxnSpPr/>
      </xdr:nvCxnSpPr>
      <xdr:spPr>
        <a:xfrm flipV="1">
          <a:off x="1130300" y="16781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118745</xdr:rowOff>
    </xdr:from>
    <xdr:to>
      <xdr:col>10</xdr:col>
      <xdr:colOff>165100</xdr:colOff>
      <xdr:row>97</xdr:row>
      <xdr:rowOff>48895</xdr:rowOff>
    </xdr:to>
    <xdr:sp macro="" textlink="">
      <xdr:nvSpPr>
        <xdr:cNvPr id="242" name="フローチャート: 判断 241"/>
        <xdr:cNvSpPr/>
      </xdr:nvSpPr>
      <xdr:spPr>
        <a:xfrm>
          <a:off x="1968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65405</xdr:rowOff>
    </xdr:from>
    <xdr:ext cx="523240" cy="249555"/>
    <xdr:sp macro="" textlink="">
      <xdr:nvSpPr>
        <xdr:cNvPr id="243" name="テキスト ボックス 242"/>
        <xdr:cNvSpPr txBox="1"/>
      </xdr:nvSpPr>
      <xdr:spPr>
        <a:xfrm>
          <a:off x="1751965" y="1635315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97790</xdr:rowOff>
    </xdr:from>
    <xdr:to>
      <xdr:col>6</xdr:col>
      <xdr:colOff>38100</xdr:colOff>
      <xdr:row>97</xdr:row>
      <xdr:rowOff>27940</xdr:rowOff>
    </xdr:to>
    <xdr:sp macro="" textlink="">
      <xdr:nvSpPr>
        <xdr:cNvPr id="244" name="フローチャート: 判断 243"/>
        <xdr:cNvSpPr/>
      </xdr:nvSpPr>
      <xdr:spPr>
        <a:xfrm>
          <a:off x="107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44450</xdr:rowOff>
    </xdr:from>
    <xdr:ext cx="523240" cy="259080"/>
    <xdr:sp macro="" textlink="">
      <xdr:nvSpPr>
        <xdr:cNvPr id="245" name="テキスト ボックス 244"/>
        <xdr:cNvSpPr txBox="1"/>
      </xdr:nvSpPr>
      <xdr:spPr>
        <a:xfrm>
          <a:off x="862965" y="163322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47625</xdr:rowOff>
    </xdr:from>
    <xdr:to>
      <xdr:col>24</xdr:col>
      <xdr:colOff>114300</xdr:colOff>
      <xdr:row>97</xdr:row>
      <xdr:rowOff>149225</xdr:rowOff>
    </xdr:to>
    <xdr:sp macro="" textlink="">
      <xdr:nvSpPr>
        <xdr:cNvPr id="251" name="楕円 250"/>
        <xdr:cNvSpPr/>
      </xdr:nvSpPr>
      <xdr:spPr>
        <a:xfrm>
          <a:off x="45847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133985</xdr:rowOff>
    </xdr:from>
    <xdr:ext cx="534670" cy="249555"/>
    <xdr:sp macro="" textlink="">
      <xdr:nvSpPr>
        <xdr:cNvPr id="252" name="衛生費該当値テキスト"/>
        <xdr:cNvSpPr txBox="1"/>
      </xdr:nvSpPr>
      <xdr:spPr>
        <a:xfrm>
          <a:off x="4686300" y="165931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128905</xdr:rowOff>
    </xdr:from>
    <xdr:to>
      <xdr:col>20</xdr:col>
      <xdr:colOff>38100</xdr:colOff>
      <xdr:row>97</xdr:row>
      <xdr:rowOff>59055</xdr:rowOff>
    </xdr:to>
    <xdr:sp macro="" textlink="">
      <xdr:nvSpPr>
        <xdr:cNvPr id="253" name="楕円 252"/>
        <xdr:cNvSpPr/>
      </xdr:nvSpPr>
      <xdr:spPr>
        <a:xfrm>
          <a:off x="3746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50800</xdr:rowOff>
    </xdr:from>
    <xdr:ext cx="523240" cy="259080"/>
    <xdr:sp macro="" textlink="">
      <xdr:nvSpPr>
        <xdr:cNvPr id="254" name="テキスト ボックス 253"/>
        <xdr:cNvSpPr txBox="1"/>
      </xdr:nvSpPr>
      <xdr:spPr>
        <a:xfrm>
          <a:off x="3529965" y="166814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100330</xdr:rowOff>
    </xdr:from>
    <xdr:to>
      <xdr:col>15</xdr:col>
      <xdr:colOff>101600</xdr:colOff>
      <xdr:row>98</xdr:row>
      <xdr:rowOff>30480</xdr:rowOff>
    </xdr:to>
    <xdr:sp macro="" textlink="">
      <xdr:nvSpPr>
        <xdr:cNvPr id="255" name="楕円 254"/>
        <xdr:cNvSpPr/>
      </xdr:nvSpPr>
      <xdr:spPr>
        <a:xfrm>
          <a:off x="2857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21590</xdr:rowOff>
    </xdr:from>
    <xdr:ext cx="523240" cy="259080"/>
    <xdr:sp macro="" textlink="">
      <xdr:nvSpPr>
        <xdr:cNvPr id="256" name="テキスト ボックス 255"/>
        <xdr:cNvSpPr txBox="1"/>
      </xdr:nvSpPr>
      <xdr:spPr>
        <a:xfrm>
          <a:off x="2640965" y="168236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99695</xdr:rowOff>
    </xdr:from>
    <xdr:to>
      <xdr:col>10</xdr:col>
      <xdr:colOff>165100</xdr:colOff>
      <xdr:row>98</xdr:row>
      <xdr:rowOff>29845</xdr:rowOff>
    </xdr:to>
    <xdr:sp macro="" textlink="">
      <xdr:nvSpPr>
        <xdr:cNvPr id="257" name="楕円 256"/>
        <xdr:cNvSpPr/>
      </xdr:nvSpPr>
      <xdr:spPr>
        <a:xfrm>
          <a:off x="1968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20955</xdr:rowOff>
    </xdr:from>
    <xdr:ext cx="523240" cy="248285"/>
    <xdr:sp macro="" textlink="">
      <xdr:nvSpPr>
        <xdr:cNvPr id="258" name="テキスト ボックス 257"/>
        <xdr:cNvSpPr txBox="1"/>
      </xdr:nvSpPr>
      <xdr:spPr>
        <a:xfrm>
          <a:off x="1751965" y="1682305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59" name="楕円 258"/>
        <xdr:cNvSpPr/>
      </xdr:nvSpPr>
      <xdr:spPr>
        <a:xfrm>
          <a:off x="1079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26670</xdr:rowOff>
    </xdr:from>
    <xdr:ext cx="523240" cy="259080"/>
    <xdr:sp macro="" textlink="">
      <xdr:nvSpPr>
        <xdr:cNvPr id="260" name="テキスト ボックス 259"/>
        <xdr:cNvSpPr txBox="1"/>
      </xdr:nvSpPr>
      <xdr:spPr>
        <a:xfrm>
          <a:off x="862965" y="168287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8455" cy="217170"/>
    <xdr:sp macro="" textlink="">
      <xdr:nvSpPr>
        <xdr:cNvPr id="269" name="テキスト ボックス 268"/>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7490" cy="248920"/>
    <xdr:sp macro="" textlink="">
      <xdr:nvSpPr>
        <xdr:cNvPr id="272" name="テキスト ボックス 271"/>
        <xdr:cNvSpPr txBox="1"/>
      </xdr:nvSpPr>
      <xdr:spPr>
        <a:xfrm>
          <a:off x="6355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5930" cy="248920"/>
    <xdr:sp macro="" textlink="">
      <xdr:nvSpPr>
        <xdr:cNvPr id="274" name="テキスト ボックス 273"/>
        <xdr:cNvSpPr txBox="1"/>
      </xdr:nvSpPr>
      <xdr:spPr>
        <a:xfrm>
          <a:off x="6136640" y="60553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5930" cy="248920"/>
    <xdr:sp macro="" textlink="">
      <xdr:nvSpPr>
        <xdr:cNvPr id="276" name="テキスト ボックス 275"/>
        <xdr:cNvSpPr txBox="1"/>
      </xdr:nvSpPr>
      <xdr:spPr>
        <a:xfrm>
          <a:off x="6136640" y="55981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5930" cy="248920"/>
    <xdr:sp macro="" textlink="">
      <xdr:nvSpPr>
        <xdr:cNvPr id="278" name="テキスト ボックス 277"/>
        <xdr:cNvSpPr txBox="1"/>
      </xdr:nvSpPr>
      <xdr:spPr>
        <a:xfrm>
          <a:off x="6136640" y="51409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5930" cy="248920"/>
    <xdr:sp macro="" textlink="">
      <xdr:nvSpPr>
        <xdr:cNvPr id="280" name="テキスト ボックス 279"/>
        <xdr:cNvSpPr txBox="1"/>
      </xdr:nvSpPr>
      <xdr:spPr>
        <a:xfrm>
          <a:off x="6136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156210</xdr:rowOff>
    </xdr:from>
    <xdr:to>
      <xdr:col>54</xdr:col>
      <xdr:colOff>189865</xdr:colOff>
      <xdr:row>38</xdr:row>
      <xdr:rowOff>139700</xdr:rowOff>
    </xdr:to>
    <xdr:cxnSp macro="">
      <xdr:nvCxnSpPr>
        <xdr:cNvPr id="282" name="直線コネクタ 281"/>
        <xdr:cNvCxnSpPr/>
      </xdr:nvCxnSpPr>
      <xdr:spPr>
        <a:xfrm flipV="1">
          <a:off x="10475595" y="52997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3"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102870</xdr:rowOff>
    </xdr:from>
    <xdr:ext cx="469900" cy="259080"/>
    <xdr:sp macro="" textlink="">
      <xdr:nvSpPr>
        <xdr:cNvPr id="285" name="労働費最大値テキスト"/>
        <xdr:cNvSpPr txBox="1"/>
      </xdr:nvSpPr>
      <xdr:spPr>
        <a:xfrm>
          <a:off x="10528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5,927</a:t>
          </a:r>
          <a:endParaRPr kumimoji="1" lang="ja-JP" altLang="en-US" sz="1000" b="1">
            <a:latin typeface="ＭＳ Ｐゴシック"/>
          </a:endParaRPr>
        </a:p>
      </xdr:txBody>
    </xdr:sp>
    <xdr:clientData/>
  </xdr:oneCellAnchor>
  <xdr:twoCellAnchor>
    <xdr:from>
      <xdr:col>54</xdr:col>
      <xdr:colOff>101600</xdr:colOff>
      <xdr:row>30</xdr:row>
      <xdr:rowOff>156210</xdr:rowOff>
    </xdr:from>
    <xdr:to>
      <xdr:col>55</xdr:col>
      <xdr:colOff>88900</xdr:colOff>
      <xdr:row>30</xdr:row>
      <xdr:rowOff>156210</xdr:rowOff>
    </xdr:to>
    <xdr:cxnSp macro="">
      <xdr:nvCxnSpPr>
        <xdr:cNvPr id="286" name="直線コネクタ 285"/>
        <xdr:cNvCxnSpPr/>
      </xdr:nvCxnSpPr>
      <xdr:spPr>
        <a:xfrm>
          <a:off x="10388600" y="529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121920</xdr:rowOff>
    </xdr:from>
    <xdr:to>
      <xdr:col>55</xdr:col>
      <xdr:colOff>0</xdr:colOff>
      <xdr:row>38</xdr:row>
      <xdr:rowOff>44450</xdr:rowOff>
    </xdr:to>
    <xdr:cxnSp macro="">
      <xdr:nvCxnSpPr>
        <xdr:cNvPr id="287" name="直線コネクタ 286"/>
        <xdr:cNvCxnSpPr/>
      </xdr:nvCxnSpPr>
      <xdr:spPr>
        <a:xfrm flipV="1">
          <a:off x="9639300" y="646557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67310</xdr:rowOff>
    </xdr:from>
    <xdr:ext cx="378460" cy="259080"/>
    <xdr:sp macro="" textlink="">
      <xdr:nvSpPr>
        <xdr:cNvPr id="288" name="労働費平均値テキスト"/>
        <xdr:cNvSpPr txBox="1"/>
      </xdr:nvSpPr>
      <xdr:spPr>
        <a:xfrm>
          <a:off x="10528300" y="64109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289" name="フローチャート: 判断 288"/>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44450</xdr:rowOff>
    </xdr:from>
    <xdr:to>
      <xdr:col>50</xdr:col>
      <xdr:colOff>114300</xdr:colOff>
      <xdr:row>38</xdr:row>
      <xdr:rowOff>116840</xdr:rowOff>
    </xdr:to>
    <xdr:cxnSp macro="">
      <xdr:nvCxnSpPr>
        <xdr:cNvPr id="290" name="直線コネクタ 289"/>
        <xdr:cNvCxnSpPr/>
      </xdr:nvCxnSpPr>
      <xdr:spPr>
        <a:xfrm flipV="1">
          <a:off x="8750300" y="65595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83820</xdr:rowOff>
    </xdr:from>
    <xdr:to>
      <xdr:col>50</xdr:col>
      <xdr:colOff>165100</xdr:colOff>
      <xdr:row>38</xdr:row>
      <xdr:rowOff>13970</xdr:rowOff>
    </xdr:to>
    <xdr:sp macro="" textlink="">
      <xdr:nvSpPr>
        <xdr:cNvPr id="291" name="フローチャート: 判断 290"/>
        <xdr:cNvSpPr/>
      </xdr:nvSpPr>
      <xdr:spPr>
        <a:xfrm>
          <a:off x="95885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30480</xdr:rowOff>
    </xdr:from>
    <xdr:ext cx="378460" cy="250190"/>
    <xdr:sp macro="" textlink="">
      <xdr:nvSpPr>
        <xdr:cNvPr id="292" name="テキスト ボックス 291"/>
        <xdr:cNvSpPr txBox="1"/>
      </xdr:nvSpPr>
      <xdr:spPr>
        <a:xfrm>
          <a:off x="9450070" y="62026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97790</xdr:rowOff>
    </xdr:from>
    <xdr:to>
      <xdr:col>45</xdr:col>
      <xdr:colOff>177800</xdr:colOff>
      <xdr:row>38</xdr:row>
      <xdr:rowOff>116840</xdr:rowOff>
    </xdr:to>
    <xdr:cxnSp macro="">
      <xdr:nvCxnSpPr>
        <xdr:cNvPr id="293" name="直線コネクタ 292"/>
        <xdr:cNvCxnSpPr/>
      </xdr:nvCxnSpPr>
      <xdr:spPr>
        <a:xfrm>
          <a:off x="7861300" y="66128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79375</xdr:rowOff>
    </xdr:from>
    <xdr:to>
      <xdr:col>46</xdr:col>
      <xdr:colOff>38100</xdr:colOff>
      <xdr:row>38</xdr:row>
      <xdr:rowOff>9525</xdr:rowOff>
    </xdr:to>
    <xdr:sp macro="" textlink="">
      <xdr:nvSpPr>
        <xdr:cNvPr id="294" name="フローチャート: 判断 293"/>
        <xdr:cNvSpPr/>
      </xdr:nvSpPr>
      <xdr:spPr>
        <a:xfrm>
          <a:off x="8699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26035</xdr:rowOff>
    </xdr:from>
    <xdr:ext cx="378460" cy="259080"/>
    <xdr:sp macro="" textlink="">
      <xdr:nvSpPr>
        <xdr:cNvPr id="295" name="テキスト ボックス 294"/>
        <xdr:cNvSpPr txBox="1"/>
      </xdr:nvSpPr>
      <xdr:spPr>
        <a:xfrm>
          <a:off x="8561070" y="6198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97790</xdr:rowOff>
    </xdr:from>
    <xdr:to>
      <xdr:col>41</xdr:col>
      <xdr:colOff>50800</xdr:colOff>
      <xdr:row>38</xdr:row>
      <xdr:rowOff>98425</xdr:rowOff>
    </xdr:to>
    <xdr:cxnSp macro="">
      <xdr:nvCxnSpPr>
        <xdr:cNvPr id="296" name="直線コネクタ 295"/>
        <xdr:cNvCxnSpPr/>
      </xdr:nvCxnSpPr>
      <xdr:spPr>
        <a:xfrm flipV="1">
          <a:off x="6972300" y="66128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100965</xdr:rowOff>
    </xdr:from>
    <xdr:to>
      <xdr:col>41</xdr:col>
      <xdr:colOff>101600</xdr:colOff>
      <xdr:row>38</xdr:row>
      <xdr:rowOff>31115</xdr:rowOff>
    </xdr:to>
    <xdr:sp macro="" textlink="">
      <xdr:nvSpPr>
        <xdr:cNvPr id="297" name="フローチャート: 判断 296"/>
        <xdr:cNvSpPr/>
      </xdr:nvSpPr>
      <xdr:spPr>
        <a:xfrm>
          <a:off x="781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47625</xdr:rowOff>
    </xdr:from>
    <xdr:ext cx="378460" cy="259080"/>
    <xdr:sp macro="" textlink="">
      <xdr:nvSpPr>
        <xdr:cNvPr id="298" name="テキスト ボックス 297"/>
        <xdr:cNvSpPr txBox="1"/>
      </xdr:nvSpPr>
      <xdr:spPr>
        <a:xfrm>
          <a:off x="7672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299" name="フローチャート: 判断 298"/>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43815</xdr:rowOff>
    </xdr:from>
    <xdr:ext cx="378460" cy="248285"/>
    <xdr:sp macro="" textlink="">
      <xdr:nvSpPr>
        <xdr:cNvPr id="300" name="テキスト ボックス 299"/>
        <xdr:cNvSpPr txBox="1"/>
      </xdr:nvSpPr>
      <xdr:spPr>
        <a:xfrm>
          <a:off x="6783070" y="621601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71120</xdr:rowOff>
    </xdr:from>
    <xdr:to>
      <xdr:col>55</xdr:col>
      <xdr:colOff>50800</xdr:colOff>
      <xdr:row>38</xdr:row>
      <xdr:rowOff>1270</xdr:rowOff>
    </xdr:to>
    <xdr:sp macro="" textlink="">
      <xdr:nvSpPr>
        <xdr:cNvPr id="306" name="楕円 305"/>
        <xdr:cNvSpPr/>
      </xdr:nvSpPr>
      <xdr:spPr>
        <a:xfrm>
          <a:off x="10426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93980</xdr:rowOff>
    </xdr:from>
    <xdr:ext cx="378460" cy="259080"/>
    <xdr:sp macro="" textlink="">
      <xdr:nvSpPr>
        <xdr:cNvPr id="307" name="労働費該当値テキスト"/>
        <xdr:cNvSpPr txBox="1"/>
      </xdr:nvSpPr>
      <xdr:spPr>
        <a:xfrm>
          <a:off x="10528300" y="6266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165100</xdr:rowOff>
    </xdr:from>
    <xdr:to>
      <xdr:col>50</xdr:col>
      <xdr:colOff>165100</xdr:colOff>
      <xdr:row>38</xdr:row>
      <xdr:rowOff>95250</xdr:rowOff>
    </xdr:to>
    <xdr:sp macro="" textlink="">
      <xdr:nvSpPr>
        <xdr:cNvPr id="308" name="楕円 307"/>
        <xdr:cNvSpPr/>
      </xdr:nvSpPr>
      <xdr:spPr>
        <a:xfrm>
          <a:off x="958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86360</xdr:rowOff>
    </xdr:from>
    <xdr:ext cx="378460" cy="251460"/>
    <xdr:sp macro="" textlink="">
      <xdr:nvSpPr>
        <xdr:cNvPr id="309" name="テキスト ボックス 308"/>
        <xdr:cNvSpPr txBox="1"/>
      </xdr:nvSpPr>
      <xdr:spPr>
        <a:xfrm>
          <a:off x="9450070" y="66014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0" name="楕円 309"/>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158750</xdr:rowOff>
    </xdr:from>
    <xdr:ext cx="313690" cy="259080"/>
    <xdr:sp macro="" textlink="">
      <xdr:nvSpPr>
        <xdr:cNvPr id="311" name="テキスト ボックス 310"/>
        <xdr:cNvSpPr txBox="1"/>
      </xdr:nvSpPr>
      <xdr:spPr>
        <a:xfrm>
          <a:off x="8593455" y="66738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46355</xdr:rowOff>
    </xdr:from>
    <xdr:to>
      <xdr:col>41</xdr:col>
      <xdr:colOff>101600</xdr:colOff>
      <xdr:row>38</xdr:row>
      <xdr:rowOff>147955</xdr:rowOff>
    </xdr:to>
    <xdr:sp macro="" textlink="">
      <xdr:nvSpPr>
        <xdr:cNvPr id="312" name="楕円 311"/>
        <xdr:cNvSpPr/>
      </xdr:nvSpPr>
      <xdr:spPr>
        <a:xfrm>
          <a:off x="781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139065</xdr:rowOff>
    </xdr:from>
    <xdr:ext cx="378460" cy="259080"/>
    <xdr:sp macro="" textlink="">
      <xdr:nvSpPr>
        <xdr:cNvPr id="313" name="テキスト ボックス 312"/>
        <xdr:cNvSpPr txBox="1"/>
      </xdr:nvSpPr>
      <xdr:spPr>
        <a:xfrm>
          <a:off x="7672070" y="6654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47625</xdr:rowOff>
    </xdr:from>
    <xdr:to>
      <xdr:col>36</xdr:col>
      <xdr:colOff>165100</xdr:colOff>
      <xdr:row>38</xdr:row>
      <xdr:rowOff>149225</xdr:rowOff>
    </xdr:to>
    <xdr:sp macro="" textlink="">
      <xdr:nvSpPr>
        <xdr:cNvPr id="314" name="楕円 313"/>
        <xdr:cNvSpPr/>
      </xdr:nvSpPr>
      <xdr:spPr>
        <a:xfrm>
          <a:off x="6921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140335</xdr:rowOff>
    </xdr:from>
    <xdr:ext cx="378460" cy="259080"/>
    <xdr:sp macro="" textlink="">
      <xdr:nvSpPr>
        <xdr:cNvPr id="315" name="テキスト ボックス 314"/>
        <xdr:cNvSpPr txBox="1"/>
      </xdr:nvSpPr>
      <xdr:spPr>
        <a:xfrm>
          <a:off x="6783070" y="6655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8455" cy="217170"/>
    <xdr:sp macro="" textlink="">
      <xdr:nvSpPr>
        <xdr:cNvPr id="324" name="テキスト ボックス 323"/>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7490" cy="248920"/>
    <xdr:sp macro="" textlink="">
      <xdr:nvSpPr>
        <xdr:cNvPr id="327" name="テキスト ボックス 326"/>
        <xdr:cNvSpPr txBox="1"/>
      </xdr:nvSpPr>
      <xdr:spPr>
        <a:xfrm>
          <a:off x="6355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29" name="テキスト ボックス 328"/>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8920"/>
    <xdr:sp macro="" textlink="">
      <xdr:nvSpPr>
        <xdr:cNvPr id="331" name="テキスト ボックス 330"/>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8920"/>
    <xdr:sp macro="" textlink="">
      <xdr:nvSpPr>
        <xdr:cNvPr id="333" name="テキスト ボックス 332"/>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35" name="テキスト ボックス 334"/>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107315</xdr:rowOff>
    </xdr:from>
    <xdr:to>
      <xdr:col>54</xdr:col>
      <xdr:colOff>189865</xdr:colOff>
      <xdr:row>58</xdr:row>
      <xdr:rowOff>109855</xdr:rowOff>
    </xdr:to>
    <xdr:cxnSp macro="">
      <xdr:nvCxnSpPr>
        <xdr:cNvPr id="337" name="直線コネクタ 336"/>
        <xdr:cNvCxnSpPr/>
      </xdr:nvCxnSpPr>
      <xdr:spPr>
        <a:xfrm flipV="1">
          <a:off x="10475595" y="885126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113665</xdr:rowOff>
    </xdr:from>
    <xdr:ext cx="469900" cy="258445"/>
    <xdr:sp macro="" textlink="">
      <xdr:nvSpPr>
        <xdr:cNvPr id="338" name="農林水産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109855</xdr:rowOff>
    </xdr:from>
    <xdr:to>
      <xdr:col>55</xdr:col>
      <xdr:colOff>88900</xdr:colOff>
      <xdr:row>58</xdr:row>
      <xdr:rowOff>109855</xdr:rowOff>
    </xdr:to>
    <xdr:cxnSp macro="">
      <xdr:nvCxnSpPr>
        <xdr:cNvPr id="339" name="直線コネクタ 338"/>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53975</xdr:rowOff>
    </xdr:from>
    <xdr:ext cx="534670" cy="249555"/>
    <xdr:sp macro="" textlink="">
      <xdr:nvSpPr>
        <xdr:cNvPr id="340" name="農林水産業費最大値テキスト"/>
        <xdr:cNvSpPr txBox="1"/>
      </xdr:nvSpPr>
      <xdr:spPr>
        <a:xfrm>
          <a:off x="10528300" y="86264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53,904</a:t>
          </a:r>
          <a:endParaRPr kumimoji="1" lang="ja-JP" altLang="en-US" sz="1000" b="1">
            <a:latin typeface="ＭＳ Ｐゴシック"/>
          </a:endParaRPr>
        </a:p>
      </xdr:txBody>
    </xdr:sp>
    <xdr:clientData/>
  </xdr:oneCellAnchor>
  <xdr:twoCellAnchor>
    <xdr:from>
      <xdr:col>54</xdr:col>
      <xdr:colOff>101600</xdr:colOff>
      <xdr:row>51</xdr:row>
      <xdr:rowOff>107315</xdr:rowOff>
    </xdr:from>
    <xdr:to>
      <xdr:col>55</xdr:col>
      <xdr:colOff>88900</xdr:colOff>
      <xdr:row>51</xdr:row>
      <xdr:rowOff>107315</xdr:rowOff>
    </xdr:to>
    <xdr:cxnSp macro="">
      <xdr:nvCxnSpPr>
        <xdr:cNvPr id="341" name="直線コネクタ 340"/>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105410</xdr:rowOff>
    </xdr:from>
    <xdr:to>
      <xdr:col>55</xdr:col>
      <xdr:colOff>0</xdr:colOff>
      <xdr:row>58</xdr:row>
      <xdr:rowOff>107315</xdr:rowOff>
    </xdr:to>
    <xdr:cxnSp macro="">
      <xdr:nvCxnSpPr>
        <xdr:cNvPr id="342" name="直線コネクタ 341"/>
        <xdr:cNvCxnSpPr/>
      </xdr:nvCxnSpPr>
      <xdr:spPr>
        <a:xfrm flipV="1">
          <a:off x="9639300" y="100495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10795</xdr:rowOff>
    </xdr:from>
    <xdr:ext cx="534670" cy="258445"/>
    <xdr:sp macro="" textlink="">
      <xdr:nvSpPr>
        <xdr:cNvPr id="343" name="農林水産業費平均値テキスト"/>
        <xdr:cNvSpPr txBox="1"/>
      </xdr:nvSpPr>
      <xdr:spPr>
        <a:xfrm>
          <a:off x="10528300" y="9440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159385</xdr:rowOff>
    </xdr:from>
    <xdr:to>
      <xdr:col>55</xdr:col>
      <xdr:colOff>50800</xdr:colOff>
      <xdr:row>56</xdr:row>
      <xdr:rowOff>89535</xdr:rowOff>
    </xdr:to>
    <xdr:sp macro="" textlink="">
      <xdr:nvSpPr>
        <xdr:cNvPr id="344" name="フローチャート: 判断 343"/>
        <xdr:cNvSpPr/>
      </xdr:nvSpPr>
      <xdr:spPr>
        <a:xfrm>
          <a:off x="104267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99060</xdr:rowOff>
    </xdr:from>
    <xdr:to>
      <xdr:col>50</xdr:col>
      <xdr:colOff>114300</xdr:colOff>
      <xdr:row>58</xdr:row>
      <xdr:rowOff>107315</xdr:rowOff>
    </xdr:to>
    <xdr:cxnSp macro="">
      <xdr:nvCxnSpPr>
        <xdr:cNvPr id="345" name="直線コネクタ 344"/>
        <xdr:cNvCxnSpPr/>
      </xdr:nvCxnSpPr>
      <xdr:spPr>
        <a:xfrm>
          <a:off x="8750300" y="100431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166370</xdr:rowOff>
    </xdr:from>
    <xdr:to>
      <xdr:col>50</xdr:col>
      <xdr:colOff>165100</xdr:colOff>
      <xdr:row>56</xdr:row>
      <xdr:rowOff>95885</xdr:rowOff>
    </xdr:to>
    <xdr:sp macro="" textlink="">
      <xdr:nvSpPr>
        <xdr:cNvPr id="346" name="フローチャート: 判断 345"/>
        <xdr:cNvSpPr/>
      </xdr:nvSpPr>
      <xdr:spPr>
        <a:xfrm>
          <a:off x="9588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112395</xdr:rowOff>
    </xdr:from>
    <xdr:ext cx="523240" cy="248285"/>
    <xdr:sp macro="" textlink="">
      <xdr:nvSpPr>
        <xdr:cNvPr id="347" name="テキスト ボックス 346"/>
        <xdr:cNvSpPr txBox="1"/>
      </xdr:nvSpPr>
      <xdr:spPr>
        <a:xfrm>
          <a:off x="9371965" y="937069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85090</xdr:rowOff>
    </xdr:from>
    <xdr:to>
      <xdr:col>45</xdr:col>
      <xdr:colOff>177800</xdr:colOff>
      <xdr:row>58</xdr:row>
      <xdr:rowOff>99060</xdr:rowOff>
    </xdr:to>
    <xdr:cxnSp macro="">
      <xdr:nvCxnSpPr>
        <xdr:cNvPr id="348" name="直線コネクタ 347"/>
        <xdr:cNvCxnSpPr/>
      </xdr:nvCxnSpPr>
      <xdr:spPr>
        <a:xfrm>
          <a:off x="7861300" y="100291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24765</xdr:rowOff>
    </xdr:from>
    <xdr:to>
      <xdr:col>46</xdr:col>
      <xdr:colOff>38100</xdr:colOff>
      <xdr:row>56</xdr:row>
      <xdr:rowOff>126365</xdr:rowOff>
    </xdr:to>
    <xdr:sp macro="" textlink="">
      <xdr:nvSpPr>
        <xdr:cNvPr id="349" name="フローチャート: 判断 348"/>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143510</xdr:rowOff>
    </xdr:from>
    <xdr:ext cx="523240" cy="251460"/>
    <xdr:sp macro="" textlink="">
      <xdr:nvSpPr>
        <xdr:cNvPr id="350" name="テキスト ボックス 349"/>
        <xdr:cNvSpPr txBox="1"/>
      </xdr:nvSpPr>
      <xdr:spPr>
        <a:xfrm>
          <a:off x="8482965" y="94018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85090</xdr:rowOff>
    </xdr:from>
    <xdr:to>
      <xdr:col>41</xdr:col>
      <xdr:colOff>50800</xdr:colOff>
      <xdr:row>58</xdr:row>
      <xdr:rowOff>100965</xdr:rowOff>
    </xdr:to>
    <xdr:cxnSp macro="">
      <xdr:nvCxnSpPr>
        <xdr:cNvPr id="351" name="直線コネクタ 350"/>
        <xdr:cNvCxnSpPr/>
      </xdr:nvCxnSpPr>
      <xdr:spPr>
        <a:xfrm flipV="1">
          <a:off x="6972300" y="100291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65405</xdr:rowOff>
    </xdr:from>
    <xdr:to>
      <xdr:col>41</xdr:col>
      <xdr:colOff>101600</xdr:colOff>
      <xdr:row>56</xdr:row>
      <xdr:rowOff>167005</xdr:rowOff>
    </xdr:to>
    <xdr:sp macro="" textlink="">
      <xdr:nvSpPr>
        <xdr:cNvPr id="352" name="フローチャート: 判断 351"/>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12065</xdr:rowOff>
    </xdr:from>
    <xdr:ext cx="523240" cy="259080"/>
    <xdr:sp macro="" textlink="">
      <xdr:nvSpPr>
        <xdr:cNvPr id="353" name="テキスト ボックス 352"/>
        <xdr:cNvSpPr txBox="1"/>
      </xdr:nvSpPr>
      <xdr:spPr>
        <a:xfrm>
          <a:off x="7593965" y="94418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15875</xdr:rowOff>
    </xdr:from>
    <xdr:to>
      <xdr:col>36</xdr:col>
      <xdr:colOff>165100</xdr:colOff>
      <xdr:row>56</xdr:row>
      <xdr:rowOff>117475</xdr:rowOff>
    </xdr:to>
    <xdr:sp macro="" textlink="">
      <xdr:nvSpPr>
        <xdr:cNvPr id="354" name="フローチャート: 判断 353"/>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133985</xdr:rowOff>
    </xdr:from>
    <xdr:ext cx="523240" cy="249555"/>
    <xdr:sp macro="" textlink="">
      <xdr:nvSpPr>
        <xdr:cNvPr id="355" name="テキスト ボックス 354"/>
        <xdr:cNvSpPr txBox="1"/>
      </xdr:nvSpPr>
      <xdr:spPr>
        <a:xfrm>
          <a:off x="6704965" y="939228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54610</xdr:rowOff>
    </xdr:from>
    <xdr:to>
      <xdr:col>55</xdr:col>
      <xdr:colOff>50800</xdr:colOff>
      <xdr:row>58</xdr:row>
      <xdr:rowOff>156210</xdr:rowOff>
    </xdr:to>
    <xdr:sp macro="" textlink="">
      <xdr:nvSpPr>
        <xdr:cNvPr id="361" name="楕円 360"/>
        <xdr:cNvSpPr/>
      </xdr:nvSpPr>
      <xdr:spPr>
        <a:xfrm>
          <a:off x="10426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140970</xdr:rowOff>
    </xdr:from>
    <xdr:ext cx="469900" cy="259080"/>
    <xdr:sp macro="" textlink="">
      <xdr:nvSpPr>
        <xdr:cNvPr id="362" name="農林水産業費該当値テキスト"/>
        <xdr:cNvSpPr txBox="1"/>
      </xdr:nvSpPr>
      <xdr:spPr>
        <a:xfrm>
          <a:off x="10528300" y="991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56515</xdr:rowOff>
    </xdr:from>
    <xdr:to>
      <xdr:col>50</xdr:col>
      <xdr:colOff>165100</xdr:colOff>
      <xdr:row>58</xdr:row>
      <xdr:rowOff>158115</xdr:rowOff>
    </xdr:to>
    <xdr:sp macro="" textlink="">
      <xdr:nvSpPr>
        <xdr:cNvPr id="363" name="楕円 362"/>
        <xdr:cNvSpPr/>
      </xdr:nvSpPr>
      <xdr:spPr>
        <a:xfrm>
          <a:off x="9588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149225</xdr:rowOff>
    </xdr:from>
    <xdr:ext cx="458470" cy="259080"/>
    <xdr:sp macro="" textlink="">
      <xdr:nvSpPr>
        <xdr:cNvPr id="364" name="テキスト ボックス 363"/>
        <xdr:cNvSpPr txBox="1"/>
      </xdr:nvSpPr>
      <xdr:spPr>
        <a:xfrm>
          <a:off x="9404350" y="100933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48260</xdr:rowOff>
    </xdr:from>
    <xdr:to>
      <xdr:col>46</xdr:col>
      <xdr:colOff>38100</xdr:colOff>
      <xdr:row>58</xdr:row>
      <xdr:rowOff>149860</xdr:rowOff>
    </xdr:to>
    <xdr:sp macro="" textlink="">
      <xdr:nvSpPr>
        <xdr:cNvPr id="365" name="楕円 364"/>
        <xdr:cNvSpPr/>
      </xdr:nvSpPr>
      <xdr:spPr>
        <a:xfrm>
          <a:off x="869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140970</xdr:rowOff>
    </xdr:from>
    <xdr:ext cx="458470" cy="259080"/>
    <xdr:sp macro="" textlink="">
      <xdr:nvSpPr>
        <xdr:cNvPr id="366" name="テキスト ボックス 365"/>
        <xdr:cNvSpPr txBox="1"/>
      </xdr:nvSpPr>
      <xdr:spPr>
        <a:xfrm>
          <a:off x="8515350" y="100850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34290</xdr:rowOff>
    </xdr:from>
    <xdr:to>
      <xdr:col>41</xdr:col>
      <xdr:colOff>101600</xdr:colOff>
      <xdr:row>58</xdr:row>
      <xdr:rowOff>135890</xdr:rowOff>
    </xdr:to>
    <xdr:sp macro="" textlink="">
      <xdr:nvSpPr>
        <xdr:cNvPr id="367" name="楕円 366"/>
        <xdr:cNvSpPr/>
      </xdr:nvSpPr>
      <xdr:spPr>
        <a:xfrm>
          <a:off x="7810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127000</xdr:rowOff>
    </xdr:from>
    <xdr:ext cx="458470" cy="259080"/>
    <xdr:sp macro="" textlink="">
      <xdr:nvSpPr>
        <xdr:cNvPr id="368" name="テキスト ボックス 367"/>
        <xdr:cNvSpPr txBox="1"/>
      </xdr:nvSpPr>
      <xdr:spPr>
        <a:xfrm>
          <a:off x="7626350" y="100711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50165</xdr:rowOff>
    </xdr:from>
    <xdr:to>
      <xdr:col>36</xdr:col>
      <xdr:colOff>165100</xdr:colOff>
      <xdr:row>58</xdr:row>
      <xdr:rowOff>151765</xdr:rowOff>
    </xdr:to>
    <xdr:sp macro="" textlink="">
      <xdr:nvSpPr>
        <xdr:cNvPr id="369" name="楕円 368"/>
        <xdr:cNvSpPr/>
      </xdr:nvSpPr>
      <xdr:spPr>
        <a:xfrm>
          <a:off x="692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143510</xdr:rowOff>
    </xdr:from>
    <xdr:ext cx="458470" cy="251460"/>
    <xdr:sp macro="" textlink="">
      <xdr:nvSpPr>
        <xdr:cNvPr id="370" name="テキスト ボックス 369"/>
        <xdr:cNvSpPr txBox="1"/>
      </xdr:nvSpPr>
      <xdr:spPr>
        <a:xfrm>
          <a:off x="6737350" y="1008761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8455" cy="217170"/>
    <xdr:sp macro="" textlink="">
      <xdr:nvSpPr>
        <xdr:cNvPr id="379" name="テキスト ボックス 378"/>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7490" cy="259080"/>
    <xdr:sp macro="" textlink="">
      <xdr:nvSpPr>
        <xdr:cNvPr id="382" name="テキスト ボックス 381"/>
        <xdr:cNvSpPr txBox="1"/>
      </xdr:nvSpPr>
      <xdr:spPr>
        <a:xfrm>
          <a:off x="6355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4" name="テキスト ボックス 383"/>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88" name="テキスト ボックス 387"/>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4200" cy="259080"/>
    <xdr:sp macro="" textlink="">
      <xdr:nvSpPr>
        <xdr:cNvPr id="392" name="テキスト ボックス 391"/>
        <xdr:cNvSpPr txBox="1"/>
      </xdr:nvSpPr>
      <xdr:spPr>
        <a:xfrm>
          <a:off x="6008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200" cy="248920"/>
    <xdr:sp macro="" textlink="">
      <xdr:nvSpPr>
        <xdr:cNvPr id="394" name="テキスト ボックス 393"/>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113665</xdr:rowOff>
    </xdr:from>
    <xdr:to>
      <xdr:col>54</xdr:col>
      <xdr:colOff>189865</xdr:colOff>
      <xdr:row>79</xdr:row>
      <xdr:rowOff>66040</xdr:rowOff>
    </xdr:to>
    <xdr:cxnSp macro="">
      <xdr:nvCxnSpPr>
        <xdr:cNvPr id="396" name="直線コネクタ 395"/>
        <xdr:cNvCxnSpPr/>
      </xdr:nvCxnSpPr>
      <xdr:spPr>
        <a:xfrm flipV="1">
          <a:off x="10475595" y="121151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69850</xdr:rowOff>
    </xdr:from>
    <xdr:ext cx="469900" cy="259080"/>
    <xdr:sp macro="" textlink="">
      <xdr:nvSpPr>
        <xdr:cNvPr id="397" name="商工費最小値テキスト"/>
        <xdr:cNvSpPr txBox="1"/>
      </xdr:nvSpPr>
      <xdr:spPr>
        <a:xfrm>
          <a:off x="10528300" y="1361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66040</xdr:rowOff>
    </xdr:from>
    <xdr:to>
      <xdr:col>55</xdr:col>
      <xdr:colOff>88900</xdr:colOff>
      <xdr:row>79</xdr:row>
      <xdr:rowOff>66040</xdr:rowOff>
    </xdr:to>
    <xdr:cxnSp macro="">
      <xdr:nvCxnSpPr>
        <xdr:cNvPr id="398" name="直線コネクタ 397"/>
        <xdr:cNvCxnSpPr/>
      </xdr:nvCxnSpPr>
      <xdr:spPr>
        <a:xfrm>
          <a:off x="10388600" y="1361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60325</xdr:rowOff>
    </xdr:from>
    <xdr:ext cx="534670" cy="259080"/>
    <xdr:sp macro="" textlink="">
      <xdr:nvSpPr>
        <xdr:cNvPr id="399" name="商工費最大値テキスト"/>
        <xdr:cNvSpPr txBox="1"/>
      </xdr:nvSpPr>
      <xdr:spPr>
        <a:xfrm>
          <a:off x="10528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93,587</a:t>
          </a:r>
          <a:endParaRPr kumimoji="1" lang="ja-JP" altLang="en-US" sz="1000" b="1">
            <a:latin typeface="ＭＳ Ｐゴシック"/>
          </a:endParaRPr>
        </a:p>
      </xdr:txBody>
    </xdr:sp>
    <xdr:clientData/>
  </xdr:oneCellAnchor>
  <xdr:twoCellAnchor>
    <xdr:from>
      <xdr:col>54</xdr:col>
      <xdr:colOff>101600</xdr:colOff>
      <xdr:row>70</xdr:row>
      <xdr:rowOff>113665</xdr:rowOff>
    </xdr:from>
    <xdr:to>
      <xdr:col>55</xdr:col>
      <xdr:colOff>88900</xdr:colOff>
      <xdr:row>70</xdr:row>
      <xdr:rowOff>113665</xdr:rowOff>
    </xdr:to>
    <xdr:cxnSp macro="">
      <xdr:nvCxnSpPr>
        <xdr:cNvPr id="400" name="直線コネクタ 399"/>
        <xdr:cNvCxnSpPr/>
      </xdr:nvCxnSpPr>
      <xdr:spPr>
        <a:xfrm>
          <a:off x="10388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3810</xdr:rowOff>
    </xdr:from>
    <xdr:to>
      <xdr:col>55</xdr:col>
      <xdr:colOff>0</xdr:colOff>
      <xdr:row>79</xdr:row>
      <xdr:rowOff>21590</xdr:rowOff>
    </xdr:to>
    <xdr:cxnSp macro="">
      <xdr:nvCxnSpPr>
        <xdr:cNvPr id="401" name="直線コネクタ 400"/>
        <xdr:cNvCxnSpPr/>
      </xdr:nvCxnSpPr>
      <xdr:spPr>
        <a:xfrm>
          <a:off x="9639300" y="135483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53340</xdr:rowOff>
    </xdr:from>
    <xdr:ext cx="534670" cy="250190"/>
    <xdr:sp macro="" textlink="">
      <xdr:nvSpPr>
        <xdr:cNvPr id="402" name="商工費平均値テキスト"/>
        <xdr:cNvSpPr txBox="1"/>
      </xdr:nvSpPr>
      <xdr:spPr>
        <a:xfrm>
          <a:off x="10528300" y="1308354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30480</xdr:rowOff>
    </xdr:from>
    <xdr:to>
      <xdr:col>55</xdr:col>
      <xdr:colOff>50800</xdr:colOff>
      <xdr:row>77</xdr:row>
      <xdr:rowOff>132080</xdr:rowOff>
    </xdr:to>
    <xdr:sp macro="" textlink="">
      <xdr:nvSpPr>
        <xdr:cNvPr id="403" name="フローチャート: 判断 402"/>
        <xdr:cNvSpPr/>
      </xdr:nvSpPr>
      <xdr:spPr>
        <a:xfrm>
          <a:off x="10426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3810</xdr:rowOff>
    </xdr:from>
    <xdr:to>
      <xdr:col>50</xdr:col>
      <xdr:colOff>114300</xdr:colOff>
      <xdr:row>79</xdr:row>
      <xdr:rowOff>43815</xdr:rowOff>
    </xdr:to>
    <xdr:cxnSp macro="">
      <xdr:nvCxnSpPr>
        <xdr:cNvPr id="404" name="直線コネクタ 403"/>
        <xdr:cNvCxnSpPr/>
      </xdr:nvCxnSpPr>
      <xdr:spPr>
        <a:xfrm flipV="1">
          <a:off x="8750300" y="135483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83185</xdr:rowOff>
    </xdr:from>
    <xdr:to>
      <xdr:col>50</xdr:col>
      <xdr:colOff>165100</xdr:colOff>
      <xdr:row>77</xdr:row>
      <xdr:rowOff>13335</xdr:rowOff>
    </xdr:to>
    <xdr:sp macro="" textlink="">
      <xdr:nvSpPr>
        <xdr:cNvPr id="405" name="フローチャート: 判断 404"/>
        <xdr:cNvSpPr/>
      </xdr:nvSpPr>
      <xdr:spPr>
        <a:xfrm>
          <a:off x="9588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29845</xdr:rowOff>
    </xdr:from>
    <xdr:ext cx="523240" cy="250825"/>
    <xdr:sp macro="" textlink="">
      <xdr:nvSpPr>
        <xdr:cNvPr id="406" name="テキスト ボックス 405"/>
        <xdr:cNvSpPr txBox="1"/>
      </xdr:nvSpPr>
      <xdr:spPr>
        <a:xfrm>
          <a:off x="9371965" y="1288859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40640</xdr:rowOff>
    </xdr:from>
    <xdr:to>
      <xdr:col>45</xdr:col>
      <xdr:colOff>177800</xdr:colOff>
      <xdr:row>79</xdr:row>
      <xdr:rowOff>43815</xdr:rowOff>
    </xdr:to>
    <xdr:cxnSp macro="">
      <xdr:nvCxnSpPr>
        <xdr:cNvPr id="407" name="直線コネクタ 406"/>
        <xdr:cNvCxnSpPr/>
      </xdr:nvCxnSpPr>
      <xdr:spPr>
        <a:xfrm>
          <a:off x="7861300" y="13585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74930</xdr:rowOff>
    </xdr:from>
    <xdr:to>
      <xdr:col>46</xdr:col>
      <xdr:colOff>38100</xdr:colOff>
      <xdr:row>78</xdr:row>
      <xdr:rowOff>4445</xdr:rowOff>
    </xdr:to>
    <xdr:sp macro="" textlink="">
      <xdr:nvSpPr>
        <xdr:cNvPr id="408" name="フローチャート: 判断 407"/>
        <xdr:cNvSpPr/>
      </xdr:nvSpPr>
      <xdr:spPr>
        <a:xfrm>
          <a:off x="8699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20955</xdr:rowOff>
    </xdr:from>
    <xdr:ext cx="523240" cy="248285"/>
    <xdr:sp macro="" textlink="">
      <xdr:nvSpPr>
        <xdr:cNvPr id="409" name="テキスト ボックス 408"/>
        <xdr:cNvSpPr txBox="1"/>
      </xdr:nvSpPr>
      <xdr:spPr>
        <a:xfrm>
          <a:off x="8482965" y="1305115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6985</xdr:rowOff>
    </xdr:from>
    <xdr:to>
      <xdr:col>41</xdr:col>
      <xdr:colOff>50800</xdr:colOff>
      <xdr:row>79</xdr:row>
      <xdr:rowOff>40640</xdr:rowOff>
    </xdr:to>
    <xdr:cxnSp macro="">
      <xdr:nvCxnSpPr>
        <xdr:cNvPr id="410" name="直線コネクタ 409"/>
        <xdr:cNvCxnSpPr/>
      </xdr:nvCxnSpPr>
      <xdr:spPr>
        <a:xfrm>
          <a:off x="6972300" y="135515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144145</xdr:rowOff>
    </xdr:from>
    <xdr:to>
      <xdr:col>41</xdr:col>
      <xdr:colOff>101600</xdr:colOff>
      <xdr:row>78</xdr:row>
      <xdr:rowOff>74930</xdr:rowOff>
    </xdr:to>
    <xdr:sp macro="" textlink="">
      <xdr:nvSpPr>
        <xdr:cNvPr id="411" name="フローチャート: 判断 410"/>
        <xdr:cNvSpPr/>
      </xdr:nvSpPr>
      <xdr:spPr>
        <a:xfrm>
          <a:off x="7810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90805</xdr:rowOff>
    </xdr:from>
    <xdr:ext cx="523240" cy="258445"/>
    <xdr:sp macro="" textlink="">
      <xdr:nvSpPr>
        <xdr:cNvPr id="412" name="テキスト ボックス 411"/>
        <xdr:cNvSpPr txBox="1"/>
      </xdr:nvSpPr>
      <xdr:spPr>
        <a:xfrm>
          <a:off x="7593965" y="1312100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141605</xdr:rowOff>
    </xdr:from>
    <xdr:to>
      <xdr:col>36</xdr:col>
      <xdr:colOff>165100</xdr:colOff>
      <xdr:row>78</xdr:row>
      <xdr:rowOff>71755</xdr:rowOff>
    </xdr:to>
    <xdr:sp macro="" textlink="">
      <xdr:nvSpPr>
        <xdr:cNvPr id="413" name="フローチャート: 判断 412"/>
        <xdr:cNvSpPr/>
      </xdr:nvSpPr>
      <xdr:spPr>
        <a:xfrm>
          <a:off x="6921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88265</xdr:rowOff>
    </xdr:from>
    <xdr:ext cx="523240" cy="249555"/>
    <xdr:sp macro="" textlink="">
      <xdr:nvSpPr>
        <xdr:cNvPr id="414" name="テキスト ボックス 413"/>
        <xdr:cNvSpPr txBox="1"/>
      </xdr:nvSpPr>
      <xdr:spPr>
        <a:xfrm>
          <a:off x="6704965" y="131184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142240</xdr:rowOff>
    </xdr:from>
    <xdr:to>
      <xdr:col>55</xdr:col>
      <xdr:colOff>50800</xdr:colOff>
      <xdr:row>79</xdr:row>
      <xdr:rowOff>72390</xdr:rowOff>
    </xdr:to>
    <xdr:sp macro="" textlink="">
      <xdr:nvSpPr>
        <xdr:cNvPr id="420" name="楕円 419"/>
        <xdr:cNvSpPr/>
      </xdr:nvSpPr>
      <xdr:spPr>
        <a:xfrm>
          <a:off x="104267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57150</xdr:rowOff>
    </xdr:from>
    <xdr:ext cx="469900" cy="259080"/>
    <xdr:sp macro="" textlink="">
      <xdr:nvSpPr>
        <xdr:cNvPr id="421" name="商工費該当値テキスト"/>
        <xdr:cNvSpPr txBox="1"/>
      </xdr:nvSpPr>
      <xdr:spPr>
        <a:xfrm>
          <a:off x="10528300" y="1343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124460</xdr:rowOff>
    </xdr:from>
    <xdr:to>
      <xdr:col>50</xdr:col>
      <xdr:colOff>165100</xdr:colOff>
      <xdr:row>79</xdr:row>
      <xdr:rowOff>54610</xdr:rowOff>
    </xdr:to>
    <xdr:sp macro="" textlink="">
      <xdr:nvSpPr>
        <xdr:cNvPr id="422" name="楕円 421"/>
        <xdr:cNvSpPr/>
      </xdr:nvSpPr>
      <xdr:spPr>
        <a:xfrm>
          <a:off x="9588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45720</xdr:rowOff>
    </xdr:from>
    <xdr:ext cx="458470" cy="259080"/>
    <xdr:sp macro="" textlink="">
      <xdr:nvSpPr>
        <xdr:cNvPr id="423" name="テキスト ボックス 422"/>
        <xdr:cNvSpPr txBox="1"/>
      </xdr:nvSpPr>
      <xdr:spPr>
        <a:xfrm>
          <a:off x="9404350" y="135902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164465</xdr:rowOff>
    </xdr:from>
    <xdr:to>
      <xdr:col>46</xdr:col>
      <xdr:colOff>38100</xdr:colOff>
      <xdr:row>79</xdr:row>
      <xdr:rowOff>94615</xdr:rowOff>
    </xdr:to>
    <xdr:sp macro="" textlink="">
      <xdr:nvSpPr>
        <xdr:cNvPr id="424" name="楕円 423"/>
        <xdr:cNvSpPr/>
      </xdr:nvSpPr>
      <xdr:spPr>
        <a:xfrm>
          <a:off x="8699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86360</xdr:rowOff>
    </xdr:from>
    <xdr:ext cx="458470" cy="251460"/>
    <xdr:sp macro="" textlink="">
      <xdr:nvSpPr>
        <xdr:cNvPr id="425" name="テキスト ボックス 424"/>
        <xdr:cNvSpPr txBox="1"/>
      </xdr:nvSpPr>
      <xdr:spPr>
        <a:xfrm>
          <a:off x="8515350" y="1363091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160655</xdr:rowOff>
    </xdr:from>
    <xdr:to>
      <xdr:col>41</xdr:col>
      <xdr:colOff>101600</xdr:colOff>
      <xdr:row>79</xdr:row>
      <xdr:rowOff>90805</xdr:rowOff>
    </xdr:to>
    <xdr:sp macro="" textlink="">
      <xdr:nvSpPr>
        <xdr:cNvPr id="426" name="楕円 425"/>
        <xdr:cNvSpPr/>
      </xdr:nvSpPr>
      <xdr:spPr>
        <a:xfrm>
          <a:off x="781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81915</xdr:rowOff>
    </xdr:from>
    <xdr:ext cx="458470" cy="259080"/>
    <xdr:sp macro="" textlink="">
      <xdr:nvSpPr>
        <xdr:cNvPr id="427" name="テキスト ボックス 426"/>
        <xdr:cNvSpPr txBox="1"/>
      </xdr:nvSpPr>
      <xdr:spPr>
        <a:xfrm>
          <a:off x="7626350" y="1362646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127635</xdr:rowOff>
    </xdr:from>
    <xdr:to>
      <xdr:col>36</xdr:col>
      <xdr:colOff>165100</xdr:colOff>
      <xdr:row>79</xdr:row>
      <xdr:rowOff>57785</xdr:rowOff>
    </xdr:to>
    <xdr:sp macro="" textlink="">
      <xdr:nvSpPr>
        <xdr:cNvPr id="428" name="楕円 427"/>
        <xdr:cNvSpPr/>
      </xdr:nvSpPr>
      <xdr:spPr>
        <a:xfrm>
          <a:off x="6921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48895</xdr:rowOff>
    </xdr:from>
    <xdr:ext cx="458470" cy="259080"/>
    <xdr:sp macro="" textlink="">
      <xdr:nvSpPr>
        <xdr:cNvPr id="429" name="テキスト ボックス 428"/>
        <xdr:cNvSpPr txBox="1"/>
      </xdr:nvSpPr>
      <xdr:spPr>
        <a:xfrm>
          <a:off x="6737350" y="1359344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8455" cy="217170"/>
    <xdr:sp macro="" textlink="">
      <xdr:nvSpPr>
        <xdr:cNvPr id="438" name="テキスト ボックス 437"/>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7490" cy="259080"/>
    <xdr:sp macro="" textlink="">
      <xdr:nvSpPr>
        <xdr:cNvPr id="441" name="テキスト ボックス 440"/>
        <xdr:cNvSpPr txBox="1"/>
      </xdr:nvSpPr>
      <xdr:spPr>
        <a:xfrm>
          <a:off x="6355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4200" cy="248920"/>
    <xdr:sp macro="" textlink="">
      <xdr:nvSpPr>
        <xdr:cNvPr id="445" name="テキスト ボックス 444"/>
        <xdr:cNvSpPr txBox="1"/>
      </xdr:nvSpPr>
      <xdr:spPr>
        <a:xfrm>
          <a:off x="6008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4200" cy="259080"/>
    <xdr:sp macro="" textlink="">
      <xdr:nvSpPr>
        <xdr:cNvPr id="447" name="テキスト ボックス 446"/>
        <xdr:cNvSpPr txBox="1"/>
      </xdr:nvSpPr>
      <xdr:spPr>
        <a:xfrm>
          <a:off x="6008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4200" cy="259080"/>
    <xdr:sp macro="" textlink="">
      <xdr:nvSpPr>
        <xdr:cNvPr id="449" name="テキスト ボックス 448"/>
        <xdr:cNvSpPr txBox="1"/>
      </xdr:nvSpPr>
      <xdr:spPr>
        <a:xfrm>
          <a:off x="6008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200" cy="248920"/>
    <xdr:sp macro="" textlink="">
      <xdr:nvSpPr>
        <xdr:cNvPr id="451" name="テキスト ボックス 450"/>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111760</xdr:rowOff>
    </xdr:from>
    <xdr:to>
      <xdr:col>54</xdr:col>
      <xdr:colOff>189865</xdr:colOff>
      <xdr:row>98</xdr:row>
      <xdr:rowOff>52705</xdr:rowOff>
    </xdr:to>
    <xdr:cxnSp macro="">
      <xdr:nvCxnSpPr>
        <xdr:cNvPr id="453" name="直線コネクタ 452"/>
        <xdr:cNvCxnSpPr/>
      </xdr:nvCxnSpPr>
      <xdr:spPr>
        <a:xfrm flipV="1">
          <a:off x="10475595" y="1554226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56515</xdr:rowOff>
    </xdr:from>
    <xdr:ext cx="534670" cy="258445"/>
    <xdr:sp macro="" textlink="">
      <xdr:nvSpPr>
        <xdr:cNvPr id="454" name="土木費最小値テキスト"/>
        <xdr:cNvSpPr txBox="1"/>
      </xdr:nvSpPr>
      <xdr:spPr>
        <a:xfrm>
          <a:off x="10528300" y="1685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21,384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52705</xdr:rowOff>
    </xdr:from>
    <xdr:to>
      <xdr:col>55</xdr:col>
      <xdr:colOff>88900</xdr:colOff>
      <xdr:row>98</xdr:row>
      <xdr:rowOff>52705</xdr:rowOff>
    </xdr:to>
    <xdr:cxnSp macro="">
      <xdr:nvCxnSpPr>
        <xdr:cNvPr id="455" name="直線コネクタ 454"/>
        <xdr:cNvCxnSpPr/>
      </xdr:nvCxnSpPr>
      <xdr:spPr>
        <a:xfrm>
          <a:off x="10388600" y="1685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59055</xdr:rowOff>
    </xdr:from>
    <xdr:ext cx="598805" cy="259080"/>
    <xdr:sp macro="" textlink="">
      <xdr:nvSpPr>
        <xdr:cNvPr id="456" name="土木費最大値テキスト"/>
        <xdr:cNvSpPr txBox="1"/>
      </xdr:nvSpPr>
      <xdr:spPr>
        <a:xfrm>
          <a:off x="10528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193,625</a:t>
          </a:r>
          <a:endParaRPr kumimoji="1" lang="ja-JP" altLang="en-US" sz="1000" b="1">
            <a:latin typeface="ＭＳ Ｐゴシック"/>
          </a:endParaRPr>
        </a:p>
      </xdr:txBody>
    </xdr:sp>
    <xdr:clientData/>
  </xdr:oneCellAnchor>
  <xdr:twoCellAnchor>
    <xdr:from>
      <xdr:col>54</xdr:col>
      <xdr:colOff>101600</xdr:colOff>
      <xdr:row>90</xdr:row>
      <xdr:rowOff>111760</xdr:rowOff>
    </xdr:from>
    <xdr:to>
      <xdr:col>55</xdr:col>
      <xdr:colOff>88900</xdr:colOff>
      <xdr:row>90</xdr:row>
      <xdr:rowOff>111760</xdr:rowOff>
    </xdr:to>
    <xdr:cxnSp macro="">
      <xdr:nvCxnSpPr>
        <xdr:cNvPr id="457" name="直線コネクタ 456"/>
        <xdr:cNvCxnSpPr/>
      </xdr:nvCxnSpPr>
      <xdr:spPr>
        <a:xfrm>
          <a:off x="10388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121920</xdr:rowOff>
    </xdr:from>
    <xdr:to>
      <xdr:col>55</xdr:col>
      <xdr:colOff>0</xdr:colOff>
      <xdr:row>97</xdr:row>
      <xdr:rowOff>64135</xdr:rowOff>
    </xdr:to>
    <xdr:cxnSp macro="">
      <xdr:nvCxnSpPr>
        <xdr:cNvPr id="458" name="直線コネクタ 457"/>
        <xdr:cNvCxnSpPr/>
      </xdr:nvCxnSpPr>
      <xdr:spPr>
        <a:xfrm>
          <a:off x="9639300" y="16581120"/>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122555</xdr:rowOff>
    </xdr:from>
    <xdr:ext cx="534670" cy="249555"/>
    <xdr:sp macro="" textlink="">
      <xdr:nvSpPr>
        <xdr:cNvPr id="459" name="土木費平均値テキスト"/>
        <xdr:cNvSpPr txBox="1"/>
      </xdr:nvSpPr>
      <xdr:spPr>
        <a:xfrm>
          <a:off x="10528300" y="164103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99695</xdr:rowOff>
    </xdr:from>
    <xdr:to>
      <xdr:col>55</xdr:col>
      <xdr:colOff>50800</xdr:colOff>
      <xdr:row>97</xdr:row>
      <xdr:rowOff>29845</xdr:rowOff>
    </xdr:to>
    <xdr:sp macro="" textlink="">
      <xdr:nvSpPr>
        <xdr:cNvPr id="460" name="フローチャート: 判断 459"/>
        <xdr:cNvSpPr/>
      </xdr:nvSpPr>
      <xdr:spPr>
        <a:xfrm>
          <a:off x="10426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121920</xdr:rowOff>
    </xdr:from>
    <xdr:to>
      <xdr:col>50</xdr:col>
      <xdr:colOff>114300</xdr:colOff>
      <xdr:row>97</xdr:row>
      <xdr:rowOff>27940</xdr:rowOff>
    </xdr:to>
    <xdr:cxnSp macro="">
      <xdr:nvCxnSpPr>
        <xdr:cNvPr id="461" name="直線コネクタ 460"/>
        <xdr:cNvCxnSpPr/>
      </xdr:nvCxnSpPr>
      <xdr:spPr>
        <a:xfrm flipV="1">
          <a:off x="8750300" y="165811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34290</xdr:rowOff>
    </xdr:from>
    <xdr:to>
      <xdr:col>50</xdr:col>
      <xdr:colOff>165100</xdr:colOff>
      <xdr:row>96</xdr:row>
      <xdr:rowOff>135890</xdr:rowOff>
    </xdr:to>
    <xdr:sp macro="" textlink="">
      <xdr:nvSpPr>
        <xdr:cNvPr id="462" name="フローチャート: 判断 461"/>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152400</xdr:rowOff>
    </xdr:from>
    <xdr:ext cx="523240" cy="259080"/>
    <xdr:sp macro="" textlink="">
      <xdr:nvSpPr>
        <xdr:cNvPr id="463" name="テキスト ボックス 462"/>
        <xdr:cNvSpPr txBox="1"/>
      </xdr:nvSpPr>
      <xdr:spPr>
        <a:xfrm>
          <a:off x="9371965" y="162687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27940</xdr:rowOff>
    </xdr:from>
    <xdr:to>
      <xdr:col>45</xdr:col>
      <xdr:colOff>177800</xdr:colOff>
      <xdr:row>97</xdr:row>
      <xdr:rowOff>128270</xdr:rowOff>
    </xdr:to>
    <xdr:cxnSp macro="">
      <xdr:nvCxnSpPr>
        <xdr:cNvPr id="464" name="直線コネクタ 463"/>
        <xdr:cNvCxnSpPr/>
      </xdr:nvCxnSpPr>
      <xdr:spPr>
        <a:xfrm flipV="1">
          <a:off x="7861300" y="1665859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79375</xdr:rowOff>
    </xdr:from>
    <xdr:to>
      <xdr:col>46</xdr:col>
      <xdr:colOff>38100</xdr:colOff>
      <xdr:row>97</xdr:row>
      <xdr:rowOff>9525</xdr:rowOff>
    </xdr:to>
    <xdr:sp macro="" textlink="">
      <xdr:nvSpPr>
        <xdr:cNvPr id="465" name="フローチャート: 判断 464"/>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26035</xdr:rowOff>
    </xdr:from>
    <xdr:ext cx="523240" cy="259080"/>
    <xdr:sp macro="" textlink="">
      <xdr:nvSpPr>
        <xdr:cNvPr id="466" name="テキスト ボックス 465"/>
        <xdr:cNvSpPr txBox="1"/>
      </xdr:nvSpPr>
      <xdr:spPr>
        <a:xfrm>
          <a:off x="8482965" y="163137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116840</xdr:rowOff>
    </xdr:from>
    <xdr:to>
      <xdr:col>41</xdr:col>
      <xdr:colOff>50800</xdr:colOff>
      <xdr:row>97</xdr:row>
      <xdr:rowOff>128270</xdr:rowOff>
    </xdr:to>
    <xdr:cxnSp macro="">
      <xdr:nvCxnSpPr>
        <xdr:cNvPr id="467" name="直線コネクタ 466"/>
        <xdr:cNvCxnSpPr/>
      </xdr:nvCxnSpPr>
      <xdr:spPr>
        <a:xfrm>
          <a:off x="6972300" y="167474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84455</xdr:rowOff>
    </xdr:from>
    <xdr:to>
      <xdr:col>41</xdr:col>
      <xdr:colOff>101600</xdr:colOff>
      <xdr:row>97</xdr:row>
      <xdr:rowOff>14605</xdr:rowOff>
    </xdr:to>
    <xdr:sp macro="" textlink="">
      <xdr:nvSpPr>
        <xdr:cNvPr id="468" name="フローチャート: 判断 467"/>
        <xdr:cNvSpPr/>
      </xdr:nvSpPr>
      <xdr:spPr>
        <a:xfrm>
          <a:off x="7810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31115</xdr:rowOff>
    </xdr:from>
    <xdr:ext cx="523240" cy="249555"/>
    <xdr:sp macro="" textlink="">
      <xdr:nvSpPr>
        <xdr:cNvPr id="469" name="テキスト ボックス 468"/>
        <xdr:cNvSpPr txBox="1"/>
      </xdr:nvSpPr>
      <xdr:spPr>
        <a:xfrm>
          <a:off x="7593965" y="163188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69850</xdr:rowOff>
    </xdr:from>
    <xdr:to>
      <xdr:col>36</xdr:col>
      <xdr:colOff>165100</xdr:colOff>
      <xdr:row>96</xdr:row>
      <xdr:rowOff>171450</xdr:rowOff>
    </xdr:to>
    <xdr:sp macro="" textlink="">
      <xdr:nvSpPr>
        <xdr:cNvPr id="470" name="フローチャート: 判断 469"/>
        <xdr:cNvSpPr/>
      </xdr:nvSpPr>
      <xdr:spPr>
        <a:xfrm>
          <a:off x="6921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16510</xdr:rowOff>
    </xdr:from>
    <xdr:ext cx="523240" cy="259080"/>
    <xdr:sp macro="" textlink="">
      <xdr:nvSpPr>
        <xdr:cNvPr id="471" name="テキスト ボックス 470"/>
        <xdr:cNvSpPr txBox="1"/>
      </xdr:nvSpPr>
      <xdr:spPr>
        <a:xfrm>
          <a:off x="6704965" y="163042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13335</xdr:rowOff>
    </xdr:from>
    <xdr:to>
      <xdr:col>55</xdr:col>
      <xdr:colOff>50800</xdr:colOff>
      <xdr:row>97</xdr:row>
      <xdr:rowOff>114935</xdr:rowOff>
    </xdr:to>
    <xdr:sp macro="" textlink="">
      <xdr:nvSpPr>
        <xdr:cNvPr id="477" name="楕円 476"/>
        <xdr:cNvSpPr/>
      </xdr:nvSpPr>
      <xdr:spPr>
        <a:xfrm>
          <a:off x="104267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163830</xdr:rowOff>
    </xdr:from>
    <xdr:ext cx="534670" cy="259080"/>
    <xdr:sp macro="" textlink="">
      <xdr:nvSpPr>
        <xdr:cNvPr id="478" name="土木費該当値テキスト"/>
        <xdr:cNvSpPr txBox="1"/>
      </xdr:nvSpPr>
      <xdr:spPr>
        <a:xfrm>
          <a:off x="10528300" y="16623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71120</xdr:rowOff>
    </xdr:from>
    <xdr:to>
      <xdr:col>50</xdr:col>
      <xdr:colOff>165100</xdr:colOff>
      <xdr:row>97</xdr:row>
      <xdr:rowOff>1270</xdr:rowOff>
    </xdr:to>
    <xdr:sp macro="" textlink="">
      <xdr:nvSpPr>
        <xdr:cNvPr id="479" name="楕円 478"/>
        <xdr:cNvSpPr/>
      </xdr:nvSpPr>
      <xdr:spPr>
        <a:xfrm>
          <a:off x="9588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163830</xdr:rowOff>
    </xdr:from>
    <xdr:ext cx="523240" cy="259080"/>
    <xdr:sp macro="" textlink="">
      <xdr:nvSpPr>
        <xdr:cNvPr id="480" name="テキスト ボックス 479"/>
        <xdr:cNvSpPr txBox="1"/>
      </xdr:nvSpPr>
      <xdr:spPr>
        <a:xfrm>
          <a:off x="9371965" y="166230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148590</xdr:rowOff>
    </xdr:from>
    <xdr:to>
      <xdr:col>46</xdr:col>
      <xdr:colOff>38100</xdr:colOff>
      <xdr:row>97</xdr:row>
      <xdr:rowOff>78740</xdr:rowOff>
    </xdr:to>
    <xdr:sp macro="" textlink="">
      <xdr:nvSpPr>
        <xdr:cNvPr id="481" name="楕円 480"/>
        <xdr:cNvSpPr/>
      </xdr:nvSpPr>
      <xdr:spPr>
        <a:xfrm>
          <a:off x="8699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69850</xdr:rowOff>
    </xdr:from>
    <xdr:ext cx="523240" cy="259080"/>
    <xdr:sp macro="" textlink="">
      <xdr:nvSpPr>
        <xdr:cNvPr id="482" name="テキスト ボックス 481"/>
        <xdr:cNvSpPr txBox="1"/>
      </xdr:nvSpPr>
      <xdr:spPr>
        <a:xfrm>
          <a:off x="8482965" y="167005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77470</xdr:rowOff>
    </xdr:from>
    <xdr:to>
      <xdr:col>41</xdr:col>
      <xdr:colOff>101600</xdr:colOff>
      <xdr:row>98</xdr:row>
      <xdr:rowOff>7620</xdr:rowOff>
    </xdr:to>
    <xdr:sp macro="" textlink="">
      <xdr:nvSpPr>
        <xdr:cNvPr id="483" name="楕円 482"/>
        <xdr:cNvSpPr/>
      </xdr:nvSpPr>
      <xdr:spPr>
        <a:xfrm>
          <a:off x="7810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170180</xdr:rowOff>
    </xdr:from>
    <xdr:ext cx="523240" cy="259080"/>
    <xdr:sp macro="" textlink="">
      <xdr:nvSpPr>
        <xdr:cNvPr id="484" name="テキスト ボックス 483"/>
        <xdr:cNvSpPr txBox="1"/>
      </xdr:nvSpPr>
      <xdr:spPr>
        <a:xfrm>
          <a:off x="7593965" y="168008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66040</xdr:rowOff>
    </xdr:from>
    <xdr:to>
      <xdr:col>36</xdr:col>
      <xdr:colOff>165100</xdr:colOff>
      <xdr:row>97</xdr:row>
      <xdr:rowOff>167640</xdr:rowOff>
    </xdr:to>
    <xdr:sp macro="" textlink="">
      <xdr:nvSpPr>
        <xdr:cNvPr id="485" name="楕円 484"/>
        <xdr:cNvSpPr/>
      </xdr:nvSpPr>
      <xdr:spPr>
        <a:xfrm>
          <a:off x="6921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158750</xdr:rowOff>
    </xdr:from>
    <xdr:ext cx="523240" cy="259080"/>
    <xdr:sp macro="" textlink="">
      <xdr:nvSpPr>
        <xdr:cNvPr id="486" name="テキスト ボックス 485"/>
        <xdr:cNvSpPr txBox="1"/>
      </xdr:nvSpPr>
      <xdr:spPr>
        <a:xfrm>
          <a:off x="6704965" y="167894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8455" cy="217170"/>
    <xdr:sp macro="" textlink="">
      <xdr:nvSpPr>
        <xdr:cNvPr id="495" name="テキスト ボックス 494"/>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7490" cy="248920"/>
    <xdr:sp macro="" textlink="">
      <xdr:nvSpPr>
        <xdr:cNvPr id="497" name="テキスト ボックス 496"/>
        <xdr:cNvSpPr txBox="1"/>
      </xdr:nvSpPr>
      <xdr:spPr>
        <a:xfrm>
          <a:off x="12197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01" name="テキスト ボックス 500"/>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05" name="テキスト ボックス 504"/>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1" name="テキスト ボックス 510"/>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132080</xdr:rowOff>
    </xdr:from>
    <xdr:to>
      <xdr:col>85</xdr:col>
      <xdr:colOff>126365</xdr:colOff>
      <xdr:row>39</xdr:row>
      <xdr:rowOff>38100</xdr:rowOff>
    </xdr:to>
    <xdr:cxnSp macro="">
      <xdr:nvCxnSpPr>
        <xdr:cNvPr id="513" name="直線コネクタ 512"/>
        <xdr:cNvCxnSpPr/>
      </xdr:nvCxnSpPr>
      <xdr:spPr>
        <a:xfrm flipV="1">
          <a:off x="16317595" y="510413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41910</xdr:rowOff>
    </xdr:from>
    <xdr:ext cx="534670" cy="250190"/>
    <xdr:sp macro="" textlink="">
      <xdr:nvSpPr>
        <xdr:cNvPr id="514" name="消防費最小値テキスト"/>
        <xdr:cNvSpPr txBox="1"/>
      </xdr:nvSpPr>
      <xdr:spPr>
        <a:xfrm>
          <a:off x="16370300" y="67284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38100</xdr:rowOff>
    </xdr:from>
    <xdr:to>
      <xdr:col>86</xdr:col>
      <xdr:colOff>25400</xdr:colOff>
      <xdr:row>39</xdr:row>
      <xdr:rowOff>38100</xdr:rowOff>
    </xdr:to>
    <xdr:cxnSp macro="">
      <xdr:nvCxnSpPr>
        <xdr:cNvPr id="515" name="直線コネクタ 514"/>
        <xdr:cNvCxnSpPr/>
      </xdr:nvCxnSpPr>
      <xdr:spPr>
        <a:xfrm>
          <a:off x="16230600" y="672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78740</xdr:rowOff>
    </xdr:from>
    <xdr:ext cx="534670" cy="259080"/>
    <xdr:sp macro="" textlink="">
      <xdr:nvSpPr>
        <xdr:cNvPr id="516"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61,485</a:t>
          </a:r>
          <a:endParaRPr kumimoji="1" lang="ja-JP" altLang="en-US" sz="1000" b="1">
            <a:latin typeface="ＭＳ Ｐゴシック"/>
          </a:endParaRPr>
        </a:p>
      </xdr:txBody>
    </xdr:sp>
    <xdr:clientData/>
  </xdr:oneCellAnchor>
  <xdr:twoCellAnchor>
    <xdr:from>
      <xdr:col>85</xdr:col>
      <xdr:colOff>38100</xdr:colOff>
      <xdr:row>29</xdr:row>
      <xdr:rowOff>132080</xdr:rowOff>
    </xdr:from>
    <xdr:to>
      <xdr:col>86</xdr:col>
      <xdr:colOff>25400</xdr:colOff>
      <xdr:row>29</xdr:row>
      <xdr:rowOff>132080</xdr:rowOff>
    </xdr:to>
    <xdr:cxnSp macro="">
      <xdr:nvCxnSpPr>
        <xdr:cNvPr id="517" name="直線コネクタ 516"/>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124460</xdr:rowOff>
    </xdr:from>
    <xdr:to>
      <xdr:col>85</xdr:col>
      <xdr:colOff>127000</xdr:colOff>
      <xdr:row>39</xdr:row>
      <xdr:rowOff>5080</xdr:rowOff>
    </xdr:to>
    <xdr:cxnSp macro="">
      <xdr:nvCxnSpPr>
        <xdr:cNvPr id="518" name="直線コネクタ 517"/>
        <xdr:cNvCxnSpPr/>
      </xdr:nvCxnSpPr>
      <xdr:spPr>
        <a:xfrm flipV="1">
          <a:off x="15481300" y="66395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159385</xdr:rowOff>
    </xdr:from>
    <xdr:ext cx="534670" cy="258445"/>
    <xdr:sp macro="" textlink="">
      <xdr:nvSpPr>
        <xdr:cNvPr id="519" name="消防費平均値テキスト"/>
        <xdr:cNvSpPr txBox="1"/>
      </xdr:nvSpPr>
      <xdr:spPr>
        <a:xfrm>
          <a:off x="16370300" y="61601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136525</xdr:rowOff>
    </xdr:from>
    <xdr:to>
      <xdr:col>85</xdr:col>
      <xdr:colOff>177800</xdr:colOff>
      <xdr:row>37</xdr:row>
      <xdr:rowOff>66675</xdr:rowOff>
    </xdr:to>
    <xdr:sp macro="" textlink="">
      <xdr:nvSpPr>
        <xdr:cNvPr id="520" name="フローチャート: 判断 519"/>
        <xdr:cNvSpPr/>
      </xdr:nvSpPr>
      <xdr:spPr>
        <a:xfrm>
          <a:off x="162687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137795</xdr:rowOff>
    </xdr:from>
    <xdr:to>
      <xdr:col>81</xdr:col>
      <xdr:colOff>50800</xdr:colOff>
      <xdr:row>39</xdr:row>
      <xdr:rowOff>5080</xdr:rowOff>
    </xdr:to>
    <xdr:cxnSp macro="">
      <xdr:nvCxnSpPr>
        <xdr:cNvPr id="521" name="直線コネクタ 520"/>
        <xdr:cNvCxnSpPr/>
      </xdr:nvCxnSpPr>
      <xdr:spPr>
        <a:xfrm>
          <a:off x="14592300" y="66528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74930</xdr:rowOff>
    </xdr:from>
    <xdr:to>
      <xdr:col>81</xdr:col>
      <xdr:colOff>101600</xdr:colOff>
      <xdr:row>37</xdr:row>
      <xdr:rowOff>4445</xdr:rowOff>
    </xdr:to>
    <xdr:sp macro="" textlink="">
      <xdr:nvSpPr>
        <xdr:cNvPr id="522" name="フローチャート: 判断 521"/>
        <xdr:cNvSpPr/>
      </xdr:nvSpPr>
      <xdr:spPr>
        <a:xfrm>
          <a:off x="15430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20955</xdr:rowOff>
    </xdr:from>
    <xdr:ext cx="523240" cy="248285"/>
    <xdr:sp macro="" textlink="">
      <xdr:nvSpPr>
        <xdr:cNvPr id="523" name="テキスト ボックス 522"/>
        <xdr:cNvSpPr txBox="1"/>
      </xdr:nvSpPr>
      <xdr:spPr>
        <a:xfrm>
          <a:off x="15213965" y="602170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137795</xdr:rowOff>
    </xdr:from>
    <xdr:to>
      <xdr:col>76</xdr:col>
      <xdr:colOff>114300</xdr:colOff>
      <xdr:row>39</xdr:row>
      <xdr:rowOff>27940</xdr:rowOff>
    </xdr:to>
    <xdr:cxnSp macro="">
      <xdr:nvCxnSpPr>
        <xdr:cNvPr id="524" name="直線コネクタ 523"/>
        <xdr:cNvCxnSpPr/>
      </xdr:nvCxnSpPr>
      <xdr:spPr>
        <a:xfrm flipV="1">
          <a:off x="13703300" y="66528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139065</xdr:rowOff>
    </xdr:from>
    <xdr:to>
      <xdr:col>76</xdr:col>
      <xdr:colOff>165100</xdr:colOff>
      <xdr:row>37</xdr:row>
      <xdr:rowOff>69215</xdr:rowOff>
    </xdr:to>
    <xdr:sp macro="" textlink="">
      <xdr:nvSpPr>
        <xdr:cNvPr id="525" name="フローチャート: 判断 524"/>
        <xdr:cNvSpPr/>
      </xdr:nvSpPr>
      <xdr:spPr>
        <a:xfrm>
          <a:off x="14541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86360</xdr:rowOff>
    </xdr:from>
    <xdr:ext cx="523240" cy="251460"/>
    <xdr:sp macro="" textlink="">
      <xdr:nvSpPr>
        <xdr:cNvPr id="526" name="テキスト ボックス 525"/>
        <xdr:cNvSpPr txBox="1"/>
      </xdr:nvSpPr>
      <xdr:spPr>
        <a:xfrm>
          <a:off x="14324965" y="60871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27940</xdr:rowOff>
    </xdr:from>
    <xdr:to>
      <xdr:col>71</xdr:col>
      <xdr:colOff>177800</xdr:colOff>
      <xdr:row>39</xdr:row>
      <xdr:rowOff>44450</xdr:rowOff>
    </xdr:to>
    <xdr:cxnSp macro="">
      <xdr:nvCxnSpPr>
        <xdr:cNvPr id="527" name="直線コネクタ 526"/>
        <xdr:cNvCxnSpPr/>
      </xdr:nvCxnSpPr>
      <xdr:spPr>
        <a:xfrm flipV="1">
          <a:off x="12814300" y="671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8" name="フローチャート: 判断 527"/>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122555</xdr:rowOff>
    </xdr:from>
    <xdr:ext cx="523240" cy="249555"/>
    <xdr:sp macro="" textlink="">
      <xdr:nvSpPr>
        <xdr:cNvPr id="529" name="テキスト ボックス 528"/>
        <xdr:cNvSpPr txBox="1"/>
      </xdr:nvSpPr>
      <xdr:spPr>
        <a:xfrm>
          <a:off x="13435965" y="612330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170815</xdr:rowOff>
    </xdr:from>
    <xdr:to>
      <xdr:col>67</xdr:col>
      <xdr:colOff>101600</xdr:colOff>
      <xdr:row>37</xdr:row>
      <xdr:rowOff>100965</xdr:rowOff>
    </xdr:to>
    <xdr:sp macro="" textlink="">
      <xdr:nvSpPr>
        <xdr:cNvPr id="530" name="フローチャート: 判断 529"/>
        <xdr:cNvSpPr/>
      </xdr:nvSpPr>
      <xdr:spPr>
        <a:xfrm>
          <a:off x="12763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117475</xdr:rowOff>
    </xdr:from>
    <xdr:ext cx="523240" cy="259080"/>
    <xdr:sp macro="" textlink="">
      <xdr:nvSpPr>
        <xdr:cNvPr id="531" name="テキスト ボックス 530"/>
        <xdr:cNvSpPr txBox="1"/>
      </xdr:nvSpPr>
      <xdr:spPr>
        <a:xfrm>
          <a:off x="12546965" y="61182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73660</xdr:rowOff>
    </xdr:from>
    <xdr:to>
      <xdr:col>85</xdr:col>
      <xdr:colOff>177800</xdr:colOff>
      <xdr:row>39</xdr:row>
      <xdr:rowOff>3810</xdr:rowOff>
    </xdr:to>
    <xdr:sp macro="" textlink="">
      <xdr:nvSpPr>
        <xdr:cNvPr id="537" name="楕円 536"/>
        <xdr:cNvSpPr/>
      </xdr:nvSpPr>
      <xdr:spPr>
        <a:xfrm>
          <a:off x="16268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160020</xdr:rowOff>
    </xdr:from>
    <xdr:ext cx="534670" cy="259080"/>
    <xdr:sp macro="" textlink="">
      <xdr:nvSpPr>
        <xdr:cNvPr id="538" name="消防費該当値テキスト"/>
        <xdr:cNvSpPr txBox="1"/>
      </xdr:nvSpPr>
      <xdr:spPr>
        <a:xfrm>
          <a:off x="16370300"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125730</xdr:rowOff>
    </xdr:from>
    <xdr:to>
      <xdr:col>81</xdr:col>
      <xdr:colOff>101600</xdr:colOff>
      <xdr:row>39</xdr:row>
      <xdr:rowOff>55880</xdr:rowOff>
    </xdr:to>
    <xdr:sp macro="" textlink="">
      <xdr:nvSpPr>
        <xdr:cNvPr id="539" name="楕円 538"/>
        <xdr:cNvSpPr/>
      </xdr:nvSpPr>
      <xdr:spPr>
        <a:xfrm>
          <a:off x="1543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46990</xdr:rowOff>
    </xdr:from>
    <xdr:ext cx="523240" cy="259080"/>
    <xdr:sp macro="" textlink="">
      <xdr:nvSpPr>
        <xdr:cNvPr id="540" name="テキスト ボックス 539"/>
        <xdr:cNvSpPr txBox="1"/>
      </xdr:nvSpPr>
      <xdr:spPr>
        <a:xfrm>
          <a:off x="15213965" y="67335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86995</xdr:rowOff>
    </xdr:from>
    <xdr:to>
      <xdr:col>76</xdr:col>
      <xdr:colOff>165100</xdr:colOff>
      <xdr:row>39</xdr:row>
      <xdr:rowOff>17780</xdr:rowOff>
    </xdr:to>
    <xdr:sp macro="" textlink="">
      <xdr:nvSpPr>
        <xdr:cNvPr id="541" name="楕円 540"/>
        <xdr:cNvSpPr/>
      </xdr:nvSpPr>
      <xdr:spPr>
        <a:xfrm>
          <a:off x="14541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8255</xdr:rowOff>
    </xdr:from>
    <xdr:ext cx="523240" cy="249555"/>
    <xdr:sp macro="" textlink="">
      <xdr:nvSpPr>
        <xdr:cNvPr id="542" name="テキスト ボックス 541"/>
        <xdr:cNvSpPr txBox="1"/>
      </xdr:nvSpPr>
      <xdr:spPr>
        <a:xfrm>
          <a:off x="14324965" y="669480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148590</xdr:rowOff>
    </xdr:from>
    <xdr:to>
      <xdr:col>72</xdr:col>
      <xdr:colOff>38100</xdr:colOff>
      <xdr:row>39</xdr:row>
      <xdr:rowOff>78740</xdr:rowOff>
    </xdr:to>
    <xdr:sp macro="" textlink="">
      <xdr:nvSpPr>
        <xdr:cNvPr id="543" name="楕円 542"/>
        <xdr:cNvSpPr/>
      </xdr:nvSpPr>
      <xdr:spPr>
        <a:xfrm>
          <a:off x="13652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69850</xdr:rowOff>
    </xdr:from>
    <xdr:ext cx="523240" cy="259080"/>
    <xdr:sp macro="" textlink="">
      <xdr:nvSpPr>
        <xdr:cNvPr id="544" name="テキスト ボックス 543"/>
        <xdr:cNvSpPr txBox="1"/>
      </xdr:nvSpPr>
      <xdr:spPr>
        <a:xfrm>
          <a:off x="13435965" y="67564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86360</xdr:rowOff>
    </xdr:from>
    <xdr:ext cx="523240" cy="251460"/>
    <xdr:sp macro="" textlink="">
      <xdr:nvSpPr>
        <xdr:cNvPr id="546" name="テキスト ボックス 545"/>
        <xdr:cNvSpPr txBox="1"/>
      </xdr:nvSpPr>
      <xdr:spPr>
        <a:xfrm>
          <a:off x="12546965" y="67729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8455" cy="217170"/>
    <xdr:sp macro="" textlink="">
      <xdr:nvSpPr>
        <xdr:cNvPr id="555" name="テキスト ボックス 554"/>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37490" cy="248920"/>
    <xdr:sp macro="" textlink="">
      <xdr:nvSpPr>
        <xdr:cNvPr id="558" name="テキスト ボックス 557"/>
        <xdr:cNvSpPr txBox="1"/>
      </xdr:nvSpPr>
      <xdr:spPr>
        <a:xfrm>
          <a:off x="12197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4200" cy="248920"/>
    <xdr:sp macro="" textlink="">
      <xdr:nvSpPr>
        <xdr:cNvPr id="560" name="テキスト ボックス 559"/>
        <xdr:cNvSpPr txBox="1"/>
      </xdr:nvSpPr>
      <xdr:spPr>
        <a:xfrm>
          <a:off x="11850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4200" cy="248920"/>
    <xdr:sp macro="" textlink="">
      <xdr:nvSpPr>
        <xdr:cNvPr id="562" name="テキスト ボックス 561"/>
        <xdr:cNvSpPr txBox="1"/>
      </xdr:nvSpPr>
      <xdr:spPr>
        <a:xfrm>
          <a:off x="11850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4200" cy="248920"/>
    <xdr:sp macro="" textlink="">
      <xdr:nvSpPr>
        <xdr:cNvPr id="564" name="テキスト ボックス 563"/>
        <xdr:cNvSpPr txBox="1"/>
      </xdr:nvSpPr>
      <xdr:spPr>
        <a:xfrm>
          <a:off x="11850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4200" cy="248920"/>
    <xdr:sp macro="" textlink="">
      <xdr:nvSpPr>
        <xdr:cNvPr id="566" name="テキスト ボックス 565"/>
        <xdr:cNvSpPr txBox="1"/>
      </xdr:nvSpPr>
      <xdr:spPr>
        <a:xfrm>
          <a:off x="11850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15875</xdr:rowOff>
    </xdr:from>
    <xdr:to>
      <xdr:col>85</xdr:col>
      <xdr:colOff>126365</xdr:colOff>
      <xdr:row>58</xdr:row>
      <xdr:rowOff>16510</xdr:rowOff>
    </xdr:to>
    <xdr:cxnSp macro="">
      <xdr:nvCxnSpPr>
        <xdr:cNvPr id="568" name="直線コネクタ 567"/>
        <xdr:cNvCxnSpPr/>
      </xdr:nvCxnSpPr>
      <xdr:spPr>
        <a:xfrm flipV="1">
          <a:off x="16317595" y="858837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20320</xdr:rowOff>
    </xdr:from>
    <xdr:ext cx="534670" cy="248920"/>
    <xdr:sp macro="" textlink="">
      <xdr:nvSpPr>
        <xdr:cNvPr id="569" name="教育費最小値テキスト"/>
        <xdr:cNvSpPr txBox="1"/>
      </xdr:nvSpPr>
      <xdr:spPr>
        <a:xfrm>
          <a:off x="16370300" y="99644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16510</xdr:rowOff>
    </xdr:from>
    <xdr:to>
      <xdr:col>86</xdr:col>
      <xdr:colOff>25400</xdr:colOff>
      <xdr:row>58</xdr:row>
      <xdr:rowOff>16510</xdr:rowOff>
    </xdr:to>
    <xdr:cxnSp macro="">
      <xdr:nvCxnSpPr>
        <xdr:cNvPr id="570" name="直線コネクタ 569"/>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133985</xdr:rowOff>
    </xdr:from>
    <xdr:ext cx="598805" cy="249555"/>
    <xdr:sp macro="" textlink="">
      <xdr:nvSpPr>
        <xdr:cNvPr id="571" name="教育費最大値テキスト"/>
        <xdr:cNvSpPr txBox="1"/>
      </xdr:nvSpPr>
      <xdr:spPr>
        <a:xfrm>
          <a:off x="16370300" y="83635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327,034</a:t>
          </a:r>
          <a:endParaRPr kumimoji="1" lang="ja-JP" altLang="en-US" sz="1000" b="1">
            <a:latin typeface="ＭＳ Ｐゴシック"/>
          </a:endParaRPr>
        </a:p>
      </xdr:txBody>
    </xdr:sp>
    <xdr:clientData/>
  </xdr:oneCellAnchor>
  <xdr:twoCellAnchor>
    <xdr:from>
      <xdr:col>85</xdr:col>
      <xdr:colOff>38100</xdr:colOff>
      <xdr:row>50</xdr:row>
      <xdr:rowOff>15875</xdr:rowOff>
    </xdr:from>
    <xdr:to>
      <xdr:col>86</xdr:col>
      <xdr:colOff>25400</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158115</xdr:rowOff>
    </xdr:from>
    <xdr:to>
      <xdr:col>85</xdr:col>
      <xdr:colOff>127000</xdr:colOff>
      <xdr:row>58</xdr:row>
      <xdr:rowOff>16510</xdr:rowOff>
    </xdr:to>
    <xdr:cxnSp macro="">
      <xdr:nvCxnSpPr>
        <xdr:cNvPr id="573" name="直線コネクタ 572"/>
        <xdr:cNvCxnSpPr/>
      </xdr:nvCxnSpPr>
      <xdr:spPr>
        <a:xfrm>
          <a:off x="15481300" y="993076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168910</xdr:rowOff>
    </xdr:from>
    <xdr:ext cx="534670" cy="248920"/>
    <xdr:sp macro="" textlink="">
      <xdr:nvSpPr>
        <xdr:cNvPr id="574" name="教育費平均値テキスト"/>
        <xdr:cNvSpPr txBox="1"/>
      </xdr:nvSpPr>
      <xdr:spPr>
        <a:xfrm>
          <a:off x="16370300" y="959866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146050</xdr:rowOff>
    </xdr:from>
    <xdr:to>
      <xdr:col>85</xdr:col>
      <xdr:colOff>177800</xdr:colOff>
      <xdr:row>57</xdr:row>
      <xdr:rowOff>76200</xdr:rowOff>
    </xdr:to>
    <xdr:sp macro="" textlink="">
      <xdr:nvSpPr>
        <xdr:cNvPr id="575" name="フローチャート: 判断 574"/>
        <xdr:cNvSpPr/>
      </xdr:nvSpPr>
      <xdr:spPr>
        <a:xfrm>
          <a:off x="162687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57</xdr:row>
      <xdr:rowOff>165100</xdr:rowOff>
    </xdr:to>
    <xdr:cxnSp macro="">
      <xdr:nvCxnSpPr>
        <xdr:cNvPr id="576" name="直線コネクタ 575"/>
        <xdr:cNvCxnSpPr/>
      </xdr:nvCxnSpPr>
      <xdr:spPr>
        <a:xfrm flipV="1">
          <a:off x="14592300" y="99307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143510</xdr:rowOff>
    </xdr:from>
    <xdr:to>
      <xdr:col>81</xdr:col>
      <xdr:colOff>101600</xdr:colOff>
      <xdr:row>57</xdr:row>
      <xdr:rowOff>73025</xdr:rowOff>
    </xdr:to>
    <xdr:sp macro="" textlink="">
      <xdr:nvSpPr>
        <xdr:cNvPr id="577" name="フローチャート: 判断 576"/>
        <xdr:cNvSpPr/>
      </xdr:nvSpPr>
      <xdr:spPr>
        <a:xfrm>
          <a:off x="15430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89535</xdr:rowOff>
    </xdr:from>
    <xdr:ext cx="523240" cy="248285"/>
    <xdr:sp macro="" textlink="">
      <xdr:nvSpPr>
        <xdr:cNvPr id="578" name="テキスト ボックス 577"/>
        <xdr:cNvSpPr txBox="1"/>
      </xdr:nvSpPr>
      <xdr:spPr>
        <a:xfrm>
          <a:off x="15213965" y="951928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165100</xdr:rowOff>
    </xdr:from>
    <xdr:to>
      <xdr:col>76</xdr:col>
      <xdr:colOff>114300</xdr:colOff>
      <xdr:row>57</xdr:row>
      <xdr:rowOff>169545</xdr:rowOff>
    </xdr:to>
    <xdr:cxnSp macro="">
      <xdr:nvCxnSpPr>
        <xdr:cNvPr id="579" name="直線コネクタ 578"/>
        <xdr:cNvCxnSpPr/>
      </xdr:nvCxnSpPr>
      <xdr:spPr>
        <a:xfrm flipV="1">
          <a:off x="13703300" y="9937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169545</xdr:rowOff>
    </xdr:from>
    <xdr:to>
      <xdr:col>76</xdr:col>
      <xdr:colOff>165100</xdr:colOff>
      <xdr:row>57</xdr:row>
      <xdr:rowOff>99695</xdr:rowOff>
    </xdr:to>
    <xdr:sp macro="" textlink="">
      <xdr:nvSpPr>
        <xdr:cNvPr id="580" name="フローチャート: 判断 579"/>
        <xdr:cNvSpPr/>
      </xdr:nvSpPr>
      <xdr:spPr>
        <a:xfrm>
          <a:off x="1454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116205</xdr:rowOff>
    </xdr:from>
    <xdr:ext cx="523240" cy="259080"/>
    <xdr:sp macro="" textlink="">
      <xdr:nvSpPr>
        <xdr:cNvPr id="581" name="テキスト ボックス 580"/>
        <xdr:cNvSpPr txBox="1"/>
      </xdr:nvSpPr>
      <xdr:spPr>
        <a:xfrm>
          <a:off x="14324965" y="9545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169545</xdr:rowOff>
    </xdr:from>
    <xdr:to>
      <xdr:col>71</xdr:col>
      <xdr:colOff>177800</xdr:colOff>
      <xdr:row>58</xdr:row>
      <xdr:rowOff>6350</xdr:rowOff>
    </xdr:to>
    <xdr:cxnSp macro="">
      <xdr:nvCxnSpPr>
        <xdr:cNvPr id="582" name="直線コネクタ 581"/>
        <xdr:cNvCxnSpPr/>
      </xdr:nvCxnSpPr>
      <xdr:spPr>
        <a:xfrm flipV="1">
          <a:off x="12814300" y="9942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31750</xdr:rowOff>
    </xdr:from>
    <xdr:to>
      <xdr:col>72</xdr:col>
      <xdr:colOff>38100</xdr:colOff>
      <xdr:row>57</xdr:row>
      <xdr:rowOff>133350</xdr:rowOff>
    </xdr:to>
    <xdr:sp macro="" textlink="">
      <xdr:nvSpPr>
        <xdr:cNvPr id="583" name="フローチャート: 判断 582"/>
        <xdr:cNvSpPr/>
      </xdr:nvSpPr>
      <xdr:spPr>
        <a:xfrm>
          <a:off x="1365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149860</xdr:rowOff>
    </xdr:from>
    <xdr:ext cx="523240" cy="259080"/>
    <xdr:sp macro="" textlink="">
      <xdr:nvSpPr>
        <xdr:cNvPr id="584" name="テキスト ボックス 583"/>
        <xdr:cNvSpPr txBox="1"/>
      </xdr:nvSpPr>
      <xdr:spPr>
        <a:xfrm>
          <a:off x="13435965" y="95796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29210</xdr:rowOff>
    </xdr:from>
    <xdr:to>
      <xdr:col>67</xdr:col>
      <xdr:colOff>101600</xdr:colOff>
      <xdr:row>57</xdr:row>
      <xdr:rowOff>130175</xdr:rowOff>
    </xdr:to>
    <xdr:sp macro="" textlink="">
      <xdr:nvSpPr>
        <xdr:cNvPr id="585" name="フローチャート: 判断 584"/>
        <xdr:cNvSpPr/>
      </xdr:nvSpPr>
      <xdr:spPr>
        <a:xfrm>
          <a:off x="12763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146685</xdr:rowOff>
    </xdr:from>
    <xdr:ext cx="523240" cy="248285"/>
    <xdr:sp macro="" textlink="">
      <xdr:nvSpPr>
        <xdr:cNvPr id="586" name="テキスト ボックス 585"/>
        <xdr:cNvSpPr txBox="1"/>
      </xdr:nvSpPr>
      <xdr:spPr>
        <a:xfrm>
          <a:off x="12546965" y="957643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137160</xdr:rowOff>
    </xdr:from>
    <xdr:to>
      <xdr:col>85</xdr:col>
      <xdr:colOff>177800</xdr:colOff>
      <xdr:row>58</xdr:row>
      <xdr:rowOff>67310</xdr:rowOff>
    </xdr:to>
    <xdr:sp macro="" textlink="">
      <xdr:nvSpPr>
        <xdr:cNvPr id="592" name="楕円 591"/>
        <xdr:cNvSpPr/>
      </xdr:nvSpPr>
      <xdr:spPr>
        <a:xfrm>
          <a:off x="162687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52070</xdr:rowOff>
    </xdr:from>
    <xdr:ext cx="534670" cy="251460"/>
    <xdr:sp macro="" textlink="">
      <xdr:nvSpPr>
        <xdr:cNvPr id="593" name="教育費該当値テキスト"/>
        <xdr:cNvSpPr txBox="1"/>
      </xdr:nvSpPr>
      <xdr:spPr>
        <a:xfrm>
          <a:off x="16370300" y="98247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107315</xdr:rowOff>
    </xdr:from>
    <xdr:to>
      <xdr:col>81</xdr:col>
      <xdr:colOff>101600</xdr:colOff>
      <xdr:row>58</xdr:row>
      <xdr:rowOff>37465</xdr:rowOff>
    </xdr:to>
    <xdr:sp macro="" textlink="">
      <xdr:nvSpPr>
        <xdr:cNvPr id="594" name="楕円 593"/>
        <xdr:cNvSpPr/>
      </xdr:nvSpPr>
      <xdr:spPr>
        <a:xfrm>
          <a:off x="1543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29210</xdr:rowOff>
    </xdr:from>
    <xdr:ext cx="523240" cy="251460"/>
    <xdr:sp macro="" textlink="">
      <xdr:nvSpPr>
        <xdr:cNvPr id="595" name="テキスト ボックス 594"/>
        <xdr:cNvSpPr txBox="1"/>
      </xdr:nvSpPr>
      <xdr:spPr>
        <a:xfrm>
          <a:off x="15213965" y="99733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114300</xdr:rowOff>
    </xdr:from>
    <xdr:to>
      <xdr:col>76</xdr:col>
      <xdr:colOff>165100</xdr:colOff>
      <xdr:row>58</xdr:row>
      <xdr:rowOff>44450</xdr:rowOff>
    </xdr:to>
    <xdr:sp macro="" textlink="">
      <xdr:nvSpPr>
        <xdr:cNvPr id="596" name="楕円 595"/>
        <xdr:cNvSpPr/>
      </xdr:nvSpPr>
      <xdr:spPr>
        <a:xfrm>
          <a:off x="14541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35560</xdr:rowOff>
    </xdr:from>
    <xdr:ext cx="523240" cy="259080"/>
    <xdr:sp macro="" textlink="">
      <xdr:nvSpPr>
        <xdr:cNvPr id="597" name="テキスト ボックス 596"/>
        <xdr:cNvSpPr txBox="1"/>
      </xdr:nvSpPr>
      <xdr:spPr>
        <a:xfrm>
          <a:off x="14324965" y="99796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118745</xdr:rowOff>
    </xdr:from>
    <xdr:to>
      <xdr:col>72</xdr:col>
      <xdr:colOff>38100</xdr:colOff>
      <xdr:row>58</xdr:row>
      <xdr:rowOff>48895</xdr:rowOff>
    </xdr:to>
    <xdr:sp macro="" textlink="">
      <xdr:nvSpPr>
        <xdr:cNvPr id="598" name="楕円 597"/>
        <xdr:cNvSpPr/>
      </xdr:nvSpPr>
      <xdr:spPr>
        <a:xfrm>
          <a:off x="13652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40640</xdr:rowOff>
    </xdr:from>
    <xdr:ext cx="523240" cy="251460"/>
    <xdr:sp macro="" textlink="">
      <xdr:nvSpPr>
        <xdr:cNvPr id="599" name="テキスト ボックス 598"/>
        <xdr:cNvSpPr txBox="1"/>
      </xdr:nvSpPr>
      <xdr:spPr>
        <a:xfrm>
          <a:off x="13435965" y="99847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127000</xdr:rowOff>
    </xdr:from>
    <xdr:to>
      <xdr:col>67</xdr:col>
      <xdr:colOff>101600</xdr:colOff>
      <xdr:row>58</xdr:row>
      <xdr:rowOff>57150</xdr:rowOff>
    </xdr:to>
    <xdr:sp macro="" textlink="">
      <xdr:nvSpPr>
        <xdr:cNvPr id="600" name="楕円 599"/>
        <xdr:cNvSpPr/>
      </xdr:nvSpPr>
      <xdr:spPr>
        <a:xfrm>
          <a:off x="12763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48895</xdr:rowOff>
    </xdr:from>
    <xdr:ext cx="523240" cy="259080"/>
    <xdr:sp macro="" textlink="">
      <xdr:nvSpPr>
        <xdr:cNvPr id="601" name="テキスト ボックス 600"/>
        <xdr:cNvSpPr txBox="1"/>
      </xdr:nvSpPr>
      <xdr:spPr>
        <a:xfrm>
          <a:off x="12546965" y="99929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8455" cy="217170"/>
    <xdr:sp macro="" textlink="">
      <xdr:nvSpPr>
        <xdr:cNvPr id="610" name="テキスト ボックス 609"/>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7490" cy="259080"/>
    <xdr:sp macro="" textlink="">
      <xdr:nvSpPr>
        <xdr:cNvPr id="613" name="テキスト ボックス 612"/>
        <xdr:cNvSpPr txBox="1"/>
      </xdr:nvSpPr>
      <xdr:spPr>
        <a:xfrm>
          <a:off x="12197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5" name="テキスト ボックス 614"/>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9" name="テキスト ボックス 618"/>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4200" cy="258445"/>
    <xdr:sp macro="" textlink="">
      <xdr:nvSpPr>
        <xdr:cNvPr id="621" name="テキスト ボックス 620"/>
        <xdr:cNvSpPr txBox="1"/>
      </xdr:nvSpPr>
      <xdr:spPr>
        <a:xfrm>
          <a:off x="11850370" y="12195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4200" cy="259080"/>
    <xdr:sp macro="" textlink="">
      <xdr:nvSpPr>
        <xdr:cNvPr id="623" name="テキスト ボックス 622"/>
        <xdr:cNvSpPr txBox="1"/>
      </xdr:nvSpPr>
      <xdr:spPr>
        <a:xfrm>
          <a:off x="11850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200" cy="248920"/>
    <xdr:sp macro="" textlink="">
      <xdr:nvSpPr>
        <xdr:cNvPr id="625" name="テキスト ボックス 624"/>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138430</xdr:rowOff>
    </xdr:from>
    <xdr:to>
      <xdr:col>85</xdr:col>
      <xdr:colOff>126365</xdr:colOff>
      <xdr:row>79</xdr:row>
      <xdr:rowOff>99060</xdr:rowOff>
    </xdr:to>
    <xdr:cxnSp macro="">
      <xdr:nvCxnSpPr>
        <xdr:cNvPr id="627" name="直線コネクタ 626"/>
        <xdr:cNvCxnSpPr/>
      </xdr:nvCxnSpPr>
      <xdr:spPr>
        <a:xfrm flipV="1">
          <a:off x="16317595" y="12139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28"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9" name="直線コネクタ 62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85090</xdr:rowOff>
    </xdr:from>
    <xdr:ext cx="598805" cy="259080"/>
    <xdr:sp macro="" textlink="">
      <xdr:nvSpPr>
        <xdr:cNvPr id="630" name="災害復旧費最大値テキスト"/>
        <xdr:cNvSpPr txBox="1"/>
      </xdr:nvSpPr>
      <xdr:spPr>
        <a:xfrm>
          <a:off x="16370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138,109</a:t>
          </a:r>
          <a:endParaRPr kumimoji="1" lang="ja-JP" altLang="en-US" sz="1000" b="1">
            <a:latin typeface="ＭＳ Ｐゴシック"/>
          </a:endParaRPr>
        </a:p>
      </xdr:txBody>
    </xdr:sp>
    <xdr:clientData/>
  </xdr:oneCellAnchor>
  <xdr:twoCellAnchor>
    <xdr:from>
      <xdr:col>85</xdr:col>
      <xdr:colOff>38100</xdr:colOff>
      <xdr:row>70</xdr:row>
      <xdr:rowOff>138430</xdr:rowOff>
    </xdr:from>
    <xdr:to>
      <xdr:col>86</xdr:col>
      <xdr:colOff>25400</xdr:colOff>
      <xdr:row>70</xdr:row>
      <xdr:rowOff>138430</xdr:rowOff>
    </xdr:to>
    <xdr:cxnSp macro="">
      <xdr:nvCxnSpPr>
        <xdr:cNvPr id="631" name="直線コネクタ 630"/>
        <xdr:cNvCxnSpPr/>
      </xdr:nvCxnSpPr>
      <xdr:spPr>
        <a:xfrm>
          <a:off x="16230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97790</xdr:rowOff>
    </xdr:from>
    <xdr:to>
      <xdr:col>85</xdr:col>
      <xdr:colOff>127000</xdr:colOff>
      <xdr:row>79</xdr:row>
      <xdr:rowOff>99060</xdr:rowOff>
    </xdr:to>
    <xdr:cxnSp macro="">
      <xdr:nvCxnSpPr>
        <xdr:cNvPr id="632" name="直線コネクタ 631"/>
        <xdr:cNvCxnSpPr/>
      </xdr:nvCxnSpPr>
      <xdr:spPr>
        <a:xfrm>
          <a:off x="15481300" y="13642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157480</xdr:rowOff>
    </xdr:from>
    <xdr:ext cx="469900" cy="248920"/>
    <xdr:sp macro="" textlink="">
      <xdr:nvSpPr>
        <xdr:cNvPr id="633" name="災害復旧費平均値テキスト"/>
        <xdr:cNvSpPr txBox="1"/>
      </xdr:nvSpPr>
      <xdr:spPr>
        <a:xfrm>
          <a:off x="16370300" y="1335913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134620</xdr:rowOff>
    </xdr:from>
    <xdr:to>
      <xdr:col>85</xdr:col>
      <xdr:colOff>177800</xdr:colOff>
      <xdr:row>79</xdr:row>
      <xdr:rowOff>64770</xdr:rowOff>
    </xdr:to>
    <xdr:sp macro="" textlink="">
      <xdr:nvSpPr>
        <xdr:cNvPr id="634" name="フローチャート: 判断 633"/>
        <xdr:cNvSpPr/>
      </xdr:nvSpPr>
      <xdr:spPr>
        <a:xfrm>
          <a:off x="162687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97790</xdr:rowOff>
    </xdr:from>
    <xdr:to>
      <xdr:col>81</xdr:col>
      <xdr:colOff>50800</xdr:colOff>
      <xdr:row>79</xdr:row>
      <xdr:rowOff>97790</xdr:rowOff>
    </xdr:to>
    <xdr:cxnSp macro="">
      <xdr:nvCxnSpPr>
        <xdr:cNvPr id="635" name="直線コネクタ 634"/>
        <xdr:cNvCxnSpPr/>
      </xdr:nvCxnSpPr>
      <xdr:spPr>
        <a:xfrm>
          <a:off x="14592300" y="13642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68580</xdr:rowOff>
    </xdr:from>
    <xdr:to>
      <xdr:col>81</xdr:col>
      <xdr:colOff>101600</xdr:colOff>
      <xdr:row>78</xdr:row>
      <xdr:rowOff>170180</xdr:rowOff>
    </xdr:to>
    <xdr:sp macro="" textlink="">
      <xdr:nvSpPr>
        <xdr:cNvPr id="636" name="フローチャート: 判断 635"/>
        <xdr:cNvSpPr/>
      </xdr:nvSpPr>
      <xdr:spPr>
        <a:xfrm>
          <a:off x="1543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15240</xdr:rowOff>
    </xdr:from>
    <xdr:ext cx="523240" cy="259080"/>
    <xdr:sp macro="" textlink="">
      <xdr:nvSpPr>
        <xdr:cNvPr id="637" name="テキスト ボックス 636"/>
        <xdr:cNvSpPr txBox="1"/>
      </xdr:nvSpPr>
      <xdr:spPr>
        <a:xfrm>
          <a:off x="15213965" y="132168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97790</xdr:rowOff>
    </xdr:from>
    <xdr:to>
      <xdr:col>76</xdr:col>
      <xdr:colOff>114300</xdr:colOff>
      <xdr:row>79</xdr:row>
      <xdr:rowOff>97790</xdr:rowOff>
    </xdr:to>
    <xdr:cxnSp macro="">
      <xdr:nvCxnSpPr>
        <xdr:cNvPr id="638" name="直線コネクタ 637"/>
        <xdr:cNvCxnSpPr/>
      </xdr:nvCxnSpPr>
      <xdr:spPr>
        <a:xfrm>
          <a:off x="13703300" y="13642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132715</xdr:rowOff>
    </xdr:from>
    <xdr:to>
      <xdr:col>76</xdr:col>
      <xdr:colOff>165100</xdr:colOff>
      <xdr:row>79</xdr:row>
      <xdr:rowOff>63500</xdr:rowOff>
    </xdr:to>
    <xdr:sp macro="" textlink="">
      <xdr:nvSpPr>
        <xdr:cNvPr id="639" name="フローチャート: 判断 638"/>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79375</xdr:rowOff>
    </xdr:from>
    <xdr:ext cx="458470" cy="258445"/>
    <xdr:sp macro="" textlink="">
      <xdr:nvSpPr>
        <xdr:cNvPr id="640" name="テキスト ボックス 639"/>
        <xdr:cNvSpPr txBox="1"/>
      </xdr:nvSpPr>
      <xdr:spPr>
        <a:xfrm>
          <a:off x="14357350" y="1328102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97790</xdr:rowOff>
    </xdr:from>
    <xdr:to>
      <xdr:col>71</xdr:col>
      <xdr:colOff>177800</xdr:colOff>
      <xdr:row>79</xdr:row>
      <xdr:rowOff>99060</xdr:rowOff>
    </xdr:to>
    <xdr:cxnSp macro="">
      <xdr:nvCxnSpPr>
        <xdr:cNvPr id="641" name="直線コネクタ 640"/>
        <xdr:cNvCxnSpPr/>
      </xdr:nvCxnSpPr>
      <xdr:spPr>
        <a:xfrm flipV="1">
          <a:off x="12814300" y="13642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152400</xdr:rowOff>
    </xdr:from>
    <xdr:to>
      <xdr:col>72</xdr:col>
      <xdr:colOff>38100</xdr:colOff>
      <xdr:row>79</xdr:row>
      <xdr:rowOff>82550</xdr:rowOff>
    </xdr:to>
    <xdr:sp macro="" textlink="">
      <xdr:nvSpPr>
        <xdr:cNvPr id="642" name="フローチャート: 判断 641"/>
        <xdr:cNvSpPr/>
      </xdr:nvSpPr>
      <xdr:spPr>
        <a:xfrm>
          <a:off x="136525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99695</xdr:rowOff>
    </xdr:from>
    <xdr:ext cx="458470" cy="249555"/>
    <xdr:sp macro="" textlink="">
      <xdr:nvSpPr>
        <xdr:cNvPr id="643" name="テキスト ボックス 642"/>
        <xdr:cNvSpPr txBox="1"/>
      </xdr:nvSpPr>
      <xdr:spPr>
        <a:xfrm>
          <a:off x="13468350" y="1330134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19050</xdr:rowOff>
    </xdr:from>
    <xdr:to>
      <xdr:col>67</xdr:col>
      <xdr:colOff>101600</xdr:colOff>
      <xdr:row>79</xdr:row>
      <xdr:rowOff>120650</xdr:rowOff>
    </xdr:to>
    <xdr:sp macro="" textlink="">
      <xdr:nvSpPr>
        <xdr:cNvPr id="644" name="フローチャート: 判断 643"/>
        <xdr:cNvSpPr/>
      </xdr:nvSpPr>
      <xdr:spPr>
        <a:xfrm>
          <a:off x="12763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137160</xdr:rowOff>
    </xdr:from>
    <xdr:ext cx="458470" cy="259080"/>
    <xdr:sp macro="" textlink="">
      <xdr:nvSpPr>
        <xdr:cNvPr id="645" name="テキスト ボックス 644"/>
        <xdr:cNvSpPr txBox="1"/>
      </xdr:nvSpPr>
      <xdr:spPr>
        <a:xfrm>
          <a:off x="12579350" y="133388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1" name="楕円 650"/>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48920"/>
    <xdr:sp macro="" textlink="">
      <xdr:nvSpPr>
        <xdr:cNvPr id="652" name="災害復旧費該当値テキスト"/>
        <xdr:cNvSpPr txBox="1"/>
      </xdr:nvSpPr>
      <xdr:spPr>
        <a:xfrm>
          <a:off x="16370300" y="13507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46990</xdr:rowOff>
    </xdr:from>
    <xdr:to>
      <xdr:col>81</xdr:col>
      <xdr:colOff>101600</xdr:colOff>
      <xdr:row>79</xdr:row>
      <xdr:rowOff>148590</xdr:rowOff>
    </xdr:to>
    <xdr:sp macro="" textlink="">
      <xdr:nvSpPr>
        <xdr:cNvPr id="653" name="楕円 652"/>
        <xdr:cNvSpPr/>
      </xdr:nvSpPr>
      <xdr:spPr>
        <a:xfrm>
          <a:off x="15430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139700</xdr:rowOff>
    </xdr:from>
    <xdr:ext cx="313690" cy="259080"/>
    <xdr:sp macro="" textlink="">
      <xdr:nvSpPr>
        <xdr:cNvPr id="654" name="テキスト ボックス 653"/>
        <xdr:cNvSpPr txBox="1"/>
      </xdr:nvSpPr>
      <xdr:spPr>
        <a:xfrm>
          <a:off x="15324455" y="13684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46990</xdr:rowOff>
    </xdr:from>
    <xdr:to>
      <xdr:col>76</xdr:col>
      <xdr:colOff>165100</xdr:colOff>
      <xdr:row>79</xdr:row>
      <xdr:rowOff>148590</xdr:rowOff>
    </xdr:to>
    <xdr:sp macro="" textlink="">
      <xdr:nvSpPr>
        <xdr:cNvPr id="655" name="楕円 654"/>
        <xdr:cNvSpPr/>
      </xdr:nvSpPr>
      <xdr:spPr>
        <a:xfrm>
          <a:off x="14541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139700</xdr:rowOff>
    </xdr:from>
    <xdr:ext cx="378460" cy="259080"/>
    <xdr:sp macro="" textlink="">
      <xdr:nvSpPr>
        <xdr:cNvPr id="656" name="テキスト ボックス 655"/>
        <xdr:cNvSpPr txBox="1"/>
      </xdr:nvSpPr>
      <xdr:spPr>
        <a:xfrm>
          <a:off x="14403070" y="13684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46355</xdr:rowOff>
    </xdr:from>
    <xdr:to>
      <xdr:col>72</xdr:col>
      <xdr:colOff>38100</xdr:colOff>
      <xdr:row>79</xdr:row>
      <xdr:rowOff>147955</xdr:rowOff>
    </xdr:to>
    <xdr:sp macro="" textlink="">
      <xdr:nvSpPr>
        <xdr:cNvPr id="657" name="楕円 656"/>
        <xdr:cNvSpPr/>
      </xdr:nvSpPr>
      <xdr:spPr>
        <a:xfrm>
          <a:off x="13652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139065</xdr:rowOff>
    </xdr:from>
    <xdr:ext cx="378460" cy="259080"/>
    <xdr:sp macro="" textlink="">
      <xdr:nvSpPr>
        <xdr:cNvPr id="658" name="テキスト ボックス 657"/>
        <xdr:cNvSpPr txBox="1"/>
      </xdr:nvSpPr>
      <xdr:spPr>
        <a:xfrm>
          <a:off x="13514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59" name="楕円 658"/>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140970</xdr:rowOff>
    </xdr:from>
    <xdr:ext cx="313690" cy="259080"/>
    <xdr:sp macro="" textlink="">
      <xdr:nvSpPr>
        <xdr:cNvPr id="660" name="テキスト ボックス 659"/>
        <xdr:cNvSpPr txBox="1"/>
      </xdr:nvSpPr>
      <xdr:spPr>
        <a:xfrm>
          <a:off x="12657455" y="13685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8455" cy="217170"/>
    <xdr:sp macro="" textlink="">
      <xdr:nvSpPr>
        <xdr:cNvPr id="669" name="テキスト ボックス 668"/>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7490" cy="248920"/>
    <xdr:sp macro="" textlink="">
      <xdr:nvSpPr>
        <xdr:cNvPr id="671" name="テキスト ボックス 670"/>
        <xdr:cNvSpPr txBox="1"/>
      </xdr:nvSpPr>
      <xdr:spPr>
        <a:xfrm>
          <a:off x="12197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7" name="テキスト ボックス 676"/>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4200" cy="259080"/>
    <xdr:sp macro="" textlink="">
      <xdr:nvSpPr>
        <xdr:cNvPr id="679" name="テキスト ボックス 678"/>
        <xdr:cNvSpPr txBox="1"/>
      </xdr:nvSpPr>
      <xdr:spPr>
        <a:xfrm>
          <a:off x="11850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4200" cy="259080"/>
    <xdr:sp macro="" textlink="">
      <xdr:nvSpPr>
        <xdr:cNvPr id="681" name="テキスト ボックス 680"/>
        <xdr:cNvSpPr txBox="1"/>
      </xdr:nvSpPr>
      <xdr:spPr>
        <a:xfrm>
          <a:off x="11850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200" cy="248920"/>
    <xdr:sp macro="" textlink="">
      <xdr:nvSpPr>
        <xdr:cNvPr id="683" name="テキスト ボックス 682"/>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125095</xdr:rowOff>
    </xdr:from>
    <xdr:to>
      <xdr:col>85</xdr:col>
      <xdr:colOff>126365</xdr:colOff>
      <xdr:row>99</xdr:row>
      <xdr:rowOff>128905</xdr:rowOff>
    </xdr:to>
    <xdr:cxnSp macro="">
      <xdr:nvCxnSpPr>
        <xdr:cNvPr id="685" name="直線コネクタ 684"/>
        <xdr:cNvCxnSpPr/>
      </xdr:nvCxnSpPr>
      <xdr:spPr>
        <a:xfrm flipV="1">
          <a:off x="16317595" y="15384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132715</xdr:rowOff>
    </xdr:from>
    <xdr:ext cx="534670" cy="250825"/>
    <xdr:sp macro="" textlink="">
      <xdr:nvSpPr>
        <xdr:cNvPr id="686" name="公債費最小値テキスト"/>
        <xdr:cNvSpPr txBox="1"/>
      </xdr:nvSpPr>
      <xdr:spPr>
        <a:xfrm>
          <a:off x="16370300" y="171062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128905</xdr:rowOff>
    </xdr:from>
    <xdr:to>
      <xdr:col>86</xdr:col>
      <xdr:colOff>25400</xdr:colOff>
      <xdr:row>99</xdr:row>
      <xdr:rowOff>128905</xdr:rowOff>
    </xdr:to>
    <xdr:cxnSp macro="">
      <xdr:nvCxnSpPr>
        <xdr:cNvPr id="687" name="直線コネクタ 686"/>
        <xdr:cNvCxnSpPr/>
      </xdr:nvCxnSpPr>
      <xdr:spPr>
        <a:xfrm>
          <a:off x="16230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71755</xdr:rowOff>
    </xdr:from>
    <xdr:ext cx="598805" cy="259080"/>
    <xdr:sp macro="" textlink="">
      <xdr:nvSpPr>
        <xdr:cNvPr id="688"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158,669</a:t>
          </a:r>
          <a:endParaRPr kumimoji="1" lang="ja-JP" altLang="en-US" sz="1000" b="1">
            <a:latin typeface="ＭＳ Ｐゴシック"/>
          </a:endParaRPr>
        </a:p>
      </xdr:txBody>
    </xdr:sp>
    <xdr:clientData/>
  </xdr:oneCellAnchor>
  <xdr:twoCellAnchor>
    <xdr:from>
      <xdr:col>85</xdr:col>
      <xdr:colOff>38100</xdr:colOff>
      <xdr:row>89</xdr:row>
      <xdr:rowOff>125095</xdr:rowOff>
    </xdr:from>
    <xdr:to>
      <xdr:col>86</xdr:col>
      <xdr:colOff>25400</xdr:colOff>
      <xdr:row>89</xdr:row>
      <xdr:rowOff>125095</xdr:rowOff>
    </xdr:to>
    <xdr:cxnSp macro="">
      <xdr:nvCxnSpPr>
        <xdr:cNvPr id="689" name="直線コネクタ 688"/>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43815</xdr:rowOff>
    </xdr:from>
    <xdr:to>
      <xdr:col>85</xdr:col>
      <xdr:colOff>127000</xdr:colOff>
      <xdr:row>99</xdr:row>
      <xdr:rowOff>97790</xdr:rowOff>
    </xdr:to>
    <xdr:cxnSp macro="">
      <xdr:nvCxnSpPr>
        <xdr:cNvPr id="690" name="直線コネクタ 689"/>
        <xdr:cNvCxnSpPr/>
      </xdr:nvCxnSpPr>
      <xdr:spPr>
        <a:xfrm flipV="1">
          <a:off x="15481300" y="1701736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1270</xdr:rowOff>
    </xdr:from>
    <xdr:ext cx="534670" cy="259080"/>
    <xdr:sp macro="" textlink="">
      <xdr:nvSpPr>
        <xdr:cNvPr id="691" name="公債費平均値テキスト"/>
        <xdr:cNvSpPr txBox="1"/>
      </xdr:nvSpPr>
      <xdr:spPr>
        <a:xfrm>
          <a:off x="16370300" y="16460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149860</xdr:rowOff>
    </xdr:from>
    <xdr:to>
      <xdr:col>85</xdr:col>
      <xdr:colOff>177800</xdr:colOff>
      <xdr:row>97</xdr:row>
      <xdr:rowOff>80010</xdr:rowOff>
    </xdr:to>
    <xdr:sp macro="" textlink="">
      <xdr:nvSpPr>
        <xdr:cNvPr id="692" name="フローチャート: 判断 691"/>
        <xdr:cNvSpPr/>
      </xdr:nvSpPr>
      <xdr:spPr>
        <a:xfrm>
          <a:off x="162687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78105</xdr:rowOff>
    </xdr:from>
    <xdr:to>
      <xdr:col>81</xdr:col>
      <xdr:colOff>50800</xdr:colOff>
      <xdr:row>99</xdr:row>
      <xdr:rowOff>97790</xdr:rowOff>
    </xdr:to>
    <xdr:cxnSp macro="">
      <xdr:nvCxnSpPr>
        <xdr:cNvPr id="693" name="直線コネクタ 692"/>
        <xdr:cNvCxnSpPr/>
      </xdr:nvCxnSpPr>
      <xdr:spPr>
        <a:xfrm>
          <a:off x="14592300" y="1688020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121920</xdr:rowOff>
    </xdr:from>
    <xdr:to>
      <xdr:col>81</xdr:col>
      <xdr:colOff>101600</xdr:colOff>
      <xdr:row>97</xdr:row>
      <xdr:rowOff>52070</xdr:rowOff>
    </xdr:to>
    <xdr:sp macro="" textlink="">
      <xdr:nvSpPr>
        <xdr:cNvPr id="694" name="フローチャート: 判断 693"/>
        <xdr:cNvSpPr/>
      </xdr:nvSpPr>
      <xdr:spPr>
        <a:xfrm>
          <a:off x="154305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68580</xdr:rowOff>
    </xdr:from>
    <xdr:ext cx="523240" cy="259080"/>
    <xdr:sp macro="" textlink="">
      <xdr:nvSpPr>
        <xdr:cNvPr id="695" name="テキスト ボックス 694"/>
        <xdr:cNvSpPr txBox="1"/>
      </xdr:nvSpPr>
      <xdr:spPr>
        <a:xfrm>
          <a:off x="15213965" y="163563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167005</xdr:rowOff>
    </xdr:from>
    <xdr:to>
      <xdr:col>76</xdr:col>
      <xdr:colOff>114300</xdr:colOff>
      <xdr:row>98</xdr:row>
      <xdr:rowOff>78105</xdr:rowOff>
    </xdr:to>
    <xdr:cxnSp macro="">
      <xdr:nvCxnSpPr>
        <xdr:cNvPr id="696" name="直線コネクタ 695"/>
        <xdr:cNvCxnSpPr/>
      </xdr:nvCxnSpPr>
      <xdr:spPr>
        <a:xfrm>
          <a:off x="13703300" y="1679765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114300</xdr:rowOff>
    </xdr:from>
    <xdr:to>
      <xdr:col>76</xdr:col>
      <xdr:colOff>165100</xdr:colOff>
      <xdr:row>97</xdr:row>
      <xdr:rowOff>44450</xdr:rowOff>
    </xdr:to>
    <xdr:sp macro="" textlink="">
      <xdr:nvSpPr>
        <xdr:cNvPr id="697" name="フローチャート: 判断 696"/>
        <xdr:cNvSpPr/>
      </xdr:nvSpPr>
      <xdr:spPr>
        <a:xfrm>
          <a:off x="14541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60960</xdr:rowOff>
    </xdr:from>
    <xdr:ext cx="523240" cy="259080"/>
    <xdr:sp macro="" textlink="">
      <xdr:nvSpPr>
        <xdr:cNvPr id="698" name="テキスト ボックス 697"/>
        <xdr:cNvSpPr txBox="1"/>
      </xdr:nvSpPr>
      <xdr:spPr>
        <a:xfrm>
          <a:off x="14324965" y="163487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167005</xdr:rowOff>
    </xdr:from>
    <xdr:to>
      <xdr:col>71</xdr:col>
      <xdr:colOff>177800</xdr:colOff>
      <xdr:row>98</xdr:row>
      <xdr:rowOff>12700</xdr:rowOff>
    </xdr:to>
    <xdr:cxnSp macro="">
      <xdr:nvCxnSpPr>
        <xdr:cNvPr id="699" name="直線コネクタ 698"/>
        <xdr:cNvCxnSpPr/>
      </xdr:nvCxnSpPr>
      <xdr:spPr>
        <a:xfrm flipV="1">
          <a:off x="12814300" y="167976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110490</xdr:rowOff>
    </xdr:from>
    <xdr:to>
      <xdr:col>72</xdr:col>
      <xdr:colOff>38100</xdr:colOff>
      <xdr:row>97</xdr:row>
      <xdr:rowOff>40640</xdr:rowOff>
    </xdr:to>
    <xdr:sp macro="" textlink="">
      <xdr:nvSpPr>
        <xdr:cNvPr id="700" name="フローチャート: 判断 699"/>
        <xdr:cNvSpPr/>
      </xdr:nvSpPr>
      <xdr:spPr>
        <a:xfrm>
          <a:off x="13652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57150</xdr:rowOff>
    </xdr:from>
    <xdr:ext cx="523240" cy="259080"/>
    <xdr:sp macro="" textlink="">
      <xdr:nvSpPr>
        <xdr:cNvPr id="701" name="テキスト ボックス 700"/>
        <xdr:cNvSpPr txBox="1"/>
      </xdr:nvSpPr>
      <xdr:spPr>
        <a:xfrm>
          <a:off x="13435965" y="163449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117475</xdr:rowOff>
    </xdr:from>
    <xdr:to>
      <xdr:col>67</xdr:col>
      <xdr:colOff>101600</xdr:colOff>
      <xdr:row>97</xdr:row>
      <xdr:rowOff>47625</xdr:rowOff>
    </xdr:to>
    <xdr:sp macro="" textlink="">
      <xdr:nvSpPr>
        <xdr:cNvPr id="702" name="フローチャート: 判断 701"/>
        <xdr:cNvSpPr/>
      </xdr:nvSpPr>
      <xdr:spPr>
        <a:xfrm>
          <a:off x="12763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64135</xdr:rowOff>
    </xdr:from>
    <xdr:ext cx="523240" cy="250825"/>
    <xdr:sp macro="" textlink="">
      <xdr:nvSpPr>
        <xdr:cNvPr id="703" name="テキスト ボックス 702"/>
        <xdr:cNvSpPr txBox="1"/>
      </xdr:nvSpPr>
      <xdr:spPr>
        <a:xfrm>
          <a:off x="12546965" y="1635188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164465</xdr:rowOff>
    </xdr:from>
    <xdr:to>
      <xdr:col>85</xdr:col>
      <xdr:colOff>177800</xdr:colOff>
      <xdr:row>99</xdr:row>
      <xdr:rowOff>94615</xdr:rowOff>
    </xdr:to>
    <xdr:sp macro="" textlink="">
      <xdr:nvSpPr>
        <xdr:cNvPr id="709" name="楕円 708"/>
        <xdr:cNvSpPr/>
      </xdr:nvSpPr>
      <xdr:spPr>
        <a:xfrm>
          <a:off x="162687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79375</xdr:rowOff>
    </xdr:from>
    <xdr:ext cx="534670" cy="258445"/>
    <xdr:sp macro="" textlink="">
      <xdr:nvSpPr>
        <xdr:cNvPr id="710" name="公債費該当値テキスト"/>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46990</xdr:rowOff>
    </xdr:from>
    <xdr:to>
      <xdr:col>81</xdr:col>
      <xdr:colOff>101600</xdr:colOff>
      <xdr:row>99</xdr:row>
      <xdr:rowOff>148590</xdr:rowOff>
    </xdr:to>
    <xdr:sp macro="" textlink="">
      <xdr:nvSpPr>
        <xdr:cNvPr id="711" name="楕円 710"/>
        <xdr:cNvSpPr/>
      </xdr:nvSpPr>
      <xdr:spPr>
        <a:xfrm>
          <a:off x="15430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139700</xdr:rowOff>
    </xdr:from>
    <xdr:ext cx="523240" cy="259080"/>
    <xdr:sp macro="" textlink="">
      <xdr:nvSpPr>
        <xdr:cNvPr id="712" name="テキスト ボックス 711"/>
        <xdr:cNvSpPr txBox="1"/>
      </xdr:nvSpPr>
      <xdr:spPr>
        <a:xfrm>
          <a:off x="15213965" y="171132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27305</xdr:rowOff>
    </xdr:from>
    <xdr:to>
      <xdr:col>76</xdr:col>
      <xdr:colOff>165100</xdr:colOff>
      <xdr:row>98</xdr:row>
      <xdr:rowOff>128905</xdr:rowOff>
    </xdr:to>
    <xdr:sp macro="" textlink="">
      <xdr:nvSpPr>
        <xdr:cNvPr id="713" name="楕円 712"/>
        <xdr:cNvSpPr/>
      </xdr:nvSpPr>
      <xdr:spPr>
        <a:xfrm>
          <a:off x="14541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23240" cy="251460"/>
    <xdr:sp macro="" textlink="">
      <xdr:nvSpPr>
        <xdr:cNvPr id="714" name="テキスト ボックス 713"/>
        <xdr:cNvSpPr txBox="1"/>
      </xdr:nvSpPr>
      <xdr:spPr>
        <a:xfrm>
          <a:off x="14324965" y="1692275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116205</xdr:rowOff>
    </xdr:from>
    <xdr:to>
      <xdr:col>72</xdr:col>
      <xdr:colOff>38100</xdr:colOff>
      <xdr:row>98</xdr:row>
      <xdr:rowOff>46355</xdr:rowOff>
    </xdr:to>
    <xdr:sp macro="" textlink="">
      <xdr:nvSpPr>
        <xdr:cNvPr id="715" name="楕円 714"/>
        <xdr:cNvSpPr/>
      </xdr:nvSpPr>
      <xdr:spPr>
        <a:xfrm>
          <a:off x="13652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37465</xdr:rowOff>
    </xdr:from>
    <xdr:ext cx="523240" cy="259080"/>
    <xdr:sp macro="" textlink="">
      <xdr:nvSpPr>
        <xdr:cNvPr id="716" name="テキスト ボックス 715"/>
        <xdr:cNvSpPr txBox="1"/>
      </xdr:nvSpPr>
      <xdr:spPr>
        <a:xfrm>
          <a:off x="13435965" y="168395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133350</xdr:rowOff>
    </xdr:from>
    <xdr:to>
      <xdr:col>67</xdr:col>
      <xdr:colOff>101600</xdr:colOff>
      <xdr:row>98</xdr:row>
      <xdr:rowOff>63500</xdr:rowOff>
    </xdr:to>
    <xdr:sp macro="" textlink="">
      <xdr:nvSpPr>
        <xdr:cNvPr id="717" name="楕円 716"/>
        <xdr:cNvSpPr/>
      </xdr:nvSpPr>
      <xdr:spPr>
        <a:xfrm>
          <a:off x="12763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54610</xdr:rowOff>
    </xdr:from>
    <xdr:ext cx="523240" cy="248920"/>
    <xdr:sp macro="" textlink="">
      <xdr:nvSpPr>
        <xdr:cNvPr id="718" name="テキスト ボックス 717"/>
        <xdr:cNvSpPr txBox="1"/>
      </xdr:nvSpPr>
      <xdr:spPr>
        <a:xfrm>
          <a:off x="12546965" y="1685671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8455" cy="217170"/>
    <xdr:sp macro="" textlink="">
      <xdr:nvSpPr>
        <xdr:cNvPr id="727" name="テキスト ボックス 726"/>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7490" cy="259080"/>
    <xdr:sp macro="" textlink="">
      <xdr:nvSpPr>
        <xdr:cNvPr id="730" name="テキスト ボックス 729"/>
        <xdr:cNvSpPr txBox="1"/>
      </xdr:nvSpPr>
      <xdr:spPr>
        <a:xfrm>
          <a:off x="18039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5930" cy="250825"/>
    <xdr:sp macro="" textlink="">
      <xdr:nvSpPr>
        <xdr:cNvPr id="732" name="テキスト ボックス 731"/>
        <xdr:cNvSpPr txBox="1"/>
      </xdr:nvSpPr>
      <xdr:spPr>
        <a:xfrm>
          <a:off x="17820640" y="6316345"/>
          <a:ext cx="455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5930" cy="259080"/>
    <xdr:sp macro="" textlink="">
      <xdr:nvSpPr>
        <xdr:cNvPr id="734" name="テキスト ボックス 733"/>
        <xdr:cNvSpPr txBox="1"/>
      </xdr:nvSpPr>
      <xdr:spPr>
        <a:xfrm>
          <a:off x="17820640" y="5989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5930" cy="251460"/>
    <xdr:sp macro="" textlink="">
      <xdr:nvSpPr>
        <xdr:cNvPr id="736" name="テキスト ボックス 735"/>
        <xdr:cNvSpPr txBox="1"/>
      </xdr:nvSpPr>
      <xdr:spPr>
        <a:xfrm>
          <a:off x="17820640" y="566420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5930" cy="258445"/>
    <xdr:sp macro="" textlink="">
      <xdr:nvSpPr>
        <xdr:cNvPr id="738" name="テキスト ボックス 737"/>
        <xdr:cNvSpPr txBox="1"/>
      </xdr:nvSpPr>
      <xdr:spPr>
        <a:xfrm>
          <a:off x="17820640" y="533717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55930" cy="259080"/>
    <xdr:sp macro="" textlink="">
      <xdr:nvSpPr>
        <xdr:cNvPr id="740" name="テキスト ボックス 739"/>
        <xdr:cNvSpPr txBox="1"/>
      </xdr:nvSpPr>
      <xdr:spPr>
        <a:xfrm>
          <a:off x="17820640" y="5010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5930" cy="248920"/>
    <xdr:sp macro="" textlink="">
      <xdr:nvSpPr>
        <xdr:cNvPr id="742" name="テキスト ボックス 741"/>
        <xdr:cNvSpPr txBox="1"/>
      </xdr:nvSpPr>
      <xdr:spPr>
        <a:xfrm>
          <a:off x="17820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158115</xdr:rowOff>
    </xdr:from>
    <xdr:to>
      <xdr:col>116</xdr:col>
      <xdr:colOff>62865</xdr:colOff>
      <xdr:row>39</xdr:row>
      <xdr:rowOff>99060</xdr:rowOff>
    </xdr:to>
    <xdr:cxnSp macro="">
      <xdr:nvCxnSpPr>
        <xdr:cNvPr id="744" name="直線コネクタ 743"/>
        <xdr:cNvCxnSpPr/>
      </xdr:nvCxnSpPr>
      <xdr:spPr>
        <a:xfrm flipV="1">
          <a:off x="22159595" y="530161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135890</xdr:rowOff>
    </xdr:from>
    <xdr:ext cx="249555" cy="259080"/>
    <xdr:sp macro="" textlink="">
      <xdr:nvSpPr>
        <xdr:cNvPr id="745" name="諸支出金最小値テキスト"/>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469900" cy="259080"/>
    <xdr:sp macro="" textlink="">
      <xdr:nvSpPr>
        <xdr:cNvPr id="747"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4,544</a:t>
          </a:r>
          <a:endParaRPr kumimoji="1" lang="ja-JP" altLang="en-US" sz="1000" b="1">
            <a:latin typeface="ＭＳ Ｐゴシック"/>
          </a:endParaRPr>
        </a:p>
      </xdr:txBody>
    </xdr:sp>
    <xdr:clientData/>
  </xdr:oneCellAnchor>
  <xdr:twoCellAnchor>
    <xdr:from>
      <xdr:col>115</xdr:col>
      <xdr:colOff>165100</xdr:colOff>
      <xdr:row>30</xdr:row>
      <xdr:rowOff>158115</xdr:rowOff>
    </xdr:from>
    <xdr:to>
      <xdr:col>116</xdr:col>
      <xdr:colOff>152400</xdr:colOff>
      <xdr:row>30</xdr:row>
      <xdr:rowOff>158115</xdr:rowOff>
    </xdr:to>
    <xdr:cxnSp macro="">
      <xdr:nvCxnSpPr>
        <xdr:cNvPr id="748" name="直線コネクタ 747"/>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53340</xdr:rowOff>
    </xdr:from>
    <xdr:ext cx="313690" cy="250190"/>
    <xdr:sp macro="" textlink="">
      <xdr:nvSpPr>
        <xdr:cNvPr id="750" name="諸支出金平均値テキスト"/>
        <xdr:cNvSpPr txBox="1"/>
      </xdr:nvSpPr>
      <xdr:spPr>
        <a:xfrm>
          <a:off x="22212300" y="6568440"/>
          <a:ext cx="3136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30480</xdr:rowOff>
    </xdr:from>
    <xdr:to>
      <xdr:col>116</xdr:col>
      <xdr:colOff>114300</xdr:colOff>
      <xdr:row>39</xdr:row>
      <xdr:rowOff>132080</xdr:rowOff>
    </xdr:to>
    <xdr:sp macro="" textlink="">
      <xdr:nvSpPr>
        <xdr:cNvPr id="751" name="フローチャート: 判断 750"/>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149860</xdr:rowOff>
    </xdr:from>
    <xdr:ext cx="313690" cy="259080"/>
    <xdr:sp macro="" textlink="">
      <xdr:nvSpPr>
        <xdr:cNvPr id="754" name="テキスト ボックス 753"/>
        <xdr:cNvSpPr txBox="1"/>
      </xdr:nvSpPr>
      <xdr:spPr>
        <a:xfrm>
          <a:off x="21166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756" name="フローチャート: 判断 755"/>
        <xdr:cNvSpPr/>
      </xdr:nvSpPr>
      <xdr:spPr>
        <a:xfrm>
          <a:off x="20383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143510</xdr:rowOff>
    </xdr:from>
    <xdr:ext cx="313690" cy="251460"/>
    <xdr:sp macro="" textlink="">
      <xdr:nvSpPr>
        <xdr:cNvPr id="757" name="テキスト ボックス 756"/>
        <xdr:cNvSpPr txBox="1"/>
      </xdr:nvSpPr>
      <xdr:spPr>
        <a:xfrm>
          <a:off x="20277455" y="64871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14605</xdr:rowOff>
    </xdr:from>
    <xdr:to>
      <xdr:col>102</xdr:col>
      <xdr:colOff>165100</xdr:colOff>
      <xdr:row>39</xdr:row>
      <xdr:rowOff>116205</xdr:rowOff>
    </xdr:to>
    <xdr:sp macro="" textlink="">
      <xdr:nvSpPr>
        <xdr:cNvPr id="759" name="フローチャート: 判断 758"/>
        <xdr:cNvSpPr/>
      </xdr:nvSpPr>
      <xdr:spPr>
        <a:xfrm>
          <a:off x="19494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132715</xdr:rowOff>
    </xdr:from>
    <xdr:ext cx="378460" cy="250825"/>
    <xdr:sp macro="" textlink="">
      <xdr:nvSpPr>
        <xdr:cNvPr id="760" name="テキスト ボックス 759"/>
        <xdr:cNvSpPr txBox="1"/>
      </xdr:nvSpPr>
      <xdr:spPr>
        <a:xfrm>
          <a:off x="19356070" y="64763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23495</xdr:rowOff>
    </xdr:from>
    <xdr:to>
      <xdr:col>98</xdr:col>
      <xdr:colOff>38100</xdr:colOff>
      <xdr:row>39</xdr:row>
      <xdr:rowOff>125095</xdr:rowOff>
    </xdr:to>
    <xdr:sp macro="" textlink="">
      <xdr:nvSpPr>
        <xdr:cNvPr id="761" name="フローチャート: 判断 760"/>
        <xdr:cNvSpPr/>
      </xdr:nvSpPr>
      <xdr:spPr>
        <a:xfrm>
          <a:off x="18605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141605</xdr:rowOff>
    </xdr:from>
    <xdr:ext cx="313690" cy="259080"/>
    <xdr:sp macro="" textlink="">
      <xdr:nvSpPr>
        <xdr:cNvPr id="762" name="テキスト ボックス 761"/>
        <xdr:cNvSpPr txBox="1"/>
      </xdr:nvSpPr>
      <xdr:spPr>
        <a:xfrm>
          <a:off x="18499455" y="6485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8890</xdr:rowOff>
    </xdr:from>
    <xdr:ext cx="249555" cy="248920"/>
    <xdr:sp macro="" textlink="">
      <xdr:nvSpPr>
        <xdr:cNvPr id="769" name="諸支出金該当値テキスト"/>
        <xdr:cNvSpPr txBox="1"/>
      </xdr:nvSpPr>
      <xdr:spPr>
        <a:xfrm>
          <a:off x="22212300" y="66954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8125" cy="259080"/>
    <xdr:sp macro="" textlink="">
      <xdr:nvSpPr>
        <xdr:cNvPr id="771" name="テキスト ボックス 770"/>
        <xdr:cNvSpPr txBox="1"/>
      </xdr:nvSpPr>
      <xdr:spPr>
        <a:xfrm>
          <a:off x="21198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8125" cy="259080"/>
    <xdr:sp macro="" textlink="">
      <xdr:nvSpPr>
        <xdr:cNvPr id="773" name="テキスト ボックス 772"/>
        <xdr:cNvSpPr txBox="1"/>
      </xdr:nvSpPr>
      <xdr:spPr>
        <a:xfrm>
          <a:off x="20309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8125" cy="259080"/>
    <xdr:sp macro="" textlink="">
      <xdr:nvSpPr>
        <xdr:cNvPr id="775" name="テキスト ボックス 774"/>
        <xdr:cNvSpPr txBox="1"/>
      </xdr:nvSpPr>
      <xdr:spPr>
        <a:xfrm>
          <a:off x="19420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8125" cy="259080"/>
    <xdr:sp macro="" textlink="">
      <xdr:nvSpPr>
        <xdr:cNvPr id="777" name="テキスト ボックス 776"/>
        <xdr:cNvSpPr txBox="1"/>
      </xdr:nvSpPr>
      <xdr:spPr>
        <a:xfrm>
          <a:off x="18531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8455" cy="217170"/>
    <xdr:sp macro="" textlink="">
      <xdr:nvSpPr>
        <xdr:cNvPr id="786" name="テキスト ボックス 785"/>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7490" cy="248920"/>
    <xdr:sp macro="" textlink="">
      <xdr:nvSpPr>
        <xdr:cNvPr id="789" name="テキスト ボックス 788"/>
        <xdr:cNvSpPr txBox="1"/>
      </xdr:nvSpPr>
      <xdr:spPr>
        <a:xfrm>
          <a:off x="18039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7490" cy="248920"/>
    <xdr:sp macro="" textlink="">
      <xdr:nvSpPr>
        <xdr:cNvPr id="791" name="テキスト ボックス 790"/>
        <xdr:cNvSpPr txBox="1"/>
      </xdr:nvSpPr>
      <xdr:spPr>
        <a:xfrm>
          <a:off x="18039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125" cy="259080"/>
    <xdr:sp macro="" textlink="">
      <xdr:nvSpPr>
        <xdr:cNvPr id="803" name="テキスト ボックス 802"/>
        <xdr:cNvSpPr txBox="1"/>
      </xdr:nvSpPr>
      <xdr:spPr>
        <a:xfrm>
          <a:off x="21198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125" cy="259080"/>
    <xdr:sp macro="" textlink="">
      <xdr:nvSpPr>
        <xdr:cNvPr id="806" name="テキスト ボックス 805"/>
        <xdr:cNvSpPr txBox="1"/>
      </xdr:nvSpPr>
      <xdr:spPr>
        <a:xfrm>
          <a:off x="20309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8125" cy="259080"/>
    <xdr:sp macro="" textlink="">
      <xdr:nvSpPr>
        <xdr:cNvPr id="809" name="テキスト ボックス 808"/>
        <xdr:cNvSpPr txBox="1"/>
      </xdr:nvSpPr>
      <xdr:spPr>
        <a:xfrm>
          <a:off x="19420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125" cy="259080"/>
    <xdr:sp macro="" textlink="">
      <xdr:nvSpPr>
        <xdr:cNvPr id="811" name="テキスト ボックス 810"/>
        <xdr:cNvSpPr txBox="1"/>
      </xdr:nvSpPr>
      <xdr:spPr>
        <a:xfrm>
          <a:off x="18531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8125" cy="259080"/>
    <xdr:sp macro="" textlink="">
      <xdr:nvSpPr>
        <xdr:cNvPr id="820" name="テキスト ボックス 819"/>
        <xdr:cNvSpPr txBox="1"/>
      </xdr:nvSpPr>
      <xdr:spPr>
        <a:xfrm>
          <a:off x="21198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8125" cy="259080"/>
    <xdr:sp macro="" textlink="">
      <xdr:nvSpPr>
        <xdr:cNvPr id="822" name="テキスト ボックス 821"/>
        <xdr:cNvSpPr txBox="1"/>
      </xdr:nvSpPr>
      <xdr:spPr>
        <a:xfrm>
          <a:off x="20309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8125" cy="259080"/>
    <xdr:sp macro="" textlink="">
      <xdr:nvSpPr>
        <xdr:cNvPr id="824" name="テキスト ボックス 823"/>
        <xdr:cNvSpPr txBox="1"/>
      </xdr:nvSpPr>
      <xdr:spPr>
        <a:xfrm>
          <a:off x="19420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8125" cy="259080"/>
    <xdr:sp macro="" textlink="">
      <xdr:nvSpPr>
        <xdr:cNvPr id="826" name="テキスト ボックス 825"/>
        <xdr:cNvSpPr txBox="1"/>
      </xdr:nvSpPr>
      <xdr:spPr>
        <a:xfrm>
          <a:off x="18531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本市は、人口規模と比較して面積が狭小であり財政規模が小さいことから、目的別分類においても、多くの経費について住民</a:t>
          </a:r>
          <a:r>
            <a:rPr kumimoji="1" lang="en-US" altLang="ja-JP" sz="1300">
              <a:latin typeface="ＭＳ Ｐゴシック"/>
              <a:ea typeface="ＭＳ Ｐゴシック"/>
            </a:rPr>
            <a:t>1</a:t>
          </a:r>
          <a:r>
            <a:rPr kumimoji="1" lang="ja-JP" altLang="en-US" sz="1300">
              <a:latin typeface="ＭＳ Ｐゴシック"/>
              <a:ea typeface="ＭＳ Ｐゴシック"/>
            </a:rPr>
            <a:t>人当たり支出額は類似団体平均を下回っている。その中で、民生費については類似団体平均を上回る支出額となっているが、これは、本市は高齢化が著しく（</a:t>
          </a:r>
          <a:r>
            <a:rPr kumimoji="1" lang="en-US" altLang="ja-JP" sz="1300">
              <a:latin typeface="ＭＳ Ｐゴシック"/>
              <a:ea typeface="ＭＳ Ｐゴシック"/>
            </a:rPr>
            <a:t>R3</a:t>
          </a:r>
          <a:r>
            <a:rPr kumimoji="1" lang="ja-JP" altLang="en-US" sz="1300">
              <a:latin typeface="ＭＳ Ｐゴシック"/>
              <a:ea typeface="ＭＳ Ｐゴシック"/>
            </a:rPr>
            <a:t>高齢化率：</a:t>
          </a:r>
          <a:r>
            <a:rPr kumimoji="1" lang="en-US" altLang="ja-JP" sz="1300">
              <a:latin typeface="ＭＳ Ｐゴシック"/>
              <a:ea typeface="ＭＳ Ｐゴシック"/>
            </a:rPr>
            <a:t>38.2%</a:t>
          </a:r>
          <a:r>
            <a:rPr kumimoji="1" lang="ja-JP" altLang="en-US" sz="1300">
              <a:latin typeface="ＭＳ Ｐゴシック"/>
              <a:ea typeface="ＭＳ Ｐゴシック"/>
            </a:rPr>
            <a:t>）、生活保護者も多数であること（</a:t>
          </a:r>
          <a:r>
            <a:rPr kumimoji="1" lang="en-US" altLang="ja-JP" sz="1300">
              <a:latin typeface="ＭＳ Ｐゴシック"/>
              <a:ea typeface="ＭＳ Ｐゴシック"/>
            </a:rPr>
            <a:t>R3</a:t>
          </a:r>
          <a:r>
            <a:rPr kumimoji="1" lang="ja-JP" altLang="en-US" sz="1300">
              <a:latin typeface="ＭＳ Ｐゴシック"/>
              <a:ea typeface="ＭＳ Ｐゴシック"/>
            </a:rPr>
            <a:t>保護率：</a:t>
          </a:r>
          <a:r>
            <a:rPr kumimoji="1" lang="en-US" altLang="ja-JP" sz="1300">
              <a:latin typeface="ＭＳ Ｐゴシック"/>
              <a:ea typeface="ＭＳ Ｐゴシック"/>
            </a:rPr>
            <a:t>28.39‰</a:t>
          </a:r>
          <a:r>
            <a:rPr kumimoji="1" lang="ja-JP" altLang="en-US" sz="1300">
              <a:latin typeface="ＭＳ Ｐゴシック"/>
              <a:ea typeface="ＭＳ Ｐゴシック"/>
            </a:rPr>
            <a:t>）により、社会保障関連経費に関わる繰出金及び障害者福祉関連経費が多額となったことによるものである。</a:t>
          </a:r>
        </a:p>
        <a:p>
          <a:r>
            <a:rPr kumimoji="1" lang="ja-JP" altLang="en-US" sz="1300">
              <a:latin typeface="ＭＳ Ｐゴシック"/>
              <a:ea typeface="ＭＳ Ｐゴシック"/>
            </a:rPr>
            <a:t>今後は、ジェネリック医薬品の利用促進や特定健診の受診勧奨等により社会保障関連経費の自然増に歯止めをかけ、財政負担の軽減に努めることとする。</a:t>
          </a:r>
        </a:p>
        <a:p>
          <a:r>
            <a:rPr kumimoji="1" lang="ja-JP" altLang="en-US" sz="1300">
              <a:latin typeface="ＭＳ Ｐゴシック"/>
              <a:ea typeface="ＭＳ Ｐゴシック"/>
            </a:rPr>
            <a:t>また、令和3年度においては総務費及び労働費が類似団体平均を上回る支出額となった。これは、総務費については病院事業閉鎖に係る退職手当組合負担金が発生したことによるもので、労働費については新型コロナウイルス感染症対策事業のひとつである緊急短期雇用創出事業の支出が増加したことによるものであり、いずれについても単年度的な要因によるものであ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財政調整基金は、昨年度に引き続き高水準を維持したふるさと納税収入といった臨時的要因により積立てることができた。実質単年度収支は、前述の臨時的要因や令和元年度に実施した地方債の借換えの効果が継続していることにより、昨年度に引き続き黒字となった。ただし、基幹産業がないことや高齢化の進展により市税収入が伸び悩む一方で、社会保障関連経費の増加により厳しい財政運営が続いていることに変わりは無く、今後も令和元年度策定の行政経営プラン（改訂版）に基づき歳出抑制及び財源確保の取組みを継続し、収支改善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福岡県中間市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一般会計及び水道事業会計においては黒字を確保しているものの（一般会計実質収支：</a:t>
          </a:r>
          <a:r>
            <a:rPr kumimoji="1" lang="en-US" altLang="ja-JP" sz="1400">
              <a:latin typeface="ＭＳ ゴシック"/>
              <a:ea typeface="ＭＳ ゴシック"/>
            </a:rPr>
            <a:t>1,342</a:t>
          </a:r>
          <a:r>
            <a:rPr kumimoji="1" lang="ja-JP" altLang="en-US" sz="1400">
              <a:latin typeface="ＭＳ ゴシック"/>
              <a:ea typeface="ＭＳ ゴシック"/>
            </a:rPr>
            <a:t>百万円、水道事業会計資金剰余額：</a:t>
          </a:r>
          <a:r>
            <a:rPr kumimoji="1" lang="en-US" altLang="ja-JP" sz="1400">
              <a:latin typeface="ＭＳ ゴシック"/>
              <a:ea typeface="ＭＳ ゴシック"/>
            </a:rPr>
            <a:t>1,389</a:t>
          </a:r>
          <a:r>
            <a:rPr kumimoji="1" lang="ja-JP" altLang="en-US" sz="1400">
              <a:latin typeface="ＭＳ ゴシック"/>
              <a:ea typeface="ＭＳ ゴシック"/>
            </a:rPr>
            <a:t>百万円）、特別会計国民健康保険事業及び住宅新築資金等特別会計においては赤字となっている（特別会計国民健康保険事業実質収支：△</a:t>
          </a:r>
          <a:r>
            <a:rPr kumimoji="1" lang="en-US" altLang="ja-JP" sz="1400">
              <a:latin typeface="ＭＳ ゴシック"/>
              <a:ea typeface="ＭＳ ゴシック"/>
            </a:rPr>
            <a:t>764</a:t>
          </a:r>
          <a:r>
            <a:rPr kumimoji="1" lang="ja-JP" altLang="en-US" sz="1400">
              <a:latin typeface="ＭＳ ゴシック"/>
              <a:ea typeface="ＭＳ ゴシック"/>
            </a:rPr>
            <a:t>百万円、住宅新築資金等特別会計実質収支：△</a:t>
          </a:r>
          <a:r>
            <a:rPr kumimoji="1" lang="en-US" altLang="ja-JP" sz="1400">
              <a:latin typeface="ＭＳ ゴシック"/>
              <a:ea typeface="ＭＳ ゴシック"/>
            </a:rPr>
            <a:t>324</a:t>
          </a:r>
          <a:r>
            <a:rPr kumimoji="1" lang="ja-JP" altLang="en-US" sz="1400">
              <a:latin typeface="ＭＳ ゴシック"/>
              <a:ea typeface="ＭＳ ゴシック"/>
            </a:rPr>
            <a:t>百万円）。各会計において赤字が生じた要因は、特別会計国民健康保険事業については高齢化の進行及び高度医療の普及により医療費が高額となっていること、住宅新築資金等特別会計については貸付金の累積滞納額が多額となっていることが挙げられる。今後は、特別会計国民健康保険事業については、ジェネリック医薬品の利用促進や特定健診の受診勧奨、レセプト点検による過払い防止など医療費抑制の取組みを推進するとともに、国民健康保険税の引上げ検討や収納率向上を図ることとする。また、住宅新築資金等特別会計については、収納強化を行い滞納額を着実に減らすよう努めることとする。その他会計（赤字）に表示している病院事業会計については、令和</a:t>
          </a:r>
          <a:r>
            <a:rPr kumimoji="1" lang="en-US" altLang="ja-JP" sz="1400">
              <a:latin typeface="ＭＳ ゴシック"/>
              <a:ea typeface="ＭＳ ゴシック"/>
            </a:rPr>
            <a:t>2</a:t>
          </a:r>
          <a:r>
            <a:rPr kumimoji="1" lang="ja-JP" altLang="en-US" sz="1400">
              <a:latin typeface="ＭＳ ゴシック"/>
              <a:ea typeface="ＭＳ ゴシック"/>
            </a:rPr>
            <a:t>年度に一般会計から基準外の繰出しを行い清算を行った上で令和</a:t>
          </a:r>
          <a:r>
            <a:rPr kumimoji="1" lang="en-US" altLang="ja-JP" sz="1400">
              <a:latin typeface="ＭＳ ゴシック"/>
              <a:ea typeface="ＭＳ ゴシック"/>
            </a:rPr>
            <a:t>2</a:t>
          </a:r>
          <a:r>
            <a:rPr kumimoji="1" lang="ja-JP" altLang="en-US" sz="1400">
              <a:latin typeface="ＭＳ ゴシック"/>
              <a:ea typeface="ＭＳ ゴシック"/>
            </a:rPr>
            <a:t>年度末で閉鎖した。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3" t="s">
        <v>136</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x14ac:dyDescent="0.15">
      <c r="B2" s="3" t="s">
        <v>138</v>
      </c>
      <c r="C2" s="3"/>
      <c r="D2" s="9"/>
    </row>
    <row r="3" spans="1:119" ht="18.75" customHeight="1" x14ac:dyDescent="0.15">
      <c r="A3" s="2"/>
      <c r="B3" s="487" t="s">
        <v>140</v>
      </c>
      <c r="C3" s="488"/>
      <c r="D3" s="488"/>
      <c r="E3" s="489"/>
      <c r="F3" s="489"/>
      <c r="G3" s="489"/>
      <c r="H3" s="489"/>
      <c r="I3" s="489"/>
      <c r="J3" s="489"/>
      <c r="K3" s="489"/>
      <c r="L3" s="489" t="s">
        <v>142</v>
      </c>
      <c r="M3" s="489"/>
      <c r="N3" s="489"/>
      <c r="O3" s="489"/>
      <c r="P3" s="489"/>
      <c r="Q3" s="489"/>
      <c r="R3" s="496"/>
      <c r="S3" s="496"/>
      <c r="T3" s="496"/>
      <c r="U3" s="496"/>
      <c r="V3" s="497"/>
      <c r="W3" s="347" t="s">
        <v>143</v>
      </c>
      <c r="X3" s="348"/>
      <c r="Y3" s="348"/>
      <c r="Z3" s="348"/>
      <c r="AA3" s="348"/>
      <c r="AB3" s="488"/>
      <c r="AC3" s="496" t="s">
        <v>145</v>
      </c>
      <c r="AD3" s="348"/>
      <c r="AE3" s="348"/>
      <c r="AF3" s="348"/>
      <c r="AG3" s="348"/>
      <c r="AH3" s="348"/>
      <c r="AI3" s="348"/>
      <c r="AJ3" s="348"/>
      <c r="AK3" s="348"/>
      <c r="AL3" s="349"/>
      <c r="AM3" s="347" t="s">
        <v>148</v>
      </c>
      <c r="AN3" s="348"/>
      <c r="AO3" s="348"/>
      <c r="AP3" s="348"/>
      <c r="AQ3" s="348"/>
      <c r="AR3" s="348"/>
      <c r="AS3" s="348"/>
      <c r="AT3" s="348"/>
      <c r="AU3" s="348"/>
      <c r="AV3" s="348"/>
      <c r="AW3" s="348"/>
      <c r="AX3" s="349"/>
      <c r="AY3" s="344" t="s">
        <v>6</v>
      </c>
      <c r="AZ3" s="345"/>
      <c r="BA3" s="345"/>
      <c r="BB3" s="345"/>
      <c r="BC3" s="345"/>
      <c r="BD3" s="345"/>
      <c r="BE3" s="345"/>
      <c r="BF3" s="345"/>
      <c r="BG3" s="345"/>
      <c r="BH3" s="345"/>
      <c r="BI3" s="345"/>
      <c r="BJ3" s="345"/>
      <c r="BK3" s="345"/>
      <c r="BL3" s="345"/>
      <c r="BM3" s="346"/>
      <c r="BN3" s="347" t="s">
        <v>152</v>
      </c>
      <c r="BO3" s="348"/>
      <c r="BP3" s="348"/>
      <c r="BQ3" s="348"/>
      <c r="BR3" s="348"/>
      <c r="BS3" s="348"/>
      <c r="BT3" s="348"/>
      <c r="BU3" s="349"/>
      <c r="BV3" s="347" t="s">
        <v>11</v>
      </c>
      <c r="BW3" s="348"/>
      <c r="BX3" s="348"/>
      <c r="BY3" s="348"/>
      <c r="BZ3" s="348"/>
      <c r="CA3" s="348"/>
      <c r="CB3" s="348"/>
      <c r="CC3" s="349"/>
      <c r="CD3" s="344" t="s">
        <v>6</v>
      </c>
      <c r="CE3" s="345"/>
      <c r="CF3" s="345"/>
      <c r="CG3" s="345"/>
      <c r="CH3" s="345"/>
      <c r="CI3" s="345"/>
      <c r="CJ3" s="345"/>
      <c r="CK3" s="345"/>
      <c r="CL3" s="345"/>
      <c r="CM3" s="345"/>
      <c r="CN3" s="345"/>
      <c r="CO3" s="345"/>
      <c r="CP3" s="345"/>
      <c r="CQ3" s="345"/>
      <c r="CR3" s="345"/>
      <c r="CS3" s="346"/>
      <c r="CT3" s="347" t="s">
        <v>154</v>
      </c>
      <c r="CU3" s="348"/>
      <c r="CV3" s="348"/>
      <c r="CW3" s="348"/>
      <c r="CX3" s="348"/>
      <c r="CY3" s="348"/>
      <c r="CZ3" s="348"/>
      <c r="DA3" s="349"/>
      <c r="DB3" s="347" t="s">
        <v>155</v>
      </c>
      <c r="DC3" s="348"/>
      <c r="DD3" s="348"/>
      <c r="DE3" s="348"/>
      <c r="DF3" s="348"/>
      <c r="DG3" s="348"/>
      <c r="DH3" s="348"/>
      <c r="DI3" s="349"/>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157</v>
      </c>
      <c r="AZ4" s="351"/>
      <c r="BA4" s="351"/>
      <c r="BB4" s="351"/>
      <c r="BC4" s="351"/>
      <c r="BD4" s="351"/>
      <c r="BE4" s="351"/>
      <c r="BF4" s="351"/>
      <c r="BG4" s="351"/>
      <c r="BH4" s="351"/>
      <c r="BI4" s="351"/>
      <c r="BJ4" s="351"/>
      <c r="BK4" s="351"/>
      <c r="BL4" s="351"/>
      <c r="BM4" s="352"/>
      <c r="BN4" s="353">
        <v>22109469</v>
      </c>
      <c r="BO4" s="354"/>
      <c r="BP4" s="354"/>
      <c r="BQ4" s="354"/>
      <c r="BR4" s="354"/>
      <c r="BS4" s="354"/>
      <c r="BT4" s="354"/>
      <c r="BU4" s="355"/>
      <c r="BV4" s="353">
        <v>25121678</v>
      </c>
      <c r="BW4" s="354"/>
      <c r="BX4" s="354"/>
      <c r="BY4" s="354"/>
      <c r="BZ4" s="354"/>
      <c r="CA4" s="354"/>
      <c r="CB4" s="354"/>
      <c r="CC4" s="355"/>
      <c r="CD4" s="356" t="s">
        <v>158</v>
      </c>
      <c r="CE4" s="357"/>
      <c r="CF4" s="357"/>
      <c r="CG4" s="357"/>
      <c r="CH4" s="357"/>
      <c r="CI4" s="357"/>
      <c r="CJ4" s="357"/>
      <c r="CK4" s="357"/>
      <c r="CL4" s="357"/>
      <c r="CM4" s="357"/>
      <c r="CN4" s="357"/>
      <c r="CO4" s="357"/>
      <c r="CP4" s="357"/>
      <c r="CQ4" s="357"/>
      <c r="CR4" s="357"/>
      <c r="CS4" s="358"/>
      <c r="CT4" s="359">
        <v>10.1</v>
      </c>
      <c r="CU4" s="360"/>
      <c r="CV4" s="360"/>
      <c r="CW4" s="360"/>
      <c r="CX4" s="360"/>
      <c r="CY4" s="360"/>
      <c r="CZ4" s="360"/>
      <c r="DA4" s="361"/>
      <c r="DB4" s="359">
        <v>7.4</v>
      </c>
      <c r="DC4" s="360"/>
      <c r="DD4" s="360"/>
      <c r="DE4" s="360"/>
      <c r="DF4" s="360"/>
      <c r="DG4" s="360"/>
      <c r="DH4" s="360"/>
      <c r="DI4" s="361"/>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160</v>
      </c>
      <c r="AN5" s="363"/>
      <c r="AO5" s="363"/>
      <c r="AP5" s="363"/>
      <c r="AQ5" s="363"/>
      <c r="AR5" s="363"/>
      <c r="AS5" s="363"/>
      <c r="AT5" s="364"/>
      <c r="AU5" s="365" t="s">
        <v>75</v>
      </c>
      <c r="AV5" s="366"/>
      <c r="AW5" s="366"/>
      <c r="AX5" s="366"/>
      <c r="AY5" s="367" t="s">
        <v>149</v>
      </c>
      <c r="AZ5" s="368"/>
      <c r="BA5" s="368"/>
      <c r="BB5" s="368"/>
      <c r="BC5" s="368"/>
      <c r="BD5" s="368"/>
      <c r="BE5" s="368"/>
      <c r="BF5" s="368"/>
      <c r="BG5" s="368"/>
      <c r="BH5" s="368"/>
      <c r="BI5" s="368"/>
      <c r="BJ5" s="368"/>
      <c r="BK5" s="368"/>
      <c r="BL5" s="368"/>
      <c r="BM5" s="369"/>
      <c r="BN5" s="370">
        <v>21090165</v>
      </c>
      <c r="BO5" s="371"/>
      <c r="BP5" s="371"/>
      <c r="BQ5" s="371"/>
      <c r="BR5" s="371"/>
      <c r="BS5" s="371"/>
      <c r="BT5" s="371"/>
      <c r="BU5" s="372"/>
      <c r="BV5" s="370">
        <v>24387313</v>
      </c>
      <c r="BW5" s="371"/>
      <c r="BX5" s="371"/>
      <c r="BY5" s="371"/>
      <c r="BZ5" s="371"/>
      <c r="CA5" s="371"/>
      <c r="CB5" s="371"/>
      <c r="CC5" s="372"/>
      <c r="CD5" s="373" t="s">
        <v>162</v>
      </c>
      <c r="CE5" s="374"/>
      <c r="CF5" s="374"/>
      <c r="CG5" s="374"/>
      <c r="CH5" s="374"/>
      <c r="CI5" s="374"/>
      <c r="CJ5" s="374"/>
      <c r="CK5" s="374"/>
      <c r="CL5" s="374"/>
      <c r="CM5" s="374"/>
      <c r="CN5" s="374"/>
      <c r="CO5" s="374"/>
      <c r="CP5" s="374"/>
      <c r="CQ5" s="374"/>
      <c r="CR5" s="374"/>
      <c r="CS5" s="375"/>
      <c r="CT5" s="376">
        <v>83.5</v>
      </c>
      <c r="CU5" s="377"/>
      <c r="CV5" s="377"/>
      <c r="CW5" s="377"/>
      <c r="CX5" s="377"/>
      <c r="CY5" s="377"/>
      <c r="CZ5" s="377"/>
      <c r="DA5" s="378"/>
      <c r="DB5" s="376">
        <v>86.2</v>
      </c>
      <c r="DC5" s="377"/>
      <c r="DD5" s="377"/>
      <c r="DE5" s="377"/>
      <c r="DF5" s="377"/>
      <c r="DG5" s="377"/>
      <c r="DH5" s="377"/>
      <c r="DI5" s="378"/>
    </row>
    <row r="6" spans="1:119" ht="18.75" customHeight="1" x14ac:dyDescent="0.15">
      <c r="A6" s="2"/>
      <c r="B6" s="507" t="s">
        <v>164</v>
      </c>
      <c r="C6" s="508"/>
      <c r="D6" s="508"/>
      <c r="E6" s="509"/>
      <c r="F6" s="509"/>
      <c r="G6" s="509"/>
      <c r="H6" s="509"/>
      <c r="I6" s="509"/>
      <c r="J6" s="509"/>
      <c r="K6" s="509"/>
      <c r="L6" s="509" t="s">
        <v>166</v>
      </c>
      <c r="M6" s="509"/>
      <c r="N6" s="509"/>
      <c r="O6" s="509"/>
      <c r="P6" s="509"/>
      <c r="Q6" s="509"/>
      <c r="R6" s="513"/>
      <c r="S6" s="513"/>
      <c r="T6" s="513"/>
      <c r="U6" s="513"/>
      <c r="V6" s="514"/>
      <c r="W6" s="517" t="s">
        <v>168</v>
      </c>
      <c r="X6" s="518"/>
      <c r="Y6" s="518"/>
      <c r="Z6" s="518"/>
      <c r="AA6" s="518"/>
      <c r="AB6" s="508"/>
      <c r="AC6" s="521" t="s">
        <v>169</v>
      </c>
      <c r="AD6" s="522"/>
      <c r="AE6" s="522"/>
      <c r="AF6" s="522"/>
      <c r="AG6" s="522"/>
      <c r="AH6" s="522"/>
      <c r="AI6" s="522"/>
      <c r="AJ6" s="522"/>
      <c r="AK6" s="522"/>
      <c r="AL6" s="523"/>
      <c r="AM6" s="362" t="s">
        <v>79</v>
      </c>
      <c r="AN6" s="363"/>
      <c r="AO6" s="363"/>
      <c r="AP6" s="363"/>
      <c r="AQ6" s="363"/>
      <c r="AR6" s="363"/>
      <c r="AS6" s="363"/>
      <c r="AT6" s="364"/>
      <c r="AU6" s="365" t="s">
        <v>75</v>
      </c>
      <c r="AV6" s="366"/>
      <c r="AW6" s="366"/>
      <c r="AX6" s="366"/>
      <c r="AY6" s="367" t="s">
        <v>170</v>
      </c>
      <c r="AZ6" s="368"/>
      <c r="BA6" s="368"/>
      <c r="BB6" s="368"/>
      <c r="BC6" s="368"/>
      <c r="BD6" s="368"/>
      <c r="BE6" s="368"/>
      <c r="BF6" s="368"/>
      <c r="BG6" s="368"/>
      <c r="BH6" s="368"/>
      <c r="BI6" s="368"/>
      <c r="BJ6" s="368"/>
      <c r="BK6" s="368"/>
      <c r="BL6" s="368"/>
      <c r="BM6" s="369"/>
      <c r="BN6" s="370">
        <v>1019304</v>
      </c>
      <c r="BO6" s="371"/>
      <c r="BP6" s="371"/>
      <c r="BQ6" s="371"/>
      <c r="BR6" s="371"/>
      <c r="BS6" s="371"/>
      <c r="BT6" s="371"/>
      <c r="BU6" s="372"/>
      <c r="BV6" s="370">
        <v>734365</v>
      </c>
      <c r="BW6" s="371"/>
      <c r="BX6" s="371"/>
      <c r="BY6" s="371"/>
      <c r="BZ6" s="371"/>
      <c r="CA6" s="371"/>
      <c r="CB6" s="371"/>
      <c r="CC6" s="372"/>
      <c r="CD6" s="373" t="s">
        <v>174</v>
      </c>
      <c r="CE6" s="374"/>
      <c r="CF6" s="374"/>
      <c r="CG6" s="374"/>
      <c r="CH6" s="374"/>
      <c r="CI6" s="374"/>
      <c r="CJ6" s="374"/>
      <c r="CK6" s="374"/>
      <c r="CL6" s="374"/>
      <c r="CM6" s="374"/>
      <c r="CN6" s="374"/>
      <c r="CO6" s="374"/>
      <c r="CP6" s="374"/>
      <c r="CQ6" s="374"/>
      <c r="CR6" s="374"/>
      <c r="CS6" s="375"/>
      <c r="CT6" s="379">
        <v>87.6</v>
      </c>
      <c r="CU6" s="380"/>
      <c r="CV6" s="380"/>
      <c r="CW6" s="380"/>
      <c r="CX6" s="380"/>
      <c r="CY6" s="380"/>
      <c r="CZ6" s="380"/>
      <c r="DA6" s="381"/>
      <c r="DB6" s="379">
        <v>89.8</v>
      </c>
      <c r="DC6" s="380"/>
      <c r="DD6" s="380"/>
      <c r="DE6" s="380"/>
      <c r="DF6" s="380"/>
      <c r="DG6" s="380"/>
      <c r="DH6" s="380"/>
      <c r="DI6" s="381"/>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175</v>
      </c>
      <c r="AN7" s="363"/>
      <c r="AO7" s="363"/>
      <c r="AP7" s="363"/>
      <c r="AQ7" s="363"/>
      <c r="AR7" s="363"/>
      <c r="AS7" s="363"/>
      <c r="AT7" s="364"/>
      <c r="AU7" s="365" t="s">
        <v>75</v>
      </c>
      <c r="AV7" s="366"/>
      <c r="AW7" s="366"/>
      <c r="AX7" s="366"/>
      <c r="AY7" s="367" t="s">
        <v>176</v>
      </c>
      <c r="AZ7" s="368"/>
      <c r="BA7" s="368"/>
      <c r="BB7" s="368"/>
      <c r="BC7" s="368"/>
      <c r="BD7" s="368"/>
      <c r="BE7" s="368"/>
      <c r="BF7" s="368"/>
      <c r="BG7" s="368"/>
      <c r="BH7" s="368"/>
      <c r="BI7" s="368"/>
      <c r="BJ7" s="368"/>
      <c r="BK7" s="368"/>
      <c r="BL7" s="368"/>
      <c r="BM7" s="369"/>
      <c r="BN7" s="370">
        <v>510</v>
      </c>
      <c r="BO7" s="371"/>
      <c r="BP7" s="371"/>
      <c r="BQ7" s="371"/>
      <c r="BR7" s="371"/>
      <c r="BS7" s="371"/>
      <c r="BT7" s="371"/>
      <c r="BU7" s="372"/>
      <c r="BV7" s="370">
        <v>9582</v>
      </c>
      <c r="BW7" s="371"/>
      <c r="BX7" s="371"/>
      <c r="BY7" s="371"/>
      <c r="BZ7" s="371"/>
      <c r="CA7" s="371"/>
      <c r="CB7" s="371"/>
      <c r="CC7" s="372"/>
      <c r="CD7" s="373" t="s">
        <v>177</v>
      </c>
      <c r="CE7" s="374"/>
      <c r="CF7" s="374"/>
      <c r="CG7" s="374"/>
      <c r="CH7" s="374"/>
      <c r="CI7" s="374"/>
      <c r="CJ7" s="374"/>
      <c r="CK7" s="374"/>
      <c r="CL7" s="374"/>
      <c r="CM7" s="374"/>
      <c r="CN7" s="374"/>
      <c r="CO7" s="374"/>
      <c r="CP7" s="374"/>
      <c r="CQ7" s="374"/>
      <c r="CR7" s="374"/>
      <c r="CS7" s="375"/>
      <c r="CT7" s="370">
        <v>10050644</v>
      </c>
      <c r="CU7" s="371"/>
      <c r="CV7" s="371"/>
      <c r="CW7" s="371"/>
      <c r="CX7" s="371"/>
      <c r="CY7" s="371"/>
      <c r="CZ7" s="371"/>
      <c r="DA7" s="372"/>
      <c r="DB7" s="370">
        <v>9789683</v>
      </c>
      <c r="DC7" s="371"/>
      <c r="DD7" s="371"/>
      <c r="DE7" s="371"/>
      <c r="DF7" s="371"/>
      <c r="DG7" s="371"/>
      <c r="DH7" s="371"/>
      <c r="DI7" s="372"/>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179</v>
      </c>
      <c r="AN8" s="363"/>
      <c r="AO8" s="363"/>
      <c r="AP8" s="363"/>
      <c r="AQ8" s="363"/>
      <c r="AR8" s="363"/>
      <c r="AS8" s="363"/>
      <c r="AT8" s="364"/>
      <c r="AU8" s="365" t="s">
        <v>75</v>
      </c>
      <c r="AV8" s="366"/>
      <c r="AW8" s="366"/>
      <c r="AX8" s="366"/>
      <c r="AY8" s="367" t="s">
        <v>181</v>
      </c>
      <c r="AZ8" s="368"/>
      <c r="BA8" s="368"/>
      <c r="BB8" s="368"/>
      <c r="BC8" s="368"/>
      <c r="BD8" s="368"/>
      <c r="BE8" s="368"/>
      <c r="BF8" s="368"/>
      <c r="BG8" s="368"/>
      <c r="BH8" s="368"/>
      <c r="BI8" s="368"/>
      <c r="BJ8" s="368"/>
      <c r="BK8" s="368"/>
      <c r="BL8" s="368"/>
      <c r="BM8" s="369"/>
      <c r="BN8" s="370">
        <v>1018794</v>
      </c>
      <c r="BO8" s="371"/>
      <c r="BP8" s="371"/>
      <c r="BQ8" s="371"/>
      <c r="BR8" s="371"/>
      <c r="BS8" s="371"/>
      <c r="BT8" s="371"/>
      <c r="BU8" s="372"/>
      <c r="BV8" s="370">
        <v>724783</v>
      </c>
      <c r="BW8" s="371"/>
      <c r="BX8" s="371"/>
      <c r="BY8" s="371"/>
      <c r="BZ8" s="371"/>
      <c r="CA8" s="371"/>
      <c r="CB8" s="371"/>
      <c r="CC8" s="372"/>
      <c r="CD8" s="373" t="s">
        <v>182</v>
      </c>
      <c r="CE8" s="374"/>
      <c r="CF8" s="374"/>
      <c r="CG8" s="374"/>
      <c r="CH8" s="374"/>
      <c r="CI8" s="374"/>
      <c r="CJ8" s="374"/>
      <c r="CK8" s="374"/>
      <c r="CL8" s="374"/>
      <c r="CM8" s="374"/>
      <c r="CN8" s="374"/>
      <c r="CO8" s="374"/>
      <c r="CP8" s="374"/>
      <c r="CQ8" s="374"/>
      <c r="CR8" s="374"/>
      <c r="CS8" s="375"/>
      <c r="CT8" s="382">
        <v>0.45</v>
      </c>
      <c r="CU8" s="383"/>
      <c r="CV8" s="383"/>
      <c r="CW8" s="383"/>
      <c r="CX8" s="383"/>
      <c r="CY8" s="383"/>
      <c r="CZ8" s="383"/>
      <c r="DA8" s="384"/>
      <c r="DB8" s="382">
        <v>0.45</v>
      </c>
      <c r="DC8" s="383"/>
      <c r="DD8" s="383"/>
      <c r="DE8" s="383"/>
      <c r="DF8" s="383"/>
      <c r="DG8" s="383"/>
      <c r="DH8" s="383"/>
      <c r="DI8" s="384"/>
    </row>
    <row r="9" spans="1:119" ht="18.75" customHeight="1" x14ac:dyDescent="0.15">
      <c r="A9" s="2"/>
      <c r="B9" s="344" t="s">
        <v>22</v>
      </c>
      <c r="C9" s="345"/>
      <c r="D9" s="345"/>
      <c r="E9" s="345"/>
      <c r="F9" s="345"/>
      <c r="G9" s="345"/>
      <c r="H9" s="345"/>
      <c r="I9" s="345"/>
      <c r="J9" s="345"/>
      <c r="K9" s="442"/>
      <c r="L9" s="385" t="s">
        <v>12</v>
      </c>
      <c r="M9" s="386"/>
      <c r="N9" s="386"/>
      <c r="O9" s="386"/>
      <c r="P9" s="386"/>
      <c r="Q9" s="387"/>
      <c r="R9" s="388">
        <v>40362</v>
      </c>
      <c r="S9" s="389"/>
      <c r="T9" s="389"/>
      <c r="U9" s="389"/>
      <c r="V9" s="390"/>
      <c r="W9" s="347" t="s">
        <v>183</v>
      </c>
      <c r="X9" s="348"/>
      <c r="Y9" s="348"/>
      <c r="Z9" s="348"/>
      <c r="AA9" s="348"/>
      <c r="AB9" s="348"/>
      <c r="AC9" s="348"/>
      <c r="AD9" s="348"/>
      <c r="AE9" s="348"/>
      <c r="AF9" s="348"/>
      <c r="AG9" s="348"/>
      <c r="AH9" s="348"/>
      <c r="AI9" s="348"/>
      <c r="AJ9" s="348"/>
      <c r="AK9" s="348"/>
      <c r="AL9" s="349"/>
      <c r="AM9" s="362" t="s">
        <v>185</v>
      </c>
      <c r="AN9" s="363"/>
      <c r="AO9" s="363"/>
      <c r="AP9" s="363"/>
      <c r="AQ9" s="363"/>
      <c r="AR9" s="363"/>
      <c r="AS9" s="363"/>
      <c r="AT9" s="364"/>
      <c r="AU9" s="365" t="s">
        <v>75</v>
      </c>
      <c r="AV9" s="366"/>
      <c r="AW9" s="366"/>
      <c r="AX9" s="366"/>
      <c r="AY9" s="367" t="s">
        <v>77</v>
      </c>
      <c r="AZ9" s="368"/>
      <c r="BA9" s="368"/>
      <c r="BB9" s="368"/>
      <c r="BC9" s="368"/>
      <c r="BD9" s="368"/>
      <c r="BE9" s="368"/>
      <c r="BF9" s="368"/>
      <c r="BG9" s="368"/>
      <c r="BH9" s="368"/>
      <c r="BI9" s="368"/>
      <c r="BJ9" s="368"/>
      <c r="BK9" s="368"/>
      <c r="BL9" s="368"/>
      <c r="BM9" s="369"/>
      <c r="BN9" s="370">
        <v>294011</v>
      </c>
      <c r="BO9" s="371"/>
      <c r="BP9" s="371"/>
      <c r="BQ9" s="371"/>
      <c r="BR9" s="371"/>
      <c r="BS9" s="371"/>
      <c r="BT9" s="371"/>
      <c r="BU9" s="372"/>
      <c r="BV9" s="370">
        <v>326428</v>
      </c>
      <c r="BW9" s="371"/>
      <c r="BX9" s="371"/>
      <c r="BY9" s="371"/>
      <c r="BZ9" s="371"/>
      <c r="CA9" s="371"/>
      <c r="CB9" s="371"/>
      <c r="CC9" s="372"/>
      <c r="CD9" s="373" t="s">
        <v>73</v>
      </c>
      <c r="CE9" s="374"/>
      <c r="CF9" s="374"/>
      <c r="CG9" s="374"/>
      <c r="CH9" s="374"/>
      <c r="CI9" s="374"/>
      <c r="CJ9" s="374"/>
      <c r="CK9" s="374"/>
      <c r="CL9" s="374"/>
      <c r="CM9" s="374"/>
      <c r="CN9" s="374"/>
      <c r="CO9" s="374"/>
      <c r="CP9" s="374"/>
      <c r="CQ9" s="374"/>
      <c r="CR9" s="374"/>
      <c r="CS9" s="375"/>
      <c r="CT9" s="376">
        <v>8.6</v>
      </c>
      <c r="CU9" s="377"/>
      <c r="CV9" s="377"/>
      <c r="CW9" s="377"/>
      <c r="CX9" s="377"/>
      <c r="CY9" s="377"/>
      <c r="CZ9" s="377"/>
      <c r="DA9" s="378"/>
      <c r="DB9" s="376">
        <v>7.7</v>
      </c>
      <c r="DC9" s="377"/>
      <c r="DD9" s="377"/>
      <c r="DE9" s="377"/>
      <c r="DF9" s="377"/>
      <c r="DG9" s="377"/>
      <c r="DH9" s="377"/>
      <c r="DI9" s="378"/>
    </row>
    <row r="10" spans="1:119" ht="18.75" customHeight="1" x14ac:dyDescent="0.15">
      <c r="A10" s="2"/>
      <c r="B10" s="344"/>
      <c r="C10" s="345"/>
      <c r="D10" s="345"/>
      <c r="E10" s="345"/>
      <c r="F10" s="345"/>
      <c r="G10" s="345"/>
      <c r="H10" s="345"/>
      <c r="I10" s="345"/>
      <c r="J10" s="345"/>
      <c r="K10" s="442"/>
      <c r="L10" s="391" t="s">
        <v>187</v>
      </c>
      <c r="M10" s="363"/>
      <c r="N10" s="363"/>
      <c r="O10" s="363"/>
      <c r="P10" s="363"/>
      <c r="Q10" s="364"/>
      <c r="R10" s="392">
        <v>41796</v>
      </c>
      <c r="S10" s="393"/>
      <c r="T10" s="393"/>
      <c r="U10" s="393"/>
      <c r="V10" s="394"/>
      <c r="W10" s="502"/>
      <c r="X10" s="481"/>
      <c r="Y10" s="481"/>
      <c r="Z10" s="481"/>
      <c r="AA10" s="481"/>
      <c r="AB10" s="481"/>
      <c r="AC10" s="481"/>
      <c r="AD10" s="481"/>
      <c r="AE10" s="481"/>
      <c r="AF10" s="481"/>
      <c r="AG10" s="481"/>
      <c r="AH10" s="481"/>
      <c r="AI10" s="481"/>
      <c r="AJ10" s="481"/>
      <c r="AK10" s="481"/>
      <c r="AL10" s="505"/>
      <c r="AM10" s="362" t="s">
        <v>189</v>
      </c>
      <c r="AN10" s="363"/>
      <c r="AO10" s="363"/>
      <c r="AP10" s="363"/>
      <c r="AQ10" s="363"/>
      <c r="AR10" s="363"/>
      <c r="AS10" s="363"/>
      <c r="AT10" s="364"/>
      <c r="AU10" s="365" t="s">
        <v>75</v>
      </c>
      <c r="AV10" s="366"/>
      <c r="AW10" s="366"/>
      <c r="AX10" s="366"/>
      <c r="AY10" s="367" t="s">
        <v>191</v>
      </c>
      <c r="AZ10" s="368"/>
      <c r="BA10" s="368"/>
      <c r="BB10" s="368"/>
      <c r="BC10" s="368"/>
      <c r="BD10" s="368"/>
      <c r="BE10" s="368"/>
      <c r="BF10" s="368"/>
      <c r="BG10" s="368"/>
      <c r="BH10" s="368"/>
      <c r="BI10" s="368"/>
      <c r="BJ10" s="368"/>
      <c r="BK10" s="368"/>
      <c r="BL10" s="368"/>
      <c r="BM10" s="369"/>
      <c r="BN10" s="370">
        <v>1427150</v>
      </c>
      <c r="BO10" s="371"/>
      <c r="BP10" s="371"/>
      <c r="BQ10" s="371"/>
      <c r="BR10" s="371"/>
      <c r="BS10" s="371"/>
      <c r="BT10" s="371"/>
      <c r="BU10" s="372"/>
      <c r="BV10" s="370">
        <v>1345784</v>
      </c>
      <c r="BW10" s="371"/>
      <c r="BX10" s="371"/>
      <c r="BY10" s="371"/>
      <c r="BZ10" s="371"/>
      <c r="CA10" s="371"/>
      <c r="CB10" s="371"/>
      <c r="CC10" s="372"/>
      <c r="CD10" s="21" t="s">
        <v>192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4"/>
      <c r="C11" s="345"/>
      <c r="D11" s="345"/>
      <c r="E11" s="345"/>
      <c r="F11" s="345"/>
      <c r="G11" s="345"/>
      <c r="H11" s="345"/>
      <c r="I11" s="345"/>
      <c r="J11" s="345"/>
      <c r="K11" s="442"/>
      <c r="L11" s="395" t="s">
        <v>194</v>
      </c>
      <c r="M11" s="396"/>
      <c r="N11" s="396"/>
      <c r="O11" s="396"/>
      <c r="P11" s="396"/>
      <c r="Q11" s="397"/>
      <c r="R11" s="398" t="s">
        <v>196</v>
      </c>
      <c r="S11" s="399"/>
      <c r="T11" s="399"/>
      <c r="U11" s="399"/>
      <c r="V11" s="400"/>
      <c r="W11" s="502"/>
      <c r="X11" s="481"/>
      <c r="Y11" s="481"/>
      <c r="Z11" s="481"/>
      <c r="AA11" s="481"/>
      <c r="AB11" s="481"/>
      <c r="AC11" s="481"/>
      <c r="AD11" s="481"/>
      <c r="AE11" s="481"/>
      <c r="AF11" s="481"/>
      <c r="AG11" s="481"/>
      <c r="AH11" s="481"/>
      <c r="AI11" s="481"/>
      <c r="AJ11" s="481"/>
      <c r="AK11" s="481"/>
      <c r="AL11" s="505"/>
      <c r="AM11" s="362" t="s">
        <v>197</v>
      </c>
      <c r="AN11" s="363"/>
      <c r="AO11" s="363"/>
      <c r="AP11" s="363"/>
      <c r="AQ11" s="363"/>
      <c r="AR11" s="363"/>
      <c r="AS11" s="363"/>
      <c r="AT11" s="364"/>
      <c r="AU11" s="365" t="s">
        <v>75</v>
      </c>
      <c r="AV11" s="366"/>
      <c r="AW11" s="366"/>
      <c r="AX11" s="366"/>
      <c r="AY11" s="367" t="s">
        <v>198</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201</v>
      </c>
      <c r="CE11" s="374"/>
      <c r="CF11" s="374"/>
      <c r="CG11" s="374"/>
      <c r="CH11" s="374"/>
      <c r="CI11" s="374"/>
      <c r="CJ11" s="374"/>
      <c r="CK11" s="374"/>
      <c r="CL11" s="374"/>
      <c r="CM11" s="374"/>
      <c r="CN11" s="374"/>
      <c r="CO11" s="374"/>
      <c r="CP11" s="374"/>
      <c r="CQ11" s="374"/>
      <c r="CR11" s="374"/>
      <c r="CS11" s="375"/>
      <c r="CT11" s="382" t="s">
        <v>202</v>
      </c>
      <c r="CU11" s="383"/>
      <c r="CV11" s="383"/>
      <c r="CW11" s="383"/>
      <c r="CX11" s="383"/>
      <c r="CY11" s="383"/>
      <c r="CZ11" s="383"/>
      <c r="DA11" s="384"/>
      <c r="DB11" s="382" t="s">
        <v>202</v>
      </c>
      <c r="DC11" s="383"/>
      <c r="DD11" s="383"/>
      <c r="DE11" s="383"/>
      <c r="DF11" s="383"/>
      <c r="DG11" s="383"/>
      <c r="DH11" s="383"/>
      <c r="DI11" s="384"/>
    </row>
    <row r="12" spans="1:119" ht="18.75" customHeight="1" x14ac:dyDescent="0.15">
      <c r="A12" s="2"/>
      <c r="B12" s="529" t="s">
        <v>60</v>
      </c>
      <c r="C12" s="530"/>
      <c r="D12" s="530"/>
      <c r="E12" s="530"/>
      <c r="F12" s="530"/>
      <c r="G12" s="530"/>
      <c r="H12" s="530"/>
      <c r="I12" s="530"/>
      <c r="J12" s="530"/>
      <c r="K12" s="531"/>
      <c r="L12" s="401" t="s">
        <v>203</v>
      </c>
      <c r="M12" s="402"/>
      <c r="N12" s="402"/>
      <c r="O12" s="402"/>
      <c r="P12" s="402"/>
      <c r="Q12" s="403"/>
      <c r="R12" s="404">
        <v>40348</v>
      </c>
      <c r="S12" s="405"/>
      <c r="T12" s="405"/>
      <c r="U12" s="405"/>
      <c r="V12" s="406"/>
      <c r="W12" s="407" t="s">
        <v>6</v>
      </c>
      <c r="X12" s="366"/>
      <c r="Y12" s="366"/>
      <c r="Z12" s="366"/>
      <c r="AA12" s="366"/>
      <c r="AB12" s="408"/>
      <c r="AC12" s="409" t="s">
        <v>119</v>
      </c>
      <c r="AD12" s="410"/>
      <c r="AE12" s="410"/>
      <c r="AF12" s="410"/>
      <c r="AG12" s="411"/>
      <c r="AH12" s="409" t="s">
        <v>205</v>
      </c>
      <c r="AI12" s="410"/>
      <c r="AJ12" s="410"/>
      <c r="AK12" s="410"/>
      <c r="AL12" s="412"/>
      <c r="AM12" s="362" t="s">
        <v>207</v>
      </c>
      <c r="AN12" s="363"/>
      <c r="AO12" s="363"/>
      <c r="AP12" s="363"/>
      <c r="AQ12" s="363"/>
      <c r="AR12" s="363"/>
      <c r="AS12" s="363"/>
      <c r="AT12" s="364"/>
      <c r="AU12" s="365" t="s">
        <v>75</v>
      </c>
      <c r="AV12" s="366"/>
      <c r="AW12" s="366"/>
      <c r="AX12" s="366"/>
      <c r="AY12" s="367" t="s">
        <v>209</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0</v>
      </c>
      <c r="BW12" s="371"/>
      <c r="BX12" s="371"/>
      <c r="BY12" s="371"/>
      <c r="BZ12" s="371"/>
      <c r="CA12" s="371"/>
      <c r="CB12" s="371"/>
      <c r="CC12" s="372"/>
      <c r="CD12" s="373" t="s">
        <v>211</v>
      </c>
      <c r="CE12" s="374"/>
      <c r="CF12" s="374"/>
      <c r="CG12" s="374"/>
      <c r="CH12" s="374"/>
      <c r="CI12" s="374"/>
      <c r="CJ12" s="374"/>
      <c r="CK12" s="374"/>
      <c r="CL12" s="374"/>
      <c r="CM12" s="374"/>
      <c r="CN12" s="374"/>
      <c r="CO12" s="374"/>
      <c r="CP12" s="374"/>
      <c r="CQ12" s="374"/>
      <c r="CR12" s="374"/>
      <c r="CS12" s="375"/>
      <c r="CT12" s="382" t="s">
        <v>202</v>
      </c>
      <c r="CU12" s="383"/>
      <c r="CV12" s="383"/>
      <c r="CW12" s="383"/>
      <c r="CX12" s="383"/>
      <c r="CY12" s="383"/>
      <c r="CZ12" s="383"/>
      <c r="DA12" s="384"/>
      <c r="DB12" s="382" t="s">
        <v>202</v>
      </c>
      <c r="DC12" s="383"/>
      <c r="DD12" s="383"/>
      <c r="DE12" s="383"/>
      <c r="DF12" s="383"/>
      <c r="DG12" s="383"/>
      <c r="DH12" s="383"/>
      <c r="DI12" s="384"/>
    </row>
    <row r="13" spans="1:119" ht="18.75" customHeight="1" x14ac:dyDescent="0.15">
      <c r="A13" s="2"/>
      <c r="B13" s="532"/>
      <c r="C13" s="533"/>
      <c r="D13" s="533"/>
      <c r="E13" s="533"/>
      <c r="F13" s="533"/>
      <c r="G13" s="533"/>
      <c r="H13" s="533"/>
      <c r="I13" s="533"/>
      <c r="J13" s="533"/>
      <c r="K13" s="534"/>
      <c r="L13" s="13"/>
      <c r="M13" s="413" t="s">
        <v>212</v>
      </c>
      <c r="N13" s="414"/>
      <c r="O13" s="414"/>
      <c r="P13" s="414"/>
      <c r="Q13" s="415"/>
      <c r="R13" s="416">
        <v>40021</v>
      </c>
      <c r="S13" s="417"/>
      <c r="T13" s="417"/>
      <c r="U13" s="417"/>
      <c r="V13" s="418"/>
      <c r="W13" s="517" t="s">
        <v>214</v>
      </c>
      <c r="X13" s="518"/>
      <c r="Y13" s="518"/>
      <c r="Z13" s="518"/>
      <c r="AA13" s="518"/>
      <c r="AB13" s="508"/>
      <c r="AC13" s="392">
        <v>132</v>
      </c>
      <c r="AD13" s="393"/>
      <c r="AE13" s="393"/>
      <c r="AF13" s="393"/>
      <c r="AG13" s="419"/>
      <c r="AH13" s="392">
        <v>152</v>
      </c>
      <c r="AI13" s="393"/>
      <c r="AJ13" s="393"/>
      <c r="AK13" s="393"/>
      <c r="AL13" s="394"/>
      <c r="AM13" s="362" t="s">
        <v>215</v>
      </c>
      <c r="AN13" s="363"/>
      <c r="AO13" s="363"/>
      <c r="AP13" s="363"/>
      <c r="AQ13" s="363"/>
      <c r="AR13" s="363"/>
      <c r="AS13" s="363"/>
      <c r="AT13" s="364"/>
      <c r="AU13" s="365" t="s">
        <v>217</v>
      </c>
      <c r="AV13" s="366"/>
      <c r="AW13" s="366"/>
      <c r="AX13" s="366"/>
      <c r="AY13" s="367" t="s">
        <v>219</v>
      </c>
      <c r="AZ13" s="368"/>
      <c r="BA13" s="368"/>
      <c r="BB13" s="368"/>
      <c r="BC13" s="368"/>
      <c r="BD13" s="368"/>
      <c r="BE13" s="368"/>
      <c r="BF13" s="368"/>
      <c r="BG13" s="368"/>
      <c r="BH13" s="368"/>
      <c r="BI13" s="368"/>
      <c r="BJ13" s="368"/>
      <c r="BK13" s="368"/>
      <c r="BL13" s="368"/>
      <c r="BM13" s="369"/>
      <c r="BN13" s="370">
        <v>1721161</v>
      </c>
      <c r="BO13" s="371"/>
      <c r="BP13" s="371"/>
      <c r="BQ13" s="371"/>
      <c r="BR13" s="371"/>
      <c r="BS13" s="371"/>
      <c r="BT13" s="371"/>
      <c r="BU13" s="372"/>
      <c r="BV13" s="370">
        <v>1672212</v>
      </c>
      <c r="BW13" s="371"/>
      <c r="BX13" s="371"/>
      <c r="BY13" s="371"/>
      <c r="BZ13" s="371"/>
      <c r="CA13" s="371"/>
      <c r="CB13" s="371"/>
      <c r="CC13" s="372"/>
      <c r="CD13" s="373" t="s">
        <v>221</v>
      </c>
      <c r="CE13" s="374"/>
      <c r="CF13" s="374"/>
      <c r="CG13" s="374"/>
      <c r="CH13" s="374"/>
      <c r="CI13" s="374"/>
      <c r="CJ13" s="374"/>
      <c r="CK13" s="374"/>
      <c r="CL13" s="374"/>
      <c r="CM13" s="374"/>
      <c r="CN13" s="374"/>
      <c r="CO13" s="374"/>
      <c r="CP13" s="374"/>
      <c r="CQ13" s="374"/>
      <c r="CR13" s="374"/>
      <c r="CS13" s="375"/>
      <c r="CT13" s="376">
        <v>5.6</v>
      </c>
      <c r="CU13" s="377"/>
      <c r="CV13" s="377"/>
      <c r="CW13" s="377"/>
      <c r="CX13" s="377"/>
      <c r="CY13" s="377"/>
      <c r="CZ13" s="377"/>
      <c r="DA13" s="378"/>
      <c r="DB13" s="376">
        <v>9.3000000000000007</v>
      </c>
      <c r="DC13" s="377"/>
      <c r="DD13" s="377"/>
      <c r="DE13" s="377"/>
      <c r="DF13" s="377"/>
      <c r="DG13" s="377"/>
      <c r="DH13" s="377"/>
      <c r="DI13" s="378"/>
    </row>
    <row r="14" spans="1:119" ht="18.75" customHeight="1" x14ac:dyDescent="0.15">
      <c r="A14" s="2"/>
      <c r="B14" s="532"/>
      <c r="C14" s="533"/>
      <c r="D14" s="533"/>
      <c r="E14" s="533"/>
      <c r="F14" s="533"/>
      <c r="G14" s="533"/>
      <c r="H14" s="533"/>
      <c r="I14" s="533"/>
      <c r="J14" s="533"/>
      <c r="K14" s="534"/>
      <c r="L14" s="420" t="s">
        <v>222</v>
      </c>
      <c r="M14" s="421"/>
      <c r="N14" s="421"/>
      <c r="O14" s="421"/>
      <c r="P14" s="421"/>
      <c r="Q14" s="422"/>
      <c r="R14" s="416">
        <v>40992</v>
      </c>
      <c r="S14" s="417"/>
      <c r="T14" s="417"/>
      <c r="U14" s="417"/>
      <c r="V14" s="418"/>
      <c r="W14" s="503"/>
      <c r="X14" s="504"/>
      <c r="Y14" s="504"/>
      <c r="Z14" s="504"/>
      <c r="AA14" s="504"/>
      <c r="AB14" s="494"/>
      <c r="AC14" s="423">
        <v>0.9</v>
      </c>
      <c r="AD14" s="424"/>
      <c r="AE14" s="424"/>
      <c r="AF14" s="424"/>
      <c r="AG14" s="425"/>
      <c r="AH14" s="423">
        <v>0.9</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226</v>
      </c>
      <c r="CE14" s="428"/>
      <c r="CF14" s="428"/>
      <c r="CG14" s="428"/>
      <c r="CH14" s="428"/>
      <c r="CI14" s="428"/>
      <c r="CJ14" s="428"/>
      <c r="CK14" s="428"/>
      <c r="CL14" s="428"/>
      <c r="CM14" s="428"/>
      <c r="CN14" s="428"/>
      <c r="CO14" s="428"/>
      <c r="CP14" s="428"/>
      <c r="CQ14" s="428"/>
      <c r="CR14" s="428"/>
      <c r="CS14" s="429"/>
      <c r="CT14" s="430">
        <v>13.9</v>
      </c>
      <c r="CU14" s="431"/>
      <c r="CV14" s="431"/>
      <c r="CW14" s="431"/>
      <c r="CX14" s="431"/>
      <c r="CY14" s="431"/>
      <c r="CZ14" s="431"/>
      <c r="DA14" s="432"/>
      <c r="DB14" s="430">
        <v>45</v>
      </c>
      <c r="DC14" s="431"/>
      <c r="DD14" s="431"/>
      <c r="DE14" s="431"/>
      <c r="DF14" s="431"/>
      <c r="DG14" s="431"/>
      <c r="DH14" s="431"/>
      <c r="DI14" s="432"/>
    </row>
    <row r="15" spans="1:119" ht="18.75" customHeight="1" x14ac:dyDescent="0.15">
      <c r="A15" s="2"/>
      <c r="B15" s="532"/>
      <c r="C15" s="533"/>
      <c r="D15" s="533"/>
      <c r="E15" s="533"/>
      <c r="F15" s="533"/>
      <c r="G15" s="533"/>
      <c r="H15" s="533"/>
      <c r="I15" s="533"/>
      <c r="J15" s="533"/>
      <c r="K15" s="534"/>
      <c r="L15" s="13"/>
      <c r="M15" s="413" t="s">
        <v>212</v>
      </c>
      <c r="N15" s="414"/>
      <c r="O15" s="414"/>
      <c r="P15" s="414"/>
      <c r="Q15" s="415"/>
      <c r="R15" s="416">
        <v>40649</v>
      </c>
      <c r="S15" s="417"/>
      <c r="T15" s="417"/>
      <c r="U15" s="417"/>
      <c r="V15" s="418"/>
      <c r="W15" s="517" t="s">
        <v>8</v>
      </c>
      <c r="X15" s="518"/>
      <c r="Y15" s="518"/>
      <c r="Z15" s="518"/>
      <c r="AA15" s="518"/>
      <c r="AB15" s="508"/>
      <c r="AC15" s="392">
        <v>4597</v>
      </c>
      <c r="AD15" s="393"/>
      <c r="AE15" s="393"/>
      <c r="AF15" s="393"/>
      <c r="AG15" s="419"/>
      <c r="AH15" s="392">
        <v>5151</v>
      </c>
      <c r="AI15" s="393"/>
      <c r="AJ15" s="393"/>
      <c r="AK15" s="393"/>
      <c r="AL15" s="394"/>
      <c r="AM15" s="362"/>
      <c r="AN15" s="363"/>
      <c r="AO15" s="363"/>
      <c r="AP15" s="363"/>
      <c r="AQ15" s="363"/>
      <c r="AR15" s="363"/>
      <c r="AS15" s="363"/>
      <c r="AT15" s="364"/>
      <c r="AU15" s="365"/>
      <c r="AV15" s="366"/>
      <c r="AW15" s="366"/>
      <c r="AX15" s="366"/>
      <c r="AY15" s="350" t="s">
        <v>230</v>
      </c>
      <c r="AZ15" s="351"/>
      <c r="BA15" s="351"/>
      <c r="BB15" s="351"/>
      <c r="BC15" s="351"/>
      <c r="BD15" s="351"/>
      <c r="BE15" s="351"/>
      <c r="BF15" s="351"/>
      <c r="BG15" s="351"/>
      <c r="BH15" s="351"/>
      <c r="BI15" s="351"/>
      <c r="BJ15" s="351"/>
      <c r="BK15" s="351"/>
      <c r="BL15" s="351"/>
      <c r="BM15" s="352"/>
      <c r="BN15" s="353">
        <v>3798011</v>
      </c>
      <c r="BO15" s="354"/>
      <c r="BP15" s="354"/>
      <c r="BQ15" s="354"/>
      <c r="BR15" s="354"/>
      <c r="BS15" s="354"/>
      <c r="BT15" s="354"/>
      <c r="BU15" s="355"/>
      <c r="BV15" s="353">
        <v>3951606</v>
      </c>
      <c r="BW15" s="354"/>
      <c r="BX15" s="354"/>
      <c r="BY15" s="354"/>
      <c r="BZ15" s="354"/>
      <c r="CA15" s="354"/>
      <c r="CB15" s="354"/>
      <c r="CC15" s="355"/>
      <c r="CD15" s="356" t="s">
        <v>213</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15">
      <c r="A16" s="2"/>
      <c r="B16" s="532"/>
      <c r="C16" s="533"/>
      <c r="D16" s="533"/>
      <c r="E16" s="533"/>
      <c r="F16" s="533"/>
      <c r="G16" s="533"/>
      <c r="H16" s="533"/>
      <c r="I16" s="533"/>
      <c r="J16" s="533"/>
      <c r="K16" s="534"/>
      <c r="L16" s="420" t="s">
        <v>46</v>
      </c>
      <c r="M16" s="433"/>
      <c r="N16" s="433"/>
      <c r="O16" s="433"/>
      <c r="P16" s="433"/>
      <c r="Q16" s="434"/>
      <c r="R16" s="435" t="s">
        <v>231</v>
      </c>
      <c r="S16" s="436"/>
      <c r="T16" s="436"/>
      <c r="U16" s="436"/>
      <c r="V16" s="437"/>
      <c r="W16" s="503"/>
      <c r="X16" s="504"/>
      <c r="Y16" s="504"/>
      <c r="Z16" s="504"/>
      <c r="AA16" s="504"/>
      <c r="AB16" s="494"/>
      <c r="AC16" s="423">
        <v>30.5</v>
      </c>
      <c r="AD16" s="424"/>
      <c r="AE16" s="424"/>
      <c r="AF16" s="424"/>
      <c r="AG16" s="425"/>
      <c r="AH16" s="423">
        <v>31</v>
      </c>
      <c r="AI16" s="424"/>
      <c r="AJ16" s="424"/>
      <c r="AK16" s="424"/>
      <c r="AL16" s="426"/>
      <c r="AM16" s="362"/>
      <c r="AN16" s="363"/>
      <c r="AO16" s="363"/>
      <c r="AP16" s="363"/>
      <c r="AQ16" s="363"/>
      <c r="AR16" s="363"/>
      <c r="AS16" s="363"/>
      <c r="AT16" s="364"/>
      <c r="AU16" s="365"/>
      <c r="AV16" s="366"/>
      <c r="AW16" s="366"/>
      <c r="AX16" s="366"/>
      <c r="AY16" s="367" t="s">
        <v>116</v>
      </c>
      <c r="AZ16" s="368"/>
      <c r="BA16" s="368"/>
      <c r="BB16" s="368"/>
      <c r="BC16" s="368"/>
      <c r="BD16" s="368"/>
      <c r="BE16" s="368"/>
      <c r="BF16" s="368"/>
      <c r="BG16" s="368"/>
      <c r="BH16" s="368"/>
      <c r="BI16" s="368"/>
      <c r="BJ16" s="368"/>
      <c r="BK16" s="368"/>
      <c r="BL16" s="368"/>
      <c r="BM16" s="369"/>
      <c r="BN16" s="370">
        <v>8618318</v>
      </c>
      <c r="BO16" s="371"/>
      <c r="BP16" s="371"/>
      <c r="BQ16" s="371"/>
      <c r="BR16" s="371"/>
      <c r="BS16" s="371"/>
      <c r="BT16" s="371"/>
      <c r="BU16" s="372"/>
      <c r="BV16" s="370">
        <v>8417983</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15">
      <c r="A17" s="2"/>
      <c r="B17" s="535"/>
      <c r="C17" s="536"/>
      <c r="D17" s="536"/>
      <c r="E17" s="536"/>
      <c r="F17" s="536"/>
      <c r="G17" s="536"/>
      <c r="H17" s="536"/>
      <c r="I17" s="536"/>
      <c r="J17" s="536"/>
      <c r="K17" s="537"/>
      <c r="L17" s="14"/>
      <c r="M17" s="438" t="s">
        <v>109</v>
      </c>
      <c r="N17" s="439"/>
      <c r="O17" s="439"/>
      <c r="P17" s="439"/>
      <c r="Q17" s="440"/>
      <c r="R17" s="435" t="s">
        <v>232</v>
      </c>
      <c r="S17" s="436"/>
      <c r="T17" s="436"/>
      <c r="U17" s="436"/>
      <c r="V17" s="437"/>
      <c r="W17" s="517" t="s">
        <v>101</v>
      </c>
      <c r="X17" s="518"/>
      <c r="Y17" s="518"/>
      <c r="Z17" s="518"/>
      <c r="AA17" s="518"/>
      <c r="AB17" s="508"/>
      <c r="AC17" s="392">
        <v>10326</v>
      </c>
      <c r="AD17" s="393"/>
      <c r="AE17" s="393"/>
      <c r="AF17" s="393"/>
      <c r="AG17" s="419"/>
      <c r="AH17" s="392">
        <v>11292</v>
      </c>
      <c r="AI17" s="393"/>
      <c r="AJ17" s="393"/>
      <c r="AK17" s="393"/>
      <c r="AL17" s="394"/>
      <c r="AM17" s="362"/>
      <c r="AN17" s="363"/>
      <c r="AO17" s="363"/>
      <c r="AP17" s="363"/>
      <c r="AQ17" s="363"/>
      <c r="AR17" s="363"/>
      <c r="AS17" s="363"/>
      <c r="AT17" s="364"/>
      <c r="AU17" s="365"/>
      <c r="AV17" s="366"/>
      <c r="AW17" s="366"/>
      <c r="AX17" s="366"/>
      <c r="AY17" s="367" t="s">
        <v>233</v>
      </c>
      <c r="AZ17" s="368"/>
      <c r="BA17" s="368"/>
      <c r="BB17" s="368"/>
      <c r="BC17" s="368"/>
      <c r="BD17" s="368"/>
      <c r="BE17" s="368"/>
      <c r="BF17" s="368"/>
      <c r="BG17" s="368"/>
      <c r="BH17" s="368"/>
      <c r="BI17" s="368"/>
      <c r="BJ17" s="368"/>
      <c r="BK17" s="368"/>
      <c r="BL17" s="368"/>
      <c r="BM17" s="369"/>
      <c r="BN17" s="370">
        <v>4738167</v>
      </c>
      <c r="BO17" s="371"/>
      <c r="BP17" s="371"/>
      <c r="BQ17" s="371"/>
      <c r="BR17" s="371"/>
      <c r="BS17" s="371"/>
      <c r="BT17" s="371"/>
      <c r="BU17" s="372"/>
      <c r="BV17" s="370">
        <v>4947801</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15">
      <c r="A18" s="2"/>
      <c r="B18" s="441" t="s">
        <v>234</v>
      </c>
      <c r="C18" s="442"/>
      <c r="D18" s="442"/>
      <c r="E18" s="443"/>
      <c r="F18" s="443"/>
      <c r="G18" s="443"/>
      <c r="H18" s="443"/>
      <c r="I18" s="443"/>
      <c r="J18" s="443"/>
      <c r="K18" s="443"/>
      <c r="L18" s="444">
        <v>15.96</v>
      </c>
      <c r="M18" s="444"/>
      <c r="N18" s="444"/>
      <c r="O18" s="444"/>
      <c r="P18" s="444"/>
      <c r="Q18" s="444"/>
      <c r="R18" s="445"/>
      <c r="S18" s="445"/>
      <c r="T18" s="445"/>
      <c r="U18" s="445"/>
      <c r="V18" s="446"/>
      <c r="W18" s="519"/>
      <c r="X18" s="520"/>
      <c r="Y18" s="520"/>
      <c r="Z18" s="520"/>
      <c r="AA18" s="520"/>
      <c r="AB18" s="511"/>
      <c r="AC18" s="447">
        <v>68.599999999999994</v>
      </c>
      <c r="AD18" s="448"/>
      <c r="AE18" s="448"/>
      <c r="AF18" s="448"/>
      <c r="AG18" s="449"/>
      <c r="AH18" s="447">
        <v>68</v>
      </c>
      <c r="AI18" s="448"/>
      <c r="AJ18" s="448"/>
      <c r="AK18" s="448"/>
      <c r="AL18" s="450"/>
      <c r="AM18" s="362"/>
      <c r="AN18" s="363"/>
      <c r="AO18" s="363"/>
      <c r="AP18" s="363"/>
      <c r="AQ18" s="363"/>
      <c r="AR18" s="363"/>
      <c r="AS18" s="363"/>
      <c r="AT18" s="364"/>
      <c r="AU18" s="365"/>
      <c r="AV18" s="366"/>
      <c r="AW18" s="366"/>
      <c r="AX18" s="366"/>
      <c r="AY18" s="367" t="s">
        <v>236</v>
      </c>
      <c r="AZ18" s="368"/>
      <c r="BA18" s="368"/>
      <c r="BB18" s="368"/>
      <c r="BC18" s="368"/>
      <c r="BD18" s="368"/>
      <c r="BE18" s="368"/>
      <c r="BF18" s="368"/>
      <c r="BG18" s="368"/>
      <c r="BH18" s="368"/>
      <c r="BI18" s="368"/>
      <c r="BJ18" s="368"/>
      <c r="BK18" s="368"/>
      <c r="BL18" s="368"/>
      <c r="BM18" s="369"/>
      <c r="BN18" s="370">
        <v>8623305</v>
      </c>
      <c r="BO18" s="371"/>
      <c r="BP18" s="371"/>
      <c r="BQ18" s="371"/>
      <c r="BR18" s="371"/>
      <c r="BS18" s="371"/>
      <c r="BT18" s="371"/>
      <c r="BU18" s="372"/>
      <c r="BV18" s="370">
        <v>8438419</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15">
      <c r="A19" s="2"/>
      <c r="B19" s="441" t="s">
        <v>71</v>
      </c>
      <c r="C19" s="442"/>
      <c r="D19" s="442"/>
      <c r="E19" s="443"/>
      <c r="F19" s="443"/>
      <c r="G19" s="443"/>
      <c r="H19" s="443"/>
      <c r="I19" s="443"/>
      <c r="J19" s="443"/>
      <c r="K19" s="443"/>
      <c r="L19" s="451">
        <v>2529</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223</v>
      </c>
      <c r="AZ19" s="368"/>
      <c r="BA19" s="368"/>
      <c r="BB19" s="368"/>
      <c r="BC19" s="368"/>
      <c r="BD19" s="368"/>
      <c r="BE19" s="368"/>
      <c r="BF19" s="368"/>
      <c r="BG19" s="368"/>
      <c r="BH19" s="368"/>
      <c r="BI19" s="368"/>
      <c r="BJ19" s="368"/>
      <c r="BK19" s="368"/>
      <c r="BL19" s="368"/>
      <c r="BM19" s="369"/>
      <c r="BN19" s="370">
        <v>13384111</v>
      </c>
      <c r="BO19" s="371"/>
      <c r="BP19" s="371"/>
      <c r="BQ19" s="371"/>
      <c r="BR19" s="371"/>
      <c r="BS19" s="371"/>
      <c r="BT19" s="371"/>
      <c r="BU19" s="372"/>
      <c r="BV19" s="370">
        <v>13017621</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15">
      <c r="A20" s="2"/>
      <c r="B20" s="441" t="s">
        <v>237</v>
      </c>
      <c r="C20" s="442"/>
      <c r="D20" s="442"/>
      <c r="E20" s="443"/>
      <c r="F20" s="443"/>
      <c r="G20" s="443"/>
      <c r="H20" s="443"/>
      <c r="I20" s="443"/>
      <c r="J20" s="443"/>
      <c r="K20" s="443"/>
      <c r="L20" s="451">
        <v>17369</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15">
      <c r="A21" s="2"/>
      <c r="B21" s="462" t="s">
        <v>239</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15">
      <c r="A22" s="2"/>
      <c r="B22" s="563" t="s">
        <v>240</v>
      </c>
      <c r="C22" s="564"/>
      <c r="D22" s="565"/>
      <c r="E22" s="513" t="s">
        <v>6</v>
      </c>
      <c r="F22" s="518"/>
      <c r="G22" s="518"/>
      <c r="H22" s="518"/>
      <c r="I22" s="518"/>
      <c r="J22" s="518"/>
      <c r="K22" s="508"/>
      <c r="L22" s="513" t="s">
        <v>242</v>
      </c>
      <c r="M22" s="518"/>
      <c r="N22" s="518"/>
      <c r="O22" s="518"/>
      <c r="P22" s="508"/>
      <c r="Q22" s="540" t="s">
        <v>243</v>
      </c>
      <c r="R22" s="541"/>
      <c r="S22" s="541"/>
      <c r="T22" s="541"/>
      <c r="U22" s="541"/>
      <c r="V22" s="542"/>
      <c r="W22" s="572" t="s">
        <v>245</v>
      </c>
      <c r="X22" s="564"/>
      <c r="Y22" s="565"/>
      <c r="Z22" s="513" t="s">
        <v>6</v>
      </c>
      <c r="AA22" s="518"/>
      <c r="AB22" s="518"/>
      <c r="AC22" s="518"/>
      <c r="AD22" s="518"/>
      <c r="AE22" s="518"/>
      <c r="AF22" s="518"/>
      <c r="AG22" s="508"/>
      <c r="AH22" s="546" t="s">
        <v>186</v>
      </c>
      <c r="AI22" s="518"/>
      <c r="AJ22" s="518"/>
      <c r="AK22" s="518"/>
      <c r="AL22" s="508"/>
      <c r="AM22" s="546" t="s">
        <v>246</v>
      </c>
      <c r="AN22" s="547"/>
      <c r="AO22" s="547"/>
      <c r="AP22" s="547"/>
      <c r="AQ22" s="547"/>
      <c r="AR22" s="548"/>
      <c r="AS22" s="540" t="s">
        <v>243</v>
      </c>
      <c r="AT22" s="541"/>
      <c r="AU22" s="541"/>
      <c r="AV22" s="541"/>
      <c r="AW22" s="541"/>
      <c r="AX22" s="552"/>
      <c r="AY22" s="350" t="s">
        <v>247</v>
      </c>
      <c r="AZ22" s="351"/>
      <c r="BA22" s="351"/>
      <c r="BB22" s="351"/>
      <c r="BC22" s="351"/>
      <c r="BD22" s="351"/>
      <c r="BE22" s="351"/>
      <c r="BF22" s="351"/>
      <c r="BG22" s="351"/>
      <c r="BH22" s="351"/>
      <c r="BI22" s="351"/>
      <c r="BJ22" s="351"/>
      <c r="BK22" s="351"/>
      <c r="BL22" s="351"/>
      <c r="BM22" s="352"/>
      <c r="BN22" s="353">
        <v>11390213</v>
      </c>
      <c r="BO22" s="354"/>
      <c r="BP22" s="354"/>
      <c r="BQ22" s="354"/>
      <c r="BR22" s="354"/>
      <c r="BS22" s="354"/>
      <c r="BT22" s="354"/>
      <c r="BU22" s="355"/>
      <c r="BV22" s="353">
        <v>11506549</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251</v>
      </c>
      <c r="AZ23" s="368"/>
      <c r="BA23" s="368"/>
      <c r="BB23" s="368"/>
      <c r="BC23" s="368"/>
      <c r="BD23" s="368"/>
      <c r="BE23" s="368"/>
      <c r="BF23" s="368"/>
      <c r="BG23" s="368"/>
      <c r="BH23" s="368"/>
      <c r="BI23" s="368"/>
      <c r="BJ23" s="368"/>
      <c r="BK23" s="368"/>
      <c r="BL23" s="368"/>
      <c r="BM23" s="369"/>
      <c r="BN23" s="370">
        <v>6589122</v>
      </c>
      <c r="BO23" s="371"/>
      <c r="BP23" s="371"/>
      <c r="BQ23" s="371"/>
      <c r="BR23" s="371"/>
      <c r="BS23" s="371"/>
      <c r="BT23" s="371"/>
      <c r="BU23" s="372"/>
      <c r="BV23" s="370">
        <v>6207531</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15">
      <c r="A24" s="2"/>
      <c r="B24" s="566"/>
      <c r="C24" s="567"/>
      <c r="D24" s="568"/>
      <c r="E24" s="391" t="s">
        <v>252</v>
      </c>
      <c r="F24" s="363"/>
      <c r="G24" s="363"/>
      <c r="H24" s="363"/>
      <c r="I24" s="363"/>
      <c r="J24" s="363"/>
      <c r="K24" s="364"/>
      <c r="L24" s="392">
        <v>1</v>
      </c>
      <c r="M24" s="393"/>
      <c r="N24" s="393"/>
      <c r="O24" s="393"/>
      <c r="P24" s="419"/>
      <c r="Q24" s="392">
        <v>8880</v>
      </c>
      <c r="R24" s="393"/>
      <c r="S24" s="393"/>
      <c r="T24" s="393"/>
      <c r="U24" s="393"/>
      <c r="V24" s="419"/>
      <c r="W24" s="573"/>
      <c r="X24" s="567"/>
      <c r="Y24" s="568"/>
      <c r="Z24" s="391" t="s">
        <v>254</v>
      </c>
      <c r="AA24" s="363"/>
      <c r="AB24" s="363"/>
      <c r="AC24" s="363"/>
      <c r="AD24" s="363"/>
      <c r="AE24" s="363"/>
      <c r="AF24" s="363"/>
      <c r="AG24" s="364"/>
      <c r="AH24" s="392">
        <v>297</v>
      </c>
      <c r="AI24" s="393"/>
      <c r="AJ24" s="393"/>
      <c r="AK24" s="393"/>
      <c r="AL24" s="419"/>
      <c r="AM24" s="392">
        <v>957231</v>
      </c>
      <c r="AN24" s="393"/>
      <c r="AO24" s="393"/>
      <c r="AP24" s="393"/>
      <c r="AQ24" s="393"/>
      <c r="AR24" s="419"/>
      <c r="AS24" s="392">
        <v>3223</v>
      </c>
      <c r="AT24" s="393"/>
      <c r="AU24" s="393"/>
      <c r="AV24" s="393"/>
      <c r="AW24" s="393"/>
      <c r="AX24" s="394"/>
      <c r="AY24" s="465" t="s">
        <v>255</v>
      </c>
      <c r="AZ24" s="466"/>
      <c r="BA24" s="466"/>
      <c r="BB24" s="466"/>
      <c r="BC24" s="466"/>
      <c r="BD24" s="466"/>
      <c r="BE24" s="466"/>
      <c r="BF24" s="466"/>
      <c r="BG24" s="466"/>
      <c r="BH24" s="466"/>
      <c r="BI24" s="466"/>
      <c r="BJ24" s="466"/>
      <c r="BK24" s="466"/>
      <c r="BL24" s="466"/>
      <c r="BM24" s="467"/>
      <c r="BN24" s="370">
        <v>5559482</v>
      </c>
      <c r="BO24" s="371"/>
      <c r="BP24" s="371"/>
      <c r="BQ24" s="371"/>
      <c r="BR24" s="371"/>
      <c r="BS24" s="371"/>
      <c r="BT24" s="371"/>
      <c r="BU24" s="372"/>
      <c r="BV24" s="370">
        <v>5665419</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15">
      <c r="A25" s="2"/>
      <c r="B25" s="566"/>
      <c r="C25" s="567"/>
      <c r="D25" s="568"/>
      <c r="E25" s="391" t="s">
        <v>257</v>
      </c>
      <c r="F25" s="363"/>
      <c r="G25" s="363"/>
      <c r="H25" s="363"/>
      <c r="I25" s="363"/>
      <c r="J25" s="363"/>
      <c r="K25" s="364"/>
      <c r="L25" s="392">
        <v>1</v>
      </c>
      <c r="M25" s="393"/>
      <c r="N25" s="393"/>
      <c r="O25" s="393"/>
      <c r="P25" s="419"/>
      <c r="Q25" s="392">
        <v>7240</v>
      </c>
      <c r="R25" s="393"/>
      <c r="S25" s="393"/>
      <c r="T25" s="393"/>
      <c r="U25" s="393"/>
      <c r="V25" s="419"/>
      <c r="W25" s="573"/>
      <c r="X25" s="567"/>
      <c r="Y25" s="568"/>
      <c r="Z25" s="391" t="s">
        <v>259</v>
      </c>
      <c r="AA25" s="363"/>
      <c r="AB25" s="363"/>
      <c r="AC25" s="363"/>
      <c r="AD25" s="363"/>
      <c r="AE25" s="363"/>
      <c r="AF25" s="363"/>
      <c r="AG25" s="364"/>
      <c r="AH25" s="392">
        <v>51</v>
      </c>
      <c r="AI25" s="393"/>
      <c r="AJ25" s="393"/>
      <c r="AK25" s="393"/>
      <c r="AL25" s="419"/>
      <c r="AM25" s="392">
        <v>162792</v>
      </c>
      <c r="AN25" s="393"/>
      <c r="AO25" s="393"/>
      <c r="AP25" s="393"/>
      <c r="AQ25" s="393"/>
      <c r="AR25" s="419"/>
      <c r="AS25" s="392">
        <v>3192</v>
      </c>
      <c r="AT25" s="393"/>
      <c r="AU25" s="393"/>
      <c r="AV25" s="393"/>
      <c r="AW25" s="393"/>
      <c r="AX25" s="394"/>
      <c r="AY25" s="350" t="s">
        <v>38</v>
      </c>
      <c r="AZ25" s="351"/>
      <c r="BA25" s="351"/>
      <c r="BB25" s="351"/>
      <c r="BC25" s="351"/>
      <c r="BD25" s="351"/>
      <c r="BE25" s="351"/>
      <c r="BF25" s="351"/>
      <c r="BG25" s="351"/>
      <c r="BH25" s="351"/>
      <c r="BI25" s="351"/>
      <c r="BJ25" s="351"/>
      <c r="BK25" s="351"/>
      <c r="BL25" s="351"/>
      <c r="BM25" s="352"/>
      <c r="BN25" s="353">
        <v>1485538</v>
      </c>
      <c r="BO25" s="354"/>
      <c r="BP25" s="354"/>
      <c r="BQ25" s="354"/>
      <c r="BR25" s="354"/>
      <c r="BS25" s="354"/>
      <c r="BT25" s="354"/>
      <c r="BU25" s="355"/>
      <c r="BV25" s="353">
        <v>1344514</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15">
      <c r="A26" s="2"/>
      <c r="B26" s="566"/>
      <c r="C26" s="567"/>
      <c r="D26" s="568"/>
      <c r="E26" s="391" t="s">
        <v>260</v>
      </c>
      <c r="F26" s="363"/>
      <c r="G26" s="363"/>
      <c r="H26" s="363"/>
      <c r="I26" s="363"/>
      <c r="J26" s="363"/>
      <c r="K26" s="364"/>
      <c r="L26" s="392">
        <v>1</v>
      </c>
      <c r="M26" s="393"/>
      <c r="N26" s="393"/>
      <c r="O26" s="393"/>
      <c r="P26" s="419"/>
      <c r="Q26" s="392">
        <v>6460</v>
      </c>
      <c r="R26" s="393"/>
      <c r="S26" s="393"/>
      <c r="T26" s="393"/>
      <c r="U26" s="393"/>
      <c r="V26" s="419"/>
      <c r="W26" s="573"/>
      <c r="X26" s="567"/>
      <c r="Y26" s="568"/>
      <c r="Z26" s="391" t="s">
        <v>261</v>
      </c>
      <c r="AA26" s="471"/>
      <c r="AB26" s="471"/>
      <c r="AC26" s="471"/>
      <c r="AD26" s="471"/>
      <c r="AE26" s="471"/>
      <c r="AF26" s="471"/>
      <c r="AG26" s="472"/>
      <c r="AH26" s="392">
        <v>5</v>
      </c>
      <c r="AI26" s="393"/>
      <c r="AJ26" s="393"/>
      <c r="AK26" s="393"/>
      <c r="AL26" s="419"/>
      <c r="AM26" s="392">
        <v>17655</v>
      </c>
      <c r="AN26" s="393"/>
      <c r="AO26" s="393"/>
      <c r="AP26" s="393"/>
      <c r="AQ26" s="393"/>
      <c r="AR26" s="419"/>
      <c r="AS26" s="392">
        <v>3531</v>
      </c>
      <c r="AT26" s="393"/>
      <c r="AU26" s="393"/>
      <c r="AV26" s="393"/>
      <c r="AW26" s="393"/>
      <c r="AX26" s="394"/>
      <c r="AY26" s="373" t="s">
        <v>262</v>
      </c>
      <c r="AZ26" s="374"/>
      <c r="BA26" s="374"/>
      <c r="BB26" s="374"/>
      <c r="BC26" s="374"/>
      <c r="BD26" s="374"/>
      <c r="BE26" s="374"/>
      <c r="BF26" s="374"/>
      <c r="BG26" s="374"/>
      <c r="BH26" s="374"/>
      <c r="BI26" s="374"/>
      <c r="BJ26" s="374"/>
      <c r="BK26" s="374"/>
      <c r="BL26" s="374"/>
      <c r="BM26" s="375"/>
      <c r="BN26" s="370">
        <v>126000</v>
      </c>
      <c r="BO26" s="371"/>
      <c r="BP26" s="371"/>
      <c r="BQ26" s="371"/>
      <c r="BR26" s="371"/>
      <c r="BS26" s="371"/>
      <c r="BT26" s="371"/>
      <c r="BU26" s="372"/>
      <c r="BV26" s="370">
        <v>75000</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15">
      <c r="A27" s="2"/>
      <c r="B27" s="566"/>
      <c r="C27" s="567"/>
      <c r="D27" s="568"/>
      <c r="E27" s="391" t="s">
        <v>263</v>
      </c>
      <c r="F27" s="363"/>
      <c r="G27" s="363"/>
      <c r="H27" s="363"/>
      <c r="I27" s="363"/>
      <c r="J27" s="363"/>
      <c r="K27" s="364"/>
      <c r="L27" s="392">
        <v>1</v>
      </c>
      <c r="M27" s="393"/>
      <c r="N27" s="393"/>
      <c r="O27" s="393"/>
      <c r="P27" s="419"/>
      <c r="Q27" s="392">
        <v>4230</v>
      </c>
      <c r="R27" s="393"/>
      <c r="S27" s="393"/>
      <c r="T27" s="393"/>
      <c r="U27" s="393"/>
      <c r="V27" s="419"/>
      <c r="W27" s="573"/>
      <c r="X27" s="567"/>
      <c r="Y27" s="568"/>
      <c r="Z27" s="391" t="s">
        <v>264</v>
      </c>
      <c r="AA27" s="363"/>
      <c r="AB27" s="363"/>
      <c r="AC27" s="363"/>
      <c r="AD27" s="363"/>
      <c r="AE27" s="363"/>
      <c r="AF27" s="363"/>
      <c r="AG27" s="364"/>
      <c r="AH27" s="392">
        <v>3</v>
      </c>
      <c r="AI27" s="393"/>
      <c r="AJ27" s="393"/>
      <c r="AK27" s="393"/>
      <c r="AL27" s="419"/>
      <c r="AM27" s="392">
        <v>11757</v>
      </c>
      <c r="AN27" s="393"/>
      <c r="AO27" s="393"/>
      <c r="AP27" s="393"/>
      <c r="AQ27" s="393"/>
      <c r="AR27" s="419"/>
      <c r="AS27" s="392">
        <v>3919</v>
      </c>
      <c r="AT27" s="393"/>
      <c r="AU27" s="393"/>
      <c r="AV27" s="393"/>
      <c r="AW27" s="393"/>
      <c r="AX27" s="394"/>
      <c r="AY27" s="427" t="s">
        <v>267</v>
      </c>
      <c r="AZ27" s="428"/>
      <c r="BA27" s="428"/>
      <c r="BB27" s="428"/>
      <c r="BC27" s="428"/>
      <c r="BD27" s="428"/>
      <c r="BE27" s="428"/>
      <c r="BF27" s="428"/>
      <c r="BG27" s="428"/>
      <c r="BH27" s="428"/>
      <c r="BI27" s="428"/>
      <c r="BJ27" s="428"/>
      <c r="BK27" s="428"/>
      <c r="BL27" s="428"/>
      <c r="BM27" s="429"/>
      <c r="BN27" s="468" t="s">
        <v>202</v>
      </c>
      <c r="BO27" s="469"/>
      <c r="BP27" s="469"/>
      <c r="BQ27" s="469"/>
      <c r="BR27" s="469"/>
      <c r="BS27" s="469"/>
      <c r="BT27" s="469"/>
      <c r="BU27" s="470"/>
      <c r="BV27" s="468" t="s">
        <v>202</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15">
      <c r="A28" s="2"/>
      <c r="B28" s="566"/>
      <c r="C28" s="567"/>
      <c r="D28" s="568"/>
      <c r="E28" s="391" t="s">
        <v>268</v>
      </c>
      <c r="F28" s="363"/>
      <c r="G28" s="363"/>
      <c r="H28" s="363"/>
      <c r="I28" s="363"/>
      <c r="J28" s="363"/>
      <c r="K28" s="364"/>
      <c r="L28" s="392">
        <v>1</v>
      </c>
      <c r="M28" s="393"/>
      <c r="N28" s="393"/>
      <c r="O28" s="393"/>
      <c r="P28" s="419"/>
      <c r="Q28" s="392">
        <v>3810</v>
      </c>
      <c r="R28" s="393"/>
      <c r="S28" s="393"/>
      <c r="T28" s="393"/>
      <c r="U28" s="393"/>
      <c r="V28" s="419"/>
      <c r="W28" s="573"/>
      <c r="X28" s="567"/>
      <c r="Y28" s="568"/>
      <c r="Z28" s="391" t="s">
        <v>36</v>
      </c>
      <c r="AA28" s="363"/>
      <c r="AB28" s="363"/>
      <c r="AC28" s="363"/>
      <c r="AD28" s="363"/>
      <c r="AE28" s="363"/>
      <c r="AF28" s="363"/>
      <c r="AG28" s="364"/>
      <c r="AH28" s="392" t="s">
        <v>202</v>
      </c>
      <c r="AI28" s="393"/>
      <c r="AJ28" s="393"/>
      <c r="AK28" s="393"/>
      <c r="AL28" s="419"/>
      <c r="AM28" s="392" t="s">
        <v>202</v>
      </c>
      <c r="AN28" s="393"/>
      <c r="AO28" s="393"/>
      <c r="AP28" s="393"/>
      <c r="AQ28" s="393"/>
      <c r="AR28" s="419"/>
      <c r="AS28" s="392" t="s">
        <v>202</v>
      </c>
      <c r="AT28" s="393"/>
      <c r="AU28" s="393"/>
      <c r="AV28" s="393"/>
      <c r="AW28" s="393"/>
      <c r="AX28" s="394"/>
      <c r="AY28" s="554" t="s">
        <v>269</v>
      </c>
      <c r="AZ28" s="555"/>
      <c r="BA28" s="555"/>
      <c r="BB28" s="556"/>
      <c r="BC28" s="350" t="s">
        <v>108</v>
      </c>
      <c r="BD28" s="351"/>
      <c r="BE28" s="351"/>
      <c r="BF28" s="351"/>
      <c r="BG28" s="351"/>
      <c r="BH28" s="351"/>
      <c r="BI28" s="351"/>
      <c r="BJ28" s="351"/>
      <c r="BK28" s="351"/>
      <c r="BL28" s="351"/>
      <c r="BM28" s="352"/>
      <c r="BN28" s="353">
        <v>2906927</v>
      </c>
      <c r="BO28" s="354"/>
      <c r="BP28" s="354"/>
      <c r="BQ28" s="354"/>
      <c r="BR28" s="354"/>
      <c r="BS28" s="354"/>
      <c r="BT28" s="354"/>
      <c r="BU28" s="355"/>
      <c r="BV28" s="353">
        <v>1479777</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15">
      <c r="A29" s="2"/>
      <c r="B29" s="566"/>
      <c r="C29" s="567"/>
      <c r="D29" s="568"/>
      <c r="E29" s="391" t="s">
        <v>272</v>
      </c>
      <c r="F29" s="363"/>
      <c r="G29" s="363"/>
      <c r="H29" s="363"/>
      <c r="I29" s="363"/>
      <c r="J29" s="363"/>
      <c r="K29" s="364"/>
      <c r="L29" s="392">
        <v>17</v>
      </c>
      <c r="M29" s="393"/>
      <c r="N29" s="393"/>
      <c r="O29" s="393"/>
      <c r="P29" s="419"/>
      <c r="Q29" s="392">
        <v>3550</v>
      </c>
      <c r="R29" s="393"/>
      <c r="S29" s="393"/>
      <c r="T29" s="393"/>
      <c r="U29" s="393"/>
      <c r="V29" s="419"/>
      <c r="W29" s="574"/>
      <c r="X29" s="575"/>
      <c r="Y29" s="576"/>
      <c r="Z29" s="391" t="s">
        <v>274</v>
      </c>
      <c r="AA29" s="363"/>
      <c r="AB29" s="363"/>
      <c r="AC29" s="363"/>
      <c r="AD29" s="363"/>
      <c r="AE29" s="363"/>
      <c r="AF29" s="363"/>
      <c r="AG29" s="364"/>
      <c r="AH29" s="392">
        <v>300</v>
      </c>
      <c r="AI29" s="393"/>
      <c r="AJ29" s="393"/>
      <c r="AK29" s="393"/>
      <c r="AL29" s="419"/>
      <c r="AM29" s="392">
        <v>968988</v>
      </c>
      <c r="AN29" s="393"/>
      <c r="AO29" s="393"/>
      <c r="AP29" s="393"/>
      <c r="AQ29" s="393"/>
      <c r="AR29" s="419"/>
      <c r="AS29" s="392">
        <v>3230</v>
      </c>
      <c r="AT29" s="393"/>
      <c r="AU29" s="393"/>
      <c r="AV29" s="393"/>
      <c r="AW29" s="393"/>
      <c r="AX29" s="394"/>
      <c r="AY29" s="557"/>
      <c r="AZ29" s="558"/>
      <c r="BA29" s="558"/>
      <c r="BB29" s="559"/>
      <c r="BC29" s="367" t="s">
        <v>275</v>
      </c>
      <c r="BD29" s="368"/>
      <c r="BE29" s="368"/>
      <c r="BF29" s="368"/>
      <c r="BG29" s="368"/>
      <c r="BH29" s="368"/>
      <c r="BI29" s="368"/>
      <c r="BJ29" s="368"/>
      <c r="BK29" s="368"/>
      <c r="BL29" s="368"/>
      <c r="BM29" s="369"/>
      <c r="BN29" s="370">
        <v>788000</v>
      </c>
      <c r="BO29" s="371"/>
      <c r="BP29" s="371"/>
      <c r="BQ29" s="371"/>
      <c r="BR29" s="371"/>
      <c r="BS29" s="371"/>
      <c r="BT29" s="371"/>
      <c r="BU29" s="372"/>
      <c r="BV29" s="370">
        <v>18000</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15">
      <c r="A30" s="2"/>
      <c r="B30" s="569"/>
      <c r="C30" s="570"/>
      <c r="D30" s="571"/>
      <c r="E30" s="395"/>
      <c r="F30" s="396"/>
      <c r="G30" s="396"/>
      <c r="H30" s="396"/>
      <c r="I30" s="396"/>
      <c r="J30" s="396"/>
      <c r="K30" s="397"/>
      <c r="L30" s="473"/>
      <c r="M30" s="474"/>
      <c r="N30" s="474"/>
      <c r="O30" s="474"/>
      <c r="P30" s="475"/>
      <c r="Q30" s="473"/>
      <c r="R30" s="474"/>
      <c r="S30" s="474"/>
      <c r="T30" s="474"/>
      <c r="U30" s="474"/>
      <c r="V30" s="475"/>
      <c r="W30" s="476" t="s">
        <v>146</v>
      </c>
      <c r="X30" s="477"/>
      <c r="Y30" s="477"/>
      <c r="Z30" s="477"/>
      <c r="AA30" s="477"/>
      <c r="AB30" s="477"/>
      <c r="AC30" s="477"/>
      <c r="AD30" s="477"/>
      <c r="AE30" s="477"/>
      <c r="AF30" s="477"/>
      <c r="AG30" s="478"/>
      <c r="AH30" s="447">
        <v>99.6</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74</v>
      </c>
      <c r="BD30" s="466"/>
      <c r="BE30" s="466"/>
      <c r="BF30" s="466"/>
      <c r="BG30" s="466"/>
      <c r="BH30" s="466"/>
      <c r="BI30" s="466"/>
      <c r="BJ30" s="466"/>
      <c r="BK30" s="466"/>
      <c r="BL30" s="466"/>
      <c r="BM30" s="467"/>
      <c r="BN30" s="468">
        <v>929855</v>
      </c>
      <c r="BO30" s="469"/>
      <c r="BP30" s="469"/>
      <c r="BQ30" s="469"/>
      <c r="BR30" s="469"/>
      <c r="BS30" s="469"/>
      <c r="BT30" s="469"/>
      <c r="BU30" s="470"/>
      <c r="BV30" s="468">
        <v>905811</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9" t="s">
        <v>190</v>
      </c>
      <c r="D32" s="479"/>
      <c r="E32" s="479"/>
      <c r="F32" s="479"/>
      <c r="G32" s="479"/>
      <c r="H32" s="479"/>
      <c r="I32" s="479"/>
      <c r="J32" s="479"/>
      <c r="K32" s="479"/>
      <c r="L32" s="479"/>
      <c r="M32" s="479"/>
      <c r="N32" s="479"/>
      <c r="O32" s="479"/>
      <c r="P32" s="479"/>
      <c r="Q32" s="479"/>
      <c r="R32" s="479"/>
      <c r="S32" s="479"/>
      <c r="U32" s="374" t="s">
        <v>99</v>
      </c>
      <c r="V32" s="374"/>
      <c r="W32" s="374"/>
      <c r="X32" s="374"/>
      <c r="Y32" s="374"/>
      <c r="Z32" s="374"/>
      <c r="AA32" s="374"/>
      <c r="AB32" s="374"/>
      <c r="AC32" s="374"/>
      <c r="AD32" s="374"/>
      <c r="AE32" s="374"/>
      <c r="AF32" s="374"/>
      <c r="AG32" s="374"/>
      <c r="AH32" s="374"/>
      <c r="AI32" s="374"/>
      <c r="AJ32" s="374"/>
      <c r="AK32" s="374"/>
      <c r="AM32" s="374" t="s">
        <v>277</v>
      </c>
      <c r="AN32" s="374"/>
      <c r="AO32" s="374"/>
      <c r="AP32" s="374"/>
      <c r="AQ32" s="374"/>
      <c r="AR32" s="374"/>
      <c r="AS32" s="374"/>
      <c r="AT32" s="374"/>
      <c r="AU32" s="374"/>
      <c r="AV32" s="374"/>
      <c r="AW32" s="374"/>
      <c r="AX32" s="374"/>
      <c r="AY32" s="374"/>
      <c r="AZ32" s="374"/>
      <c r="BA32" s="374"/>
      <c r="BB32" s="374"/>
      <c r="BC32" s="374"/>
      <c r="BE32" s="374" t="s">
        <v>278</v>
      </c>
      <c r="BF32" s="374"/>
      <c r="BG32" s="374"/>
      <c r="BH32" s="374"/>
      <c r="BI32" s="374"/>
      <c r="BJ32" s="374"/>
      <c r="BK32" s="374"/>
      <c r="BL32" s="374"/>
      <c r="BM32" s="374"/>
      <c r="BN32" s="374"/>
      <c r="BO32" s="374"/>
      <c r="BP32" s="374"/>
      <c r="BQ32" s="374"/>
      <c r="BR32" s="374"/>
      <c r="BS32" s="374"/>
      <c r="BT32" s="374"/>
      <c r="BU32" s="374"/>
      <c r="BW32" s="374" t="s">
        <v>280</v>
      </c>
      <c r="BX32" s="374"/>
      <c r="BY32" s="374"/>
      <c r="BZ32" s="374"/>
      <c r="CA32" s="374"/>
      <c r="CB32" s="374"/>
      <c r="CC32" s="374"/>
      <c r="CD32" s="374"/>
      <c r="CE32" s="374"/>
      <c r="CF32" s="374"/>
      <c r="CG32" s="374"/>
      <c r="CH32" s="374"/>
      <c r="CI32" s="374"/>
      <c r="CJ32" s="374"/>
      <c r="CK32" s="374"/>
      <c r="CL32" s="374"/>
      <c r="CM32" s="374"/>
      <c r="CO32" s="374" t="s">
        <v>282</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15">
      <c r="A33" s="2"/>
      <c r="B33" s="5"/>
      <c r="C33" s="480" t="s">
        <v>64</v>
      </c>
      <c r="D33" s="480"/>
      <c r="E33" s="481" t="s">
        <v>283</v>
      </c>
      <c r="F33" s="481"/>
      <c r="G33" s="481"/>
      <c r="H33" s="481"/>
      <c r="I33" s="481"/>
      <c r="J33" s="481"/>
      <c r="K33" s="481"/>
      <c r="L33" s="481"/>
      <c r="M33" s="481"/>
      <c r="N33" s="481"/>
      <c r="O33" s="481"/>
      <c r="P33" s="481"/>
      <c r="Q33" s="481"/>
      <c r="R33" s="481"/>
      <c r="S33" s="481"/>
      <c r="T33" s="11"/>
      <c r="U33" s="480" t="s">
        <v>64</v>
      </c>
      <c r="V33" s="480"/>
      <c r="W33" s="481" t="s">
        <v>283</v>
      </c>
      <c r="X33" s="481"/>
      <c r="Y33" s="481"/>
      <c r="Z33" s="481"/>
      <c r="AA33" s="481"/>
      <c r="AB33" s="481"/>
      <c r="AC33" s="481"/>
      <c r="AD33" s="481"/>
      <c r="AE33" s="481"/>
      <c r="AF33" s="481"/>
      <c r="AG33" s="481"/>
      <c r="AH33" s="481"/>
      <c r="AI33" s="481"/>
      <c r="AJ33" s="481"/>
      <c r="AK33" s="481"/>
      <c r="AL33" s="11"/>
      <c r="AM33" s="480" t="s">
        <v>64</v>
      </c>
      <c r="AN33" s="480"/>
      <c r="AO33" s="481" t="s">
        <v>283</v>
      </c>
      <c r="AP33" s="481"/>
      <c r="AQ33" s="481"/>
      <c r="AR33" s="481"/>
      <c r="AS33" s="481"/>
      <c r="AT33" s="481"/>
      <c r="AU33" s="481"/>
      <c r="AV33" s="481"/>
      <c r="AW33" s="481"/>
      <c r="AX33" s="481"/>
      <c r="AY33" s="481"/>
      <c r="AZ33" s="481"/>
      <c r="BA33" s="481"/>
      <c r="BB33" s="481"/>
      <c r="BC33" s="481"/>
      <c r="BD33" s="7"/>
      <c r="BE33" s="481" t="s">
        <v>284</v>
      </c>
      <c r="BF33" s="481"/>
      <c r="BG33" s="481" t="s">
        <v>172</v>
      </c>
      <c r="BH33" s="481"/>
      <c r="BI33" s="481"/>
      <c r="BJ33" s="481"/>
      <c r="BK33" s="481"/>
      <c r="BL33" s="481"/>
      <c r="BM33" s="481"/>
      <c r="BN33" s="481"/>
      <c r="BO33" s="481"/>
      <c r="BP33" s="481"/>
      <c r="BQ33" s="481"/>
      <c r="BR33" s="481"/>
      <c r="BS33" s="481"/>
      <c r="BT33" s="481"/>
      <c r="BU33" s="481"/>
      <c r="BV33" s="7"/>
      <c r="BW33" s="480" t="s">
        <v>284</v>
      </c>
      <c r="BX33" s="480"/>
      <c r="BY33" s="481" t="s">
        <v>117</v>
      </c>
      <c r="BZ33" s="481"/>
      <c r="CA33" s="481"/>
      <c r="CB33" s="481"/>
      <c r="CC33" s="481"/>
      <c r="CD33" s="481"/>
      <c r="CE33" s="481"/>
      <c r="CF33" s="481"/>
      <c r="CG33" s="481"/>
      <c r="CH33" s="481"/>
      <c r="CI33" s="481"/>
      <c r="CJ33" s="481"/>
      <c r="CK33" s="481"/>
      <c r="CL33" s="481"/>
      <c r="CM33" s="481"/>
      <c r="CN33" s="11"/>
      <c r="CO33" s="480" t="s">
        <v>64</v>
      </c>
      <c r="CP33" s="480"/>
      <c r="CQ33" s="481" t="s">
        <v>286</v>
      </c>
      <c r="CR33" s="481"/>
      <c r="CS33" s="481"/>
      <c r="CT33" s="481"/>
      <c r="CU33" s="481"/>
      <c r="CV33" s="481"/>
      <c r="CW33" s="481"/>
      <c r="CX33" s="481"/>
      <c r="CY33" s="481"/>
      <c r="CZ33" s="481"/>
      <c r="DA33" s="481"/>
      <c r="DB33" s="481"/>
      <c r="DC33" s="481"/>
      <c r="DD33" s="481"/>
      <c r="DE33" s="481"/>
      <c r="DF33" s="11"/>
      <c r="DG33" s="482" t="s">
        <v>86</v>
      </c>
      <c r="DH33" s="482"/>
      <c r="DI33" s="18"/>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5</v>
      </c>
      <c r="V34" s="483"/>
      <c r="W34" s="484" t="str">
        <f>IF('各会計、関係団体の財政状況及び健全化判断比率'!B28="","",'各会計、関係団体の財政状況及び健全化判断比率'!B28)</f>
        <v>中間市特別会計国民健康保険事業</v>
      </c>
      <c r="X34" s="484"/>
      <c r="Y34" s="484"/>
      <c r="Z34" s="484"/>
      <c r="AA34" s="484"/>
      <c r="AB34" s="484"/>
      <c r="AC34" s="484"/>
      <c r="AD34" s="484"/>
      <c r="AE34" s="484"/>
      <c r="AF34" s="484"/>
      <c r="AG34" s="484"/>
      <c r="AH34" s="484"/>
      <c r="AI34" s="484"/>
      <c r="AJ34" s="484"/>
      <c r="AK34" s="484"/>
      <c r="AL34" s="2"/>
      <c r="AM34" s="483">
        <f>IF(AO34="","",MAX(C34:D43,U34:V43)+1)</f>
        <v>8</v>
      </c>
      <c r="AN34" s="483"/>
      <c r="AO34" s="484" t="str">
        <f>IF('各会計、関係団体の財政状況及び健全化判断比率'!B31="","",'各会計、関係団体の財政状況及び健全化判断比率'!B31)</f>
        <v>中間市水道事業会計</v>
      </c>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t="str">
        <f>IF(BY34="","",MAX(C34:D43,U34:V43,AM34:AN43,BE34:BF43)+1)</f>
        <v/>
      </c>
      <c r="BX34" s="483"/>
      <c r="BY34" s="484" t="str">
        <f>IF('各会計、関係団体の財政状況及び健全化判断比率'!B68="","",'各会計、関係団体の財政状況及び健全化判断比率'!B68)</f>
        <v/>
      </c>
      <c r="BZ34" s="484"/>
      <c r="CA34" s="484"/>
      <c r="CB34" s="484"/>
      <c r="CC34" s="484"/>
      <c r="CD34" s="484"/>
      <c r="CE34" s="484"/>
      <c r="CF34" s="484"/>
      <c r="CG34" s="484"/>
      <c r="CH34" s="484"/>
      <c r="CI34" s="484"/>
      <c r="CJ34" s="484"/>
      <c r="CK34" s="484"/>
      <c r="CL34" s="484"/>
      <c r="CM34" s="484"/>
      <c r="CN34" s="2"/>
      <c r="CO34" s="483">
        <f>IF(CQ34="","",MAX(C34:D43,U34:V43,AM34:AN43,BE34:BF43,BW34:BX43)+1)</f>
        <v>10</v>
      </c>
      <c r="CP34" s="483"/>
      <c r="CQ34" s="484" t="str">
        <f>IF('各会計、関係団体の財政状況及び健全化判断比率'!BS7="","",'各会計、関係団体の財政状況及び健全化判断比率'!BS7)</f>
        <v>中間市文化振興財団</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15">
      <c r="A35" s="2"/>
      <c r="B35" s="5"/>
      <c r="C35" s="483">
        <f t="shared" ref="C35:C43" si="0">IF(E35="","",C34+1)</f>
        <v>2</v>
      </c>
      <c r="D35" s="483"/>
      <c r="E35" s="484" t="str">
        <f>IF('各会計、関係団体の財政状況及び健全化判断比率'!B8="","",'各会計、関係団体の財政状況及び健全化判断比率'!B8)</f>
        <v>中間市公共用地先行取得特別会計</v>
      </c>
      <c r="F35" s="484"/>
      <c r="G35" s="484"/>
      <c r="H35" s="484"/>
      <c r="I35" s="484"/>
      <c r="J35" s="484"/>
      <c r="K35" s="484"/>
      <c r="L35" s="484"/>
      <c r="M35" s="484"/>
      <c r="N35" s="484"/>
      <c r="O35" s="484"/>
      <c r="P35" s="484"/>
      <c r="Q35" s="484"/>
      <c r="R35" s="484"/>
      <c r="S35" s="484"/>
      <c r="T35" s="2"/>
      <c r="U35" s="483">
        <f t="shared" ref="U35:U43" si="1">IF(W35="","",U34+1)</f>
        <v>6</v>
      </c>
      <c r="V35" s="483"/>
      <c r="W35" s="484" t="str">
        <f>IF('各会計、関係団体の財政状況及び健全化判断比率'!B29="","",'各会計、関係団体の財政状況及び健全化判断比率'!B29)</f>
        <v>中間市介護保険事業特別会計</v>
      </c>
      <c r="X35" s="484"/>
      <c r="Y35" s="484"/>
      <c r="Z35" s="484"/>
      <c r="AA35" s="484"/>
      <c r="AB35" s="484"/>
      <c r="AC35" s="484"/>
      <c r="AD35" s="484"/>
      <c r="AE35" s="484"/>
      <c r="AF35" s="484"/>
      <c r="AG35" s="484"/>
      <c r="AH35" s="484"/>
      <c r="AI35" s="484"/>
      <c r="AJ35" s="484"/>
      <c r="AK35" s="484"/>
      <c r="AL35" s="2"/>
      <c r="AM35" s="483">
        <f t="shared" ref="AM35:AM43" si="2">IF(AO35="","",AM34+1)</f>
        <v>9</v>
      </c>
      <c r="AN35" s="483"/>
      <c r="AO35" s="484" t="str">
        <f>IF('各会計、関係団体の財政状況及び健全化判断比率'!B32="","",'各会計、関係団体の財政状況及び健全化判断比率'!B32)</f>
        <v>中間市公共下水道事業会計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t="str">
        <f t="shared" ref="BW35:BW43" si="4">IF(BY35="","",BW34+1)</f>
        <v/>
      </c>
      <c r="BX35" s="483"/>
      <c r="BY35" s="484" t="str">
        <f>IF('各会計、関係団体の財政状況及び健全化判断比率'!B69="","",'各会計、関係団体の財政状況及び健全化判断比率'!B69)</f>
        <v/>
      </c>
      <c r="BZ35" s="484"/>
      <c r="CA35" s="484"/>
      <c r="CB35" s="484"/>
      <c r="CC35" s="484"/>
      <c r="CD35" s="484"/>
      <c r="CE35" s="484"/>
      <c r="CF35" s="484"/>
      <c r="CG35" s="484"/>
      <c r="CH35" s="484"/>
      <c r="CI35" s="484"/>
      <c r="CJ35" s="484"/>
      <c r="CK35" s="484"/>
      <c r="CL35" s="484"/>
      <c r="CM35" s="484"/>
      <c r="CN35" s="2"/>
      <c r="CO35" s="483" t="str">
        <f t="shared" ref="CO35:CO43" si="5">IF(CQ35="","",CO34+1)</f>
        <v/>
      </c>
      <c r="CP35" s="483"/>
      <c r="CQ35" s="484" t="str">
        <f>IF('各会計、関係団体の財政状況及び健全化判断比率'!BS8="","",'各会計、関係団体の財政状況及び健全化判断比率'!BS8)</f>
        <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15">
      <c r="A36" s="2"/>
      <c r="B36" s="5"/>
      <c r="C36" s="483">
        <f t="shared" si="0"/>
        <v>3</v>
      </c>
      <c r="D36" s="483"/>
      <c r="E36" s="484" t="str">
        <f>IF('各会計、関係団体の財政状況及び健全化判断比率'!B9="","",'各会計、関係団体の財政状況及び健全化判断比率'!B9)</f>
        <v>中間市住宅新築資金等特別会計</v>
      </c>
      <c r="F36" s="484"/>
      <c r="G36" s="484"/>
      <c r="H36" s="484"/>
      <c r="I36" s="484"/>
      <c r="J36" s="484"/>
      <c r="K36" s="484"/>
      <c r="L36" s="484"/>
      <c r="M36" s="484"/>
      <c r="N36" s="484"/>
      <c r="O36" s="484"/>
      <c r="P36" s="484"/>
      <c r="Q36" s="484"/>
      <c r="R36" s="484"/>
      <c r="S36" s="484"/>
      <c r="T36" s="2"/>
      <c r="U36" s="483">
        <f t="shared" si="1"/>
        <v>7</v>
      </c>
      <c r="V36" s="483"/>
      <c r="W36" s="484" t="str">
        <f>IF('各会計、関係団体の財政状況及び健全化判断比率'!B30="","",'各会計、関係団体の財政状況及び健全化判断比率'!B30)</f>
        <v>中間市後期高齢者医療特別会計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t="str">
        <f t="shared" si="4"/>
        <v/>
      </c>
      <c r="BX36" s="483"/>
      <c r="BY36" s="484" t="str">
        <f>IF('各会計、関係団体の財政状況及び健全化判断比率'!B70="","",'各会計、関係団体の財政状況及び健全化判断比率'!B70)</f>
        <v/>
      </c>
      <c r="BZ36" s="484"/>
      <c r="CA36" s="484"/>
      <c r="CB36" s="484"/>
      <c r="CC36" s="484"/>
      <c r="CD36" s="484"/>
      <c r="CE36" s="484"/>
      <c r="CF36" s="484"/>
      <c r="CG36" s="484"/>
      <c r="CH36" s="484"/>
      <c r="CI36" s="484"/>
      <c r="CJ36" s="484"/>
      <c r="CK36" s="484"/>
      <c r="CL36" s="484"/>
      <c r="CM36" s="484"/>
      <c r="CN36" s="2"/>
      <c r="CO36" s="483" t="str">
        <f t="shared" si="5"/>
        <v/>
      </c>
      <c r="CP36" s="483"/>
      <c r="CQ36" s="484" t="str">
        <f>IF('各会計、関係団体の財政状況及び健全化判断比率'!BS9="","",'各会計、関係団体の財政状況及び健全化判断比率'!BS9)</f>
        <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15">
      <c r="A37" s="2"/>
      <c r="B37" s="5"/>
      <c r="C37" s="483">
        <f t="shared" si="0"/>
        <v>4</v>
      </c>
      <c r="D37" s="483"/>
      <c r="E37" s="484" t="str">
        <f>IF('各会計、関係団体の財政状況及び健全化判断比率'!B10="","",'各会計、関係団体の財政状況及び健全化判断比率'!B10)</f>
        <v>中間市地域下水道事業特別会計</v>
      </c>
      <c r="F37" s="484"/>
      <c r="G37" s="484"/>
      <c r="H37" s="484"/>
      <c r="I37" s="484"/>
      <c r="J37" s="484"/>
      <c r="K37" s="484"/>
      <c r="L37" s="484"/>
      <c r="M37" s="484"/>
      <c r="N37" s="484"/>
      <c r="O37" s="484"/>
      <c r="P37" s="484"/>
      <c r="Q37" s="484"/>
      <c r="R37" s="484"/>
      <c r="S37" s="484"/>
      <c r="T37" s="2"/>
      <c r="U37" s="483" t="str">
        <f t="shared" si="1"/>
        <v/>
      </c>
      <c r="V37" s="483"/>
      <c r="W37" s="484"/>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t="str">
        <f t="shared" si="4"/>
        <v/>
      </c>
      <c r="BX37" s="483"/>
      <c r="BY37" s="484" t="str">
        <f>IF('各会計、関係団体の財政状況及び健全化判断比率'!B71="","",'各会計、関係団体の財政状況及び健全化判断比率'!B71)</f>
        <v/>
      </c>
      <c r="BZ37" s="484"/>
      <c r="CA37" s="484"/>
      <c r="CB37" s="484"/>
      <c r="CC37" s="484"/>
      <c r="CD37" s="484"/>
      <c r="CE37" s="484"/>
      <c r="CF37" s="484"/>
      <c r="CG37" s="484"/>
      <c r="CH37" s="484"/>
      <c r="CI37" s="484"/>
      <c r="CJ37" s="484"/>
      <c r="CK37" s="484"/>
      <c r="CL37" s="484"/>
      <c r="CM37" s="484"/>
      <c r="CN37" s="2"/>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t="str">
        <f t="shared" si="4"/>
        <v/>
      </c>
      <c r="BX38" s="483"/>
      <c r="BY38" s="484" t="str">
        <f>IF('各会計、関係団体の財政状況及び健全化判断比率'!B72="","",'各会計、関係団体の財政状況及び健全化判断比率'!B72)</f>
        <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t="str">
        <f t="shared" si="4"/>
        <v/>
      </c>
      <c r="BX39" s="483"/>
      <c r="BY39" s="484" t="str">
        <f>IF('各会計、関係団体の財政状況及び健全化判断比率'!B73="","",'各会計、関係団体の財政状況及び健全化判断比率'!B73)</f>
        <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t="str">
        <f t="shared" si="4"/>
        <v/>
      </c>
      <c r="BX40" s="483"/>
      <c r="BY40" s="484" t="str">
        <f>IF('各会計、関係団体の財政状況及び健全化判断比率'!B74="","",'各会計、関係団体の財政状況及び健全化判断比率'!B74)</f>
        <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137</v>
      </c>
      <c r="E46" s="486" t="s">
        <v>287</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15">
      <c r="E47" s="486" t="s">
        <v>291</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15">
      <c r="E48" s="486" t="s">
        <v>293</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15">
      <c r="E49" s="486" t="s">
        <v>295</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15">
      <c r="E50" s="486" t="s">
        <v>199</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15">
      <c r="E51" s="486" t="s">
        <v>297</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15">
      <c r="E52" s="486" t="s">
        <v>299</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15"/>
    <row r="54" spans="5:113" x14ac:dyDescent="0.15"/>
    <row r="55" spans="5:113" x14ac:dyDescent="0.15"/>
    <row r="56" spans="5:113" x14ac:dyDescent="0.15"/>
  </sheetData>
  <sheetProtection algorithmName="SHA-512" hashValue="DNmw2SFxCQNAaYxNFhv8klEBmuzWWt/qdldN0Q9djXgxeqZstTe+WyFCVqVkGIJliibC92Iyu6XQEMHcQpIm7Q==" saltValue="15d7/6p9wpi5wGhJvE6OqA=="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13</v>
      </c>
      <c r="C33" s="197"/>
      <c r="D33" s="197"/>
      <c r="E33" s="199" t="s">
        <v>17</v>
      </c>
      <c r="F33" s="200" t="s">
        <v>447</v>
      </c>
      <c r="G33" s="205" t="s">
        <v>535</v>
      </c>
      <c r="H33" s="205" t="s">
        <v>536</v>
      </c>
      <c r="I33" s="205" t="s">
        <v>537</v>
      </c>
      <c r="J33" s="209" t="s">
        <v>538</v>
      </c>
      <c r="K33" s="190"/>
      <c r="L33" s="190"/>
      <c r="M33" s="190"/>
      <c r="N33" s="190"/>
      <c r="O33" s="190"/>
      <c r="P33" s="190"/>
    </row>
    <row r="34" spans="1:16" ht="39" customHeight="1" x14ac:dyDescent="0.15">
      <c r="A34" s="190"/>
      <c r="B34" s="192"/>
      <c r="C34" s="1056" t="s">
        <v>467</v>
      </c>
      <c r="D34" s="1056"/>
      <c r="E34" s="1057"/>
      <c r="F34" s="201" t="s">
        <v>362</v>
      </c>
      <c r="G34" s="206" t="s">
        <v>540</v>
      </c>
      <c r="H34" s="206" t="s">
        <v>227</v>
      </c>
      <c r="I34" s="206" t="s">
        <v>541</v>
      </c>
      <c r="J34" s="210" t="s">
        <v>542</v>
      </c>
      <c r="K34" s="190"/>
      <c r="L34" s="190"/>
      <c r="M34" s="190"/>
      <c r="N34" s="190"/>
      <c r="O34" s="190"/>
      <c r="P34" s="190"/>
    </row>
    <row r="35" spans="1:16" ht="39" customHeight="1" x14ac:dyDescent="0.15">
      <c r="A35" s="190"/>
      <c r="B35" s="193"/>
      <c r="C35" s="1058" t="s">
        <v>456</v>
      </c>
      <c r="D35" s="1058"/>
      <c r="E35" s="1059"/>
      <c r="F35" s="202" t="s">
        <v>449</v>
      </c>
      <c r="G35" s="207" t="s">
        <v>543</v>
      </c>
      <c r="H35" s="207" t="s">
        <v>544</v>
      </c>
      <c r="I35" s="207" t="s">
        <v>322</v>
      </c>
      <c r="J35" s="211" t="s">
        <v>33</v>
      </c>
      <c r="K35" s="190"/>
      <c r="L35" s="190"/>
      <c r="M35" s="190"/>
      <c r="N35" s="190"/>
      <c r="O35" s="190"/>
      <c r="P35" s="190"/>
    </row>
    <row r="36" spans="1:16" ht="39" customHeight="1" x14ac:dyDescent="0.15">
      <c r="A36" s="190"/>
      <c r="B36" s="193"/>
      <c r="C36" s="1058" t="s">
        <v>470</v>
      </c>
      <c r="D36" s="1058"/>
      <c r="E36" s="1059"/>
      <c r="F36" s="202">
        <v>17.96</v>
      </c>
      <c r="G36" s="207">
        <v>17.11</v>
      </c>
      <c r="H36" s="207">
        <v>17.149999999999999</v>
      </c>
      <c r="I36" s="207">
        <v>15.17</v>
      </c>
      <c r="J36" s="211">
        <v>13.82</v>
      </c>
      <c r="K36" s="190"/>
      <c r="L36" s="190"/>
      <c r="M36" s="190"/>
      <c r="N36" s="190"/>
      <c r="O36" s="190"/>
      <c r="P36" s="190"/>
    </row>
    <row r="37" spans="1:16" ht="39" customHeight="1" x14ac:dyDescent="0.15">
      <c r="A37" s="190"/>
      <c r="B37" s="193"/>
      <c r="C37" s="1058" t="s">
        <v>453</v>
      </c>
      <c r="D37" s="1058"/>
      <c r="E37" s="1059"/>
      <c r="F37" s="202">
        <v>3.85</v>
      </c>
      <c r="G37" s="207">
        <v>4.38</v>
      </c>
      <c r="H37" s="207">
        <v>7.74</v>
      </c>
      <c r="I37" s="207">
        <v>10.79</v>
      </c>
      <c r="J37" s="211">
        <v>13.34</v>
      </c>
      <c r="K37" s="190"/>
      <c r="L37" s="190"/>
      <c r="M37" s="190"/>
      <c r="N37" s="190"/>
      <c r="O37" s="190"/>
      <c r="P37" s="190"/>
    </row>
    <row r="38" spans="1:16" ht="39" customHeight="1" x14ac:dyDescent="0.15">
      <c r="A38" s="190"/>
      <c r="B38" s="193"/>
      <c r="C38" s="1058" t="s">
        <v>469</v>
      </c>
      <c r="D38" s="1058"/>
      <c r="E38" s="1059"/>
      <c r="F38" s="202">
        <v>2.2599999999999998</v>
      </c>
      <c r="G38" s="207">
        <v>2.36</v>
      </c>
      <c r="H38" s="207">
        <v>2.61</v>
      </c>
      <c r="I38" s="207">
        <v>3.04</v>
      </c>
      <c r="J38" s="211">
        <v>2.37</v>
      </c>
      <c r="K38" s="190"/>
      <c r="L38" s="190"/>
      <c r="M38" s="190"/>
      <c r="N38" s="190"/>
      <c r="O38" s="190"/>
      <c r="P38" s="190"/>
    </row>
    <row r="39" spans="1:16" ht="39" customHeight="1" x14ac:dyDescent="0.15">
      <c r="A39" s="190"/>
      <c r="B39" s="193"/>
      <c r="C39" s="1058" t="s">
        <v>333</v>
      </c>
      <c r="D39" s="1058"/>
      <c r="E39" s="1059"/>
      <c r="F39" s="202" t="s">
        <v>202</v>
      </c>
      <c r="G39" s="207" t="s">
        <v>202</v>
      </c>
      <c r="H39" s="207" t="s">
        <v>202</v>
      </c>
      <c r="I39" s="207">
        <v>1.25</v>
      </c>
      <c r="J39" s="211">
        <v>1.76</v>
      </c>
      <c r="K39" s="190"/>
      <c r="L39" s="190"/>
      <c r="M39" s="190"/>
      <c r="N39" s="190"/>
      <c r="O39" s="190"/>
      <c r="P39" s="190"/>
    </row>
    <row r="40" spans="1:16" ht="39" customHeight="1" x14ac:dyDescent="0.15">
      <c r="A40" s="190"/>
      <c r="B40" s="193"/>
      <c r="C40" s="1058" t="s">
        <v>121</v>
      </c>
      <c r="D40" s="1058"/>
      <c r="E40" s="1059"/>
      <c r="F40" s="202">
        <v>0.17</v>
      </c>
      <c r="G40" s="207">
        <v>0.17</v>
      </c>
      <c r="H40" s="207">
        <v>0.17</v>
      </c>
      <c r="I40" s="207">
        <v>0.15</v>
      </c>
      <c r="J40" s="211">
        <v>0.17</v>
      </c>
      <c r="K40" s="190"/>
      <c r="L40" s="190"/>
      <c r="M40" s="190"/>
      <c r="N40" s="190"/>
      <c r="O40" s="190"/>
      <c r="P40" s="190"/>
    </row>
    <row r="41" spans="1:16" ht="39" customHeight="1" x14ac:dyDescent="0.15">
      <c r="A41" s="190"/>
      <c r="B41" s="193"/>
      <c r="C41" s="1058" t="s">
        <v>457</v>
      </c>
      <c r="D41" s="1058"/>
      <c r="E41" s="1059"/>
      <c r="F41" s="202">
        <v>0.01</v>
      </c>
      <c r="G41" s="207">
        <v>0.01</v>
      </c>
      <c r="H41" s="207">
        <v>0.01</v>
      </c>
      <c r="I41" s="207">
        <v>0.01</v>
      </c>
      <c r="J41" s="211">
        <v>0</v>
      </c>
      <c r="K41" s="190"/>
      <c r="L41" s="190"/>
      <c r="M41" s="190"/>
      <c r="N41" s="190"/>
      <c r="O41" s="190"/>
      <c r="P41" s="190"/>
    </row>
    <row r="42" spans="1:16" ht="39" customHeight="1" x14ac:dyDescent="0.15">
      <c r="A42" s="190"/>
      <c r="B42" s="194"/>
      <c r="C42" s="1058" t="s">
        <v>545</v>
      </c>
      <c r="D42" s="1058"/>
      <c r="E42" s="1059"/>
      <c r="F42" s="202" t="s">
        <v>202</v>
      </c>
      <c r="G42" s="207" t="s">
        <v>524</v>
      </c>
      <c r="H42" s="207" t="s">
        <v>546</v>
      </c>
      <c r="I42" s="207" t="s">
        <v>202</v>
      </c>
      <c r="J42" s="211" t="s">
        <v>202</v>
      </c>
      <c r="K42" s="190"/>
      <c r="L42" s="190"/>
      <c r="M42" s="190"/>
      <c r="N42" s="190"/>
      <c r="O42" s="190"/>
      <c r="P42" s="190"/>
    </row>
    <row r="43" spans="1:16" ht="39" customHeight="1" x14ac:dyDescent="0.15">
      <c r="A43" s="190"/>
      <c r="B43" s="195"/>
      <c r="C43" s="1060" t="s">
        <v>499</v>
      </c>
      <c r="D43" s="1060"/>
      <c r="E43" s="1061"/>
      <c r="F43" s="203">
        <v>0.35</v>
      </c>
      <c r="G43" s="208">
        <v>0.03</v>
      </c>
      <c r="H43" s="208">
        <v>0.66</v>
      </c>
      <c r="I43" s="208">
        <v>2.61</v>
      </c>
      <c r="J43" s="212">
        <v>0</v>
      </c>
      <c r="K43" s="190"/>
      <c r="L43" s="190"/>
      <c r="M43" s="190"/>
      <c r="N43" s="190"/>
      <c r="O43" s="190"/>
      <c r="P43" s="190"/>
    </row>
    <row r="44" spans="1:16" ht="39" customHeight="1" x14ac:dyDescent="0.15">
      <c r="A44" s="190"/>
      <c r="B44" s="196" t="s">
        <v>20</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VNjtDbMZ6JiDvgJlTKYpU21EgN3IX/dw4K0s9oIoWZ625BauRj94gQCs6B0gI2tS6i+NVIeI+N0+w9StLHnfTQ==" saltValue="aVIkXIYufmcG5CR6+2aW2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15">
      <c r="A44" s="89"/>
      <c r="B44" s="213" t="s">
        <v>24</v>
      </c>
      <c r="C44" s="219"/>
      <c r="D44" s="219"/>
      <c r="E44" s="227"/>
      <c r="F44" s="227"/>
      <c r="G44" s="227"/>
      <c r="H44" s="227"/>
      <c r="I44" s="227"/>
      <c r="J44" s="230" t="s">
        <v>17</v>
      </c>
      <c r="K44" s="232" t="s">
        <v>447</v>
      </c>
      <c r="L44" s="240" t="s">
        <v>535</v>
      </c>
      <c r="M44" s="240" t="s">
        <v>536</v>
      </c>
      <c r="N44" s="240" t="s">
        <v>537</v>
      </c>
      <c r="O44" s="248" t="s">
        <v>538</v>
      </c>
      <c r="P44" s="89"/>
      <c r="Q44" s="89"/>
      <c r="R44" s="89"/>
      <c r="S44" s="89"/>
      <c r="T44" s="89"/>
      <c r="U44" s="89"/>
    </row>
    <row r="45" spans="1:21" ht="30.75" customHeight="1" x14ac:dyDescent="0.15">
      <c r="A45" s="89"/>
      <c r="B45" s="1082" t="s">
        <v>27</v>
      </c>
      <c r="C45" s="1083"/>
      <c r="D45" s="222"/>
      <c r="E45" s="1062" t="s">
        <v>25</v>
      </c>
      <c r="F45" s="1062"/>
      <c r="G45" s="1062"/>
      <c r="H45" s="1062"/>
      <c r="I45" s="1062"/>
      <c r="J45" s="1063"/>
      <c r="K45" s="233">
        <v>1952</v>
      </c>
      <c r="L45" s="241">
        <v>1993</v>
      </c>
      <c r="M45" s="241">
        <v>1625</v>
      </c>
      <c r="N45" s="241">
        <v>1058</v>
      </c>
      <c r="O45" s="249">
        <v>1213</v>
      </c>
      <c r="P45" s="89"/>
      <c r="Q45" s="89"/>
      <c r="R45" s="89"/>
      <c r="S45" s="89"/>
      <c r="T45" s="89"/>
      <c r="U45" s="89"/>
    </row>
    <row r="46" spans="1:21" ht="30.75" customHeight="1" x14ac:dyDescent="0.15">
      <c r="A46" s="89"/>
      <c r="B46" s="1084"/>
      <c r="C46" s="1085"/>
      <c r="D46" s="223"/>
      <c r="E46" s="1064" t="s">
        <v>29</v>
      </c>
      <c r="F46" s="1064"/>
      <c r="G46" s="1064"/>
      <c r="H46" s="1064"/>
      <c r="I46" s="1064"/>
      <c r="J46" s="1065"/>
      <c r="K46" s="234" t="s">
        <v>202</v>
      </c>
      <c r="L46" s="242" t="s">
        <v>202</v>
      </c>
      <c r="M46" s="242" t="s">
        <v>202</v>
      </c>
      <c r="N46" s="242" t="s">
        <v>202</v>
      </c>
      <c r="O46" s="250" t="s">
        <v>202</v>
      </c>
      <c r="P46" s="89"/>
      <c r="Q46" s="89"/>
      <c r="R46" s="89"/>
      <c r="S46" s="89"/>
      <c r="T46" s="89"/>
      <c r="U46" s="89"/>
    </row>
    <row r="47" spans="1:21" ht="30.75" customHeight="1" x14ac:dyDescent="0.15">
      <c r="A47" s="89"/>
      <c r="B47" s="1084"/>
      <c r="C47" s="1085"/>
      <c r="D47" s="223"/>
      <c r="E47" s="1064" t="s">
        <v>34</v>
      </c>
      <c r="F47" s="1064"/>
      <c r="G47" s="1064"/>
      <c r="H47" s="1064"/>
      <c r="I47" s="1064"/>
      <c r="J47" s="1065"/>
      <c r="K47" s="234" t="s">
        <v>202</v>
      </c>
      <c r="L47" s="242" t="s">
        <v>202</v>
      </c>
      <c r="M47" s="242" t="s">
        <v>202</v>
      </c>
      <c r="N47" s="242" t="s">
        <v>202</v>
      </c>
      <c r="O47" s="250" t="s">
        <v>202</v>
      </c>
      <c r="P47" s="89"/>
      <c r="Q47" s="89"/>
      <c r="R47" s="89"/>
      <c r="S47" s="89"/>
      <c r="T47" s="89"/>
      <c r="U47" s="89"/>
    </row>
    <row r="48" spans="1:21" ht="30.75" customHeight="1" x14ac:dyDescent="0.15">
      <c r="A48" s="89"/>
      <c r="B48" s="1084"/>
      <c r="C48" s="1085"/>
      <c r="D48" s="223"/>
      <c r="E48" s="1064" t="s">
        <v>37</v>
      </c>
      <c r="F48" s="1064"/>
      <c r="G48" s="1064"/>
      <c r="H48" s="1064"/>
      <c r="I48" s="1064"/>
      <c r="J48" s="1065"/>
      <c r="K48" s="234">
        <v>704</v>
      </c>
      <c r="L48" s="242">
        <v>731</v>
      </c>
      <c r="M48" s="242">
        <v>738</v>
      </c>
      <c r="N48" s="242">
        <v>619</v>
      </c>
      <c r="O48" s="250">
        <v>572</v>
      </c>
      <c r="P48" s="89"/>
      <c r="Q48" s="89"/>
      <c r="R48" s="89"/>
      <c r="S48" s="89"/>
      <c r="T48" s="89"/>
      <c r="U48" s="89"/>
    </row>
    <row r="49" spans="1:21" ht="30.75" customHeight="1" x14ac:dyDescent="0.15">
      <c r="A49" s="89"/>
      <c r="B49" s="1084"/>
      <c r="C49" s="1085"/>
      <c r="D49" s="223"/>
      <c r="E49" s="1064" t="s">
        <v>2</v>
      </c>
      <c r="F49" s="1064"/>
      <c r="G49" s="1064"/>
      <c r="H49" s="1064"/>
      <c r="I49" s="1064"/>
      <c r="J49" s="1065"/>
      <c r="K49" s="234">
        <v>92</v>
      </c>
      <c r="L49" s="242">
        <v>90</v>
      </c>
      <c r="M49" s="242">
        <v>89</v>
      </c>
      <c r="N49" s="242">
        <v>89</v>
      </c>
      <c r="O49" s="250">
        <v>58</v>
      </c>
      <c r="P49" s="89"/>
      <c r="Q49" s="89"/>
      <c r="R49" s="89"/>
      <c r="S49" s="89"/>
      <c r="T49" s="89"/>
      <c r="U49" s="89"/>
    </row>
    <row r="50" spans="1:21" ht="30.75" customHeight="1" x14ac:dyDescent="0.15">
      <c r="A50" s="89"/>
      <c r="B50" s="1084"/>
      <c r="C50" s="1085"/>
      <c r="D50" s="223"/>
      <c r="E50" s="1064" t="s">
        <v>42</v>
      </c>
      <c r="F50" s="1064"/>
      <c r="G50" s="1064"/>
      <c r="H50" s="1064"/>
      <c r="I50" s="1064"/>
      <c r="J50" s="1065"/>
      <c r="K50" s="234" t="s">
        <v>202</v>
      </c>
      <c r="L50" s="242" t="s">
        <v>202</v>
      </c>
      <c r="M50" s="242" t="s">
        <v>202</v>
      </c>
      <c r="N50" s="242" t="s">
        <v>202</v>
      </c>
      <c r="O50" s="250" t="s">
        <v>202</v>
      </c>
      <c r="P50" s="89"/>
      <c r="Q50" s="89"/>
      <c r="R50" s="89"/>
      <c r="S50" s="89"/>
      <c r="T50" s="89"/>
      <c r="U50" s="89"/>
    </row>
    <row r="51" spans="1:21" ht="30.75" customHeight="1" x14ac:dyDescent="0.15">
      <c r="A51" s="89"/>
      <c r="B51" s="1086"/>
      <c r="C51" s="1087"/>
      <c r="D51" s="224"/>
      <c r="E51" s="1064" t="s">
        <v>44</v>
      </c>
      <c r="F51" s="1064"/>
      <c r="G51" s="1064"/>
      <c r="H51" s="1064"/>
      <c r="I51" s="1064"/>
      <c r="J51" s="1065"/>
      <c r="K51" s="234" t="s">
        <v>202</v>
      </c>
      <c r="L51" s="242">
        <v>0</v>
      </c>
      <c r="M51" s="242" t="s">
        <v>202</v>
      </c>
      <c r="N51" s="242">
        <v>0</v>
      </c>
      <c r="O51" s="250" t="s">
        <v>202</v>
      </c>
      <c r="P51" s="89"/>
      <c r="Q51" s="89"/>
      <c r="R51" s="89"/>
      <c r="S51" s="89"/>
      <c r="T51" s="89"/>
      <c r="U51" s="89"/>
    </row>
    <row r="52" spans="1:21" ht="30.75" customHeight="1" x14ac:dyDescent="0.15">
      <c r="A52" s="89"/>
      <c r="B52" s="1066" t="s">
        <v>50</v>
      </c>
      <c r="C52" s="1067"/>
      <c r="D52" s="224"/>
      <c r="E52" s="1064" t="s">
        <v>53</v>
      </c>
      <c r="F52" s="1064"/>
      <c r="G52" s="1064"/>
      <c r="H52" s="1064"/>
      <c r="I52" s="1064"/>
      <c r="J52" s="1065"/>
      <c r="K52" s="234">
        <v>1545</v>
      </c>
      <c r="L52" s="242">
        <v>1601</v>
      </c>
      <c r="M52" s="242">
        <v>1549</v>
      </c>
      <c r="N52" s="242">
        <v>1568</v>
      </c>
      <c r="O52" s="250">
        <v>1510</v>
      </c>
      <c r="P52" s="89"/>
      <c r="Q52" s="89"/>
      <c r="R52" s="89"/>
      <c r="S52" s="89"/>
      <c r="T52" s="89"/>
      <c r="U52" s="89"/>
    </row>
    <row r="53" spans="1:21" ht="30.75" customHeight="1" x14ac:dyDescent="0.15">
      <c r="A53" s="89"/>
      <c r="B53" s="1068" t="s">
        <v>55</v>
      </c>
      <c r="C53" s="1069"/>
      <c r="D53" s="225"/>
      <c r="E53" s="1070" t="s">
        <v>58</v>
      </c>
      <c r="F53" s="1070"/>
      <c r="G53" s="1070"/>
      <c r="H53" s="1070"/>
      <c r="I53" s="1070"/>
      <c r="J53" s="1071"/>
      <c r="K53" s="235">
        <v>1203</v>
      </c>
      <c r="L53" s="243">
        <v>1213</v>
      </c>
      <c r="M53" s="243">
        <v>903</v>
      </c>
      <c r="N53" s="243">
        <v>198</v>
      </c>
      <c r="O53" s="251">
        <v>333</v>
      </c>
      <c r="P53" s="89"/>
      <c r="Q53" s="89"/>
      <c r="R53" s="89"/>
      <c r="S53" s="89"/>
      <c r="T53" s="89"/>
      <c r="U53" s="89"/>
    </row>
    <row r="54" spans="1:21" ht="24" customHeight="1" x14ac:dyDescent="0.15">
      <c r="A54" s="89"/>
      <c r="B54" s="214" t="s">
        <v>61</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7</v>
      </c>
      <c r="C55" s="220"/>
      <c r="D55" s="220"/>
      <c r="E55" s="220"/>
      <c r="F55" s="220"/>
      <c r="G55" s="220"/>
      <c r="H55" s="220"/>
      <c r="I55" s="220"/>
      <c r="J55" s="220"/>
      <c r="K55" s="236"/>
      <c r="L55" s="236"/>
      <c r="M55" s="236"/>
      <c r="N55" s="236"/>
      <c r="O55" s="252" t="s">
        <v>547</v>
      </c>
      <c r="P55" s="89"/>
      <c r="Q55" s="89"/>
      <c r="R55" s="89"/>
      <c r="S55" s="89"/>
      <c r="T55" s="89"/>
      <c r="U55" s="89"/>
    </row>
    <row r="56" spans="1:21" ht="31.5" customHeight="1" x14ac:dyDescent="0.15">
      <c r="A56" s="89"/>
      <c r="B56" s="216"/>
      <c r="C56" s="221"/>
      <c r="D56" s="221"/>
      <c r="E56" s="228"/>
      <c r="F56" s="228"/>
      <c r="G56" s="228"/>
      <c r="H56" s="228"/>
      <c r="I56" s="228"/>
      <c r="J56" s="231" t="s">
        <v>17</v>
      </c>
      <c r="K56" s="237" t="s">
        <v>548</v>
      </c>
      <c r="L56" s="244" t="s">
        <v>549</v>
      </c>
      <c r="M56" s="244" t="s">
        <v>550</v>
      </c>
      <c r="N56" s="244" t="s">
        <v>551</v>
      </c>
      <c r="O56" s="253" t="s">
        <v>552</v>
      </c>
      <c r="P56" s="89"/>
      <c r="Q56" s="89"/>
      <c r="R56" s="89"/>
      <c r="S56" s="89"/>
      <c r="T56" s="89"/>
      <c r="U56" s="89"/>
    </row>
    <row r="57" spans="1:21" ht="31.5" customHeight="1" x14ac:dyDescent="0.15">
      <c r="B57" s="1078" t="s">
        <v>51</v>
      </c>
      <c r="C57" s="1079"/>
      <c r="D57" s="1072" t="s">
        <v>66</v>
      </c>
      <c r="E57" s="1073"/>
      <c r="F57" s="1073"/>
      <c r="G57" s="1073"/>
      <c r="H57" s="1073"/>
      <c r="I57" s="1073"/>
      <c r="J57" s="1074"/>
      <c r="K57" s="238"/>
      <c r="L57" s="245"/>
      <c r="M57" s="245"/>
      <c r="N57" s="245"/>
      <c r="O57" s="254"/>
    </row>
    <row r="58" spans="1:21" ht="31.5" customHeight="1" x14ac:dyDescent="0.15">
      <c r="B58" s="1080"/>
      <c r="C58" s="1081"/>
      <c r="D58" s="1075" t="s">
        <v>67</v>
      </c>
      <c r="E58" s="1076"/>
      <c r="F58" s="1076"/>
      <c r="G58" s="1076"/>
      <c r="H58" s="1076"/>
      <c r="I58" s="1076"/>
      <c r="J58" s="1077"/>
      <c r="K58" s="239"/>
      <c r="L58" s="246"/>
      <c r="M58" s="246"/>
      <c r="N58" s="246"/>
      <c r="O58" s="255"/>
    </row>
    <row r="59" spans="1:21" ht="24" customHeight="1" x14ac:dyDescent="0.15">
      <c r="B59" s="217"/>
      <c r="C59" s="217"/>
      <c r="D59" s="226" t="s">
        <v>47</v>
      </c>
      <c r="E59" s="229"/>
      <c r="F59" s="229"/>
      <c r="G59" s="229"/>
      <c r="H59" s="229"/>
      <c r="I59" s="229"/>
      <c r="J59" s="229"/>
      <c r="K59" s="229"/>
      <c r="L59" s="229"/>
      <c r="M59" s="229"/>
      <c r="N59" s="229"/>
      <c r="O59" s="229"/>
    </row>
    <row r="60" spans="1:21" ht="24" customHeight="1" x14ac:dyDescent="0.15">
      <c r="B60" s="218"/>
      <c r="C60" s="218"/>
      <c r="D60" s="226" t="s">
        <v>43</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2r8N3i/F7qw29RmnOsz6TUcFs2NE6QPcXU7hq0H+MR8ixSMKLakoB7Ez5gujiP5ORkS2H90dtGDPgCy0Q9GYGA==" saltValue="njy/7SMZFgQBHvPH6D2yR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23</v>
      </c>
    </row>
    <row r="40" spans="2:13" ht="27.75" customHeight="1" x14ac:dyDescent="0.15">
      <c r="B40" s="213" t="s">
        <v>24</v>
      </c>
      <c r="C40" s="219"/>
      <c r="D40" s="219"/>
      <c r="E40" s="227"/>
      <c r="F40" s="227"/>
      <c r="G40" s="227"/>
      <c r="H40" s="230" t="s">
        <v>17</v>
      </c>
      <c r="I40" s="232" t="s">
        <v>447</v>
      </c>
      <c r="J40" s="240" t="s">
        <v>535</v>
      </c>
      <c r="K40" s="240" t="s">
        <v>536</v>
      </c>
      <c r="L40" s="240" t="s">
        <v>537</v>
      </c>
      <c r="M40" s="267" t="s">
        <v>538</v>
      </c>
    </row>
    <row r="41" spans="2:13" ht="27.75" customHeight="1" x14ac:dyDescent="0.15">
      <c r="B41" s="1082" t="s">
        <v>39</v>
      </c>
      <c r="C41" s="1083"/>
      <c r="D41" s="222"/>
      <c r="E41" s="1088" t="s">
        <v>70</v>
      </c>
      <c r="F41" s="1088"/>
      <c r="G41" s="1088"/>
      <c r="H41" s="1089"/>
      <c r="I41" s="260">
        <v>12792</v>
      </c>
      <c r="J41" s="264">
        <v>11616</v>
      </c>
      <c r="K41" s="264">
        <v>11165</v>
      </c>
      <c r="L41" s="264">
        <v>11113</v>
      </c>
      <c r="M41" s="268">
        <v>11390</v>
      </c>
    </row>
    <row r="42" spans="2:13" ht="27.75" customHeight="1" x14ac:dyDescent="0.15">
      <c r="B42" s="1084"/>
      <c r="C42" s="1085"/>
      <c r="D42" s="223"/>
      <c r="E42" s="1090" t="s">
        <v>76</v>
      </c>
      <c r="F42" s="1090"/>
      <c r="G42" s="1090"/>
      <c r="H42" s="1091"/>
      <c r="I42" s="261" t="s">
        <v>202</v>
      </c>
      <c r="J42" s="265" t="s">
        <v>202</v>
      </c>
      <c r="K42" s="265" t="s">
        <v>202</v>
      </c>
      <c r="L42" s="265" t="s">
        <v>202</v>
      </c>
      <c r="M42" s="269" t="s">
        <v>202</v>
      </c>
    </row>
    <row r="43" spans="2:13" ht="27.75" customHeight="1" x14ac:dyDescent="0.15">
      <c r="B43" s="1084"/>
      <c r="C43" s="1085"/>
      <c r="D43" s="223"/>
      <c r="E43" s="1090" t="s">
        <v>78</v>
      </c>
      <c r="F43" s="1090"/>
      <c r="G43" s="1090"/>
      <c r="H43" s="1091"/>
      <c r="I43" s="261">
        <v>12757</v>
      </c>
      <c r="J43" s="265">
        <v>12509</v>
      </c>
      <c r="K43" s="265">
        <v>11997</v>
      </c>
      <c r="L43" s="265">
        <v>12791</v>
      </c>
      <c r="M43" s="269">
        <v>12613</v>
      </c>
    </row>
    <row r="44" spans="2:13" ht="27.75" customHeight="1" x14ac:dyDescent="0.15">
      <c r="B44" s="1084"/>
      <c r="C44" s="1085"/>
      <c r="D44" s="223"/>
      <c r="E44" s="1090" t="s">
        <v>80</v>
      </c>
      <c r="F44" s="1090"/>
      <c r="G44" s="1090"/>
      <c r="H44" s="1091"/>
      <c r="I44" s="261">
        <v>468</v>
      </c>
      <c r="J44" s="265">
        <v>386</v>
      </c>
      <c r="K44" s="265">
        <v>309</v>
      </c>
      <c r="L44" s="265">
        <v>228</v>
      </c>
      <c r="M44" s="269">
        <v>190</v>
      </c>
    </row>
    <row r="45" spans="2:13" ht="27.75" customHeight="1" x14ac:dyDescent="0.15">
      <c r="B45" s="1084"/>
      <c r="C45" s="1085"/>
      <c r="D45" s="223"/>
      <c r="E45" s="1090" t="s">
        <v>82</v>
      </c>
      <c r="F45" s="1090"/>
      <c r="G45" s="1090"/>
      <c r="H45" s="1091"/>
      <c r="I45" s="261">
        <v>2121</v>
      </c>
      <c r="J45" s="265">
        <v>1619</v>
      </c>
      <c r="K45" s="265">
        <v>1237</v>
      </c>
      <c r="L45" s="265">
        <v>1654</v>
      </c>
      <c r="M45" s="269">
        <v>1348</v>
      </c>
    </row>
    <row r="46" spans="2:13" ht="27.75" customHeight="1" x14ac:dyDescent="0.15">
      <c r="B46" s="1084"/>
      <c r="C46" s="1085"/>
      <c r="D46" s="224"/>
      <c r="E46" s="1090" t="s">
        <v>81</v>
      </c>
      <c r="F46" s="1090"/>
      <c r="G46" s="1090"/>
      <c r="H46" s="1091"/>
      <c r="I46" s="261" t="s">
        <v>202</v>
      </c>
      <c r="J46" s="265" t="s">
        <v>202</v>
      </c>
      <c r="K46" s="265" t="s">
        <v>202</v>
      </c>
      <c r="L46" s="265" t="s">
        <v>202</v>
      </c>
      <c r="M46" s="269" t="s">
        <v>202</v>
      </c>
    </row>
    <row r="47" spans="2:13" ht="27.75" customHeight="1" x14ac:dyDescent="0.15">
      <c r="B47" s="1084"/>
      <c r="C47" s="1085"/>
      <c r="D47" s="257"/>
      <c r="E47" s="1092" t="s">
        <v>85</v>
      </c>
      <c r="F47" s="1093"/>
      <c r="G47" s="1093"/>
      <c r="H47" s="1094"/>
      <c r="I47" s="261" t="s">
        <v>202</v>
      </c>
      <c r="J47" s="265" t="s">
        <v>202</v>
      </c>
      <c r="K47" s="265" t="s">
        <v>202</v>
      </c>
      <c r="L47" s="265" t="s">
        <v>202</v>
      </c>
      <c r="M47" s="269" t="s">
        <v>202</v>
      </c>
    </row>
    <row r="48" spans="2:13" ht="27.75" customHeight="1" x14ac:dyDescent="0.15">
      <c r="B48" s="1084"/>
      <c r="C48" s="1085"/>
      <c r="D48" s="223"/>
      <c r="E48" s="1090" t="s">
        <v>91</v>
      </c>
      <c r="F48" s="1090"/>
      <c r="G48" s="1090"/>
      <c r="H48" s="1091"/>
      <c r="I48" s="261" t="s">
        <v>202</v>
      </c>
      <c r="J48" s="265" t="s">
        <v>202</v>
      </c>
      <c r="K48" s="265" t="s">
        <v>202</v>
      </c>
      <c r="L48" s="265" t="s">
        <v>202</v>
      </c>
      <c r="M48" s="269" t="s">
        <v>202</v>
      </c>
    </row>
    <row r="49" spans="2:13" ht="27.75" customHeight="1" x14ac:dyDescent="0.15">
      <c r="B49" s="1086"/>
      <c r="C49" s="1087"/>
      <c r="D49" s="223"/>
      <c r="E49" s="1090" t="s">
        <v>95</v>
      </c>
      <c r="F49" s="1090"/>
      <c r="G49" s="1090"/>
      <c r="H49" s="1091"/>
      <c r="I49" s="261" t="s">
        <v>202</v>
      </c>
      <c r="J49" s="265" t="s">
        <v>202</v>
      </c>
      <c r="K49" s="265" t="s">
        <v>202</v>
      </c>
      <c r="L49" s="265" t="s">
        <v>202</v>
      </c>
      <c r="M49" s="269" t="s">
        <v>202</v>
      </c>
    </row>
    <row r="50" spans="2:13" ht="27.75" customHeight="1" x14ac:dyDescent="0.15">
      <c r="B50" s="1097" t="s">
        <v>97</v>
      </c>
      <c r="C50" s="1098"/>
      <c r="D50" s="258"/>
      <c r="E50" s="1090" t="s">
        <v>98</v>
      </c>
      <c r="F50" s="1090"/>
      <c r="G50" s="1090"/>
      <c r="H50" s="1091"/>
      <c r="I50" s="261">
        <v>2402</v>
      </c>
      <c r="J50" s="265">
        <v>1738</v>
      </c>
      <c r="K50" s="265">
        <v>1336</v>
      </c>
      <c r="L50" s="265">
        <v>2686</v>
      </c>
      <c r="M50" s="269">
        <v>5102</v>
      </c>
    </row>
    <row r="51" spans="2:13" ht="27.75" customHeight="1" x14ac:dyDescent="0.15">
      <c r="B51" s="1084"/>
      <c r="C51" s="1085"/>
      <c r="D51" s="223"/>
      <c r="E51" s="1090" t="s">
        <v>100</v>
      </c>
      <c r="F51" s="1090"/>
      <c r="G51" s="1090"/>
      <c r="H51" s="1091"/>
      <c r="I51" s="261">
        <v>4380</v>
      </c>
      <c r="J51" s="265">
        <v>4189</v>
      </c>
      <c r="K51" s="265">
        <v>4049</v>
      </c>
      <c r="L51" s="265">
        <v>4956</v>
      </c>
      <c r="M51" s="269">
        <v>5216</v>
      </c>
    </row>
    <row r="52" spans="2:13" ht="27.75" customHeight="1" x14ac:dyDescent="0.15">
      <c r="B52" s="1086"/>
      <c r="C52" s="1087"/>
      <c r="D52" s="223"/>
      <c r="E52" s="1090" t="s">
        <v>49</v>
      </c>
      <c r="F52" s="1090"/>
      <c r="G52" s="1090"/>
      <c r="H52" s="1091"/>
      <c r="I52" s="261">
        <v>15497</v>
      </c>
      <c r="J52" s="265">
        <v>15187</v>
      </c>
      <c r="K52" s="265">
        <v>14834</v>
      </c>
      <c r="L52" s="265">
        <v>14298</v>
      </c>
      <c r="M52" s="269">
        <v>13981</v>
      </c>
    </row>
    <row r="53" spans="2:13" ht="27.75" customHeight="1" x14ac:dyDescent="0.15">
      <c r="B53" s="1068" t="s">
        <v>55</v>
      </c>
      <c r="C53" s="1069"/>
      <c r="D53" s="225"/>
      <c r="E53" s="1095" t="s">
        <v>104</v>
      </c>
      <c r="F53" s="1095"/>
      <c r="G53" s="1095"/>
      <c r="H53" s="1096"/>
      <c r="I53" s="262">
        <v>5858</v>
      </c>
      <c r="J53" s="266">
        <v>5016</v>
      </c>
      <c r="K53" s="266">
        <v>4491</v>
      </c>
      <c r="L53" s="266">
        <v>3846</v>
      </c>
      <c r="M53" s="270">
        <v>1241</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KvFQwhrhRIjFIO+n5i/mk00NK4MafrwXtZ7+0Bvo4H+TkemYctEIK/C/Comc4lx+KDdo4XtvUS52BWs9tdWDZQ==" saltValue="iby95/27gRRw1rJKe5nn0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102</v>
      </c>
    </row>
    <row r="54" spans="2:8" ht="29.25" customHeight="1" x14ac:dyDescent="0.2">
      <c r="B54" s="271" t="s">
        <v>6</v>
      </c>
      <c r="C54" s="277"/>
      <c r="D54" s="277"/>
      <c r="E54" s="278" t="s">
        <v>17</v>
      </c>
      <c r="F54" s="279" t="s">
        <v>536</v>
      </c>
      <c r="G54" s="279" t="s">
        <v>537</v>
      </c>
      <c r="H54" s="287" t="s">
        <v>538</v>
      </c>
    </row>
    <row r="55" spans="2:8" ht="52.5" customHeight="1" x14ac:dyDescent="0.15">
      <c r="B55" s="272"/>
      <c r="C55" s="1099" t="s">
        <v>108</v>
      </c>
      <c r="D55" s="1099"/>
      <c r="E55" s="1100"/>
      <c r="F55" s="280">
        <v>134</v>
      </c>
      <c r="G55" s="280">
        <v>1480</v>
      </c>
      <c r="H55" s="288">
        <v>2907</v>
      </c>
    </row>
    <row r="56" spans="2:8" ht="52.5" customHeight="1" x14ac:dyDescent="0.15">
      <c r="B56" s="273"/>
      <c r="C56" s="1101" t="s">
        <v>111</v>
      </c>
      <c r="D56" s="1101"/>
      <c r="E56" s="1102"/>
      <c r="F56" s="281">
        <v>17</v>
      </c>
      <c r="G56" s="281">
        <v>18</v>
      </c>
      <c r="H56" s="289">
        <v>788</v>
      </c>
    </row>
    <row r="57" spans="2:8" ht="53.25" customHeight="1" x14ac:dyDescent="0.15">
      <c r="B57" s="273"/>
      <c r="C57" s="1103" t="s">
        <v>74</v>
      </c>
      <c r="D57" s="1103"/>
      <c r="E57" s="1104"/>
      <c r="F57" s="282">
        <v>899</v>
      </c>
      <c r="G57" s="282">
        <v>906</v>
      </c>
      <c r="H57" s="290">
        <v>930</v>
      </c>
    </row>
    <row r="58" spans="2:8" ht="45.75" customHeight="1" x14ac:dyDescent="0.15">
      <c r="B58" s="274"/>
      <c r="C58" s="1105" t="s">
        <v>401</v>
      </c>
      <c r="D58" s="1106"/>
      <c r="E58" s="1107"/>
      <c r="F58" s="283">
        <v>617</v>
      </c>
      <c r="G58" s="283">
        <v>617</v>
      </c>
      <c r="H58" s="291">
        <v>617</v>
      </c>
    </row>
    <row r="59" spans="2:8" ht="45.75" customHeight="1" x14ac:dyDescent="0.15">
      <c r="B59" s="274"/>
      <c r="C59" s="1105" t="s">
        <v>52</v>
      </c>
      <c r="D59" s="1106"/>
      <c r="E59" s="1107"/>
      <c r="F59" s="283">
        <v>111</v>
      </c>
      <c r="G59" s="283">
        <v>111</v>
      </c>
      <c r="H59" s="291">
        <v>111</v>
      </c>
    </row>
    <row r="60" spans="2:8" ht="45.75" customHeight="1" x14ac:dyDescent="0.15">
      <c r="B60" s="274"/>
      <c r="C60" s="1105" t="s">
        <v>553</v>
      </c>
      <c r="D60" s="1106"/>
      <c r="E60" s="1107"/>
      <c r="F60" s="283">
        <v>79</v>
      </c>
      <c r="G60" s="283">
        <v>77</v>
      </c>
      <c r="H60" s="291">
        <v>78</v>
      </c>
    </row>
    <row r="61" spans="2:8" ht="45.75" customHeight="1" x14ac:dyDescent="0.15">
      <c r="B61" s="274"/>
      <c r="C61" s="1105" t="s">
        <v>486</v>
      </c>
      <c r="D61" s="1106"/>
      <c r="E61" s="1107"/>
      <c r="F61" s="283">
        <v>63</v>
      </c>
      <c r="G61" s="283">
        <v>58</v>
      </c>
      <c r="H61" s="291">
        <v>53</v>
      </c>
    </row>
    <row r="62" spans="2:8" ht="45.75" customHeight="1" x14ac:dyDescent="0.15">
      <c r="B62" s="275"/>
      <c r="C62" s="1108" t="s">
        <v>554</v>
      </c>
      <c r="D62" s="1109"/>
      <c r="E62" s="1110"/>
      <c r="F62" s="284">
        <v>10</v>
      </c>
      <c r="G62" s="284">
        <v>20</v>
      </c>
      <c r="H62" s="292">
        <v>30</v>
      </c>
    </row>
    <row r="63" spans="2:8" ht="52.5" customHeight="1" x14ac:dyDescent="0.15">
      <c r="B63" s="276"/>
      <c r="C63" s="1111" t="s">
        <v>115</v>
      </c>
      <c r="D63" s="1111"/>
      <c r="E63" s="1112"/>
      <c r="F63" s="285">
        <v>1050</v>
      </c>
      <c r="G63" s="285">
        <v>2404</v>
      </c>
      <c r="H63" s="293">
        <v>4625</v>
      </c>
    </row>
    <row r="64" spans="2:8" x14ac:dyDescent="0.15"/>
  </sheetData>
  <sheetProtection algorithmName="SHA-512" hashValue="IHUlnp42eeb5BxvG0sBzgRk9ogI3YVoyWTdIC+wEXiFt1MLKilXn0W5cTxjmISPMOpI2jG8P2c978gTcI2Uqdg==" saltValue="tfGJjK1qYSs3DNPpRlOIt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295"/>
      <c r="B1" s="297"/>
      <c r="DD1" s="94"/>
      <c r="DE1" s="94"/>
    </row>
    <row r="2" spans="1:109" ht="25.5" customHeight="1" x14ac:dyDescent="0.15">
      <c r="A2" s="296"/>
      <c r="C2" s="296"/>
      <c r="O2" s="296"/>
      <c r="P2" s="296"/>
      <c r="Q2" s="296"/>
      <c r="R2" s="296"/>
      <c r="S2" s="296"/>
      <c r="T2" s="296"/>
      <c r="U2" s="296"/>
      <c r="V2" s="296"/>
      <c r="W2" s="296"/>
      <c r="X2" s="296"/>
      <c r="Y2" s="296"/>
      <c r="Z2" s="296"/>
      <c r="AA2" s="296"/>
      <c r="AB2" s="296"/>
      <c r="AC2" s="296"/>
      <c r="AD2" s="296"/>
      <c r="AE2" s="296"/>
      <c r="AF2" s="296"/>
      <c r="AG2" s="296"/>
      <c r="AH2" s="296"/>
      <c r="AI2" s="296"/>
      <c r="AU2" s="296"/>
      <c r="BG2" s="296"/>
      <c r="BS2" s="296"/>
      <c r="CE2" s="296"/>
      <c r="CQ2" s="296"/>
      <c r="DD2" s="94"/>
      <c r="DE2" s="94"/>
    </row>
    <row r="3" spans="1:109" ht="25.5" customHeight="1" x14ac:dyDescent="0.15">
      <c r="A3" s="296"/>
      <c r="C3" s="296"/>
      <c r="O3" s="296"/>
      <c r="P3" s="296"/>
      <c r="Q3" s="296"/>
      <c r="R3" s="296"/>
      <c r="S3" s="296"/>
      <c r="T3" s="296"/>
      <c r="U3" s="296"/>
      <c r="V3" s="296"/>
      <c r="W3" s="296"/>
      <c r="X3" s="296"/>
      <c r="Y3" s="296"/>
      <c r="Z3" s="296"/>
      <c r="AA3" s="296"/>
      <c r="AB3" s="296"/>
      <c r="AC3" s="296"/>
      <c r="AD3" s="296"/>
      <c r="AE3" s="296"/>
      <c r="AF3" s="296"/>
      <c r="AG3" s="296"/>
      <c r="AH3" s="296"/>
      <c r="AI3" s="296"/>
      <c r="AU3" s="296"/>
      <c r="BG3" s="296"/>
      <c r="BS3" s="296"/>
      <c r="CE3" s="296"/>
      <c r="CQ3" s="296"/>
      <c r="DD3" s="94"/>
      <c r="DE3" s="94"/>
    </row>
    <row r="4" spans="1:109" s="82" customFormat="1" x14ac:dyDescent="0.1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6"/>
      <c r="CU4" s="296"/>
      <c r="CV4" s="296"/>
      <c r="CW4" s="296"/>
      <c r="CX4" s="296"/>
      <c r="CY4" s="296"/>
      <c r="CZ4" s="296"/>
      <c r="DA4" s="296"/>
      <c r="DB4" s="296"/>
      <c r="DC4" s="296"/>
      <c r="DD4" s="317"/>
      <c r="DE4" s="317"/>
    </row>
    <row r="5" spans="1:109" s="82" customFormat="1" x14ac:dyDescent="0.15">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6"/>
      <c r="CL5" s="296"/>
      <c r="CM5" s="296"/>
      <c r="CN5" s="296"/>
      <c r="CO5" s="296"/>
      <c r="CP5" s="296"/>
      <c r="CQ5" s="296"/>
      <c r="CR5" s="296"/>
      <c r="CS5" s="296"/>
      <c r="CT5" s="296"/>
      <c r="CU5" s="296"/>
      <c r="CV5" s="296"/>
      <c r="CW5" s="296"/>
      <c r="CX5" s="296"/>
      <c r="CY5" s="296"/>
      <c r="CZ5" s="296"/>
      <c r="DA5" s="296"/>
      <c r="DB5" s="296"/>
      <c r="DC5" s="296"/>
      <c r="DD5" s="317"/>
      <c r="DE5" s="317"/>
    </row>
    <row r="6" spans="1:109" s="82" customFormat="1" x14ac:dyDescent="0.15">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317"/>
      <c r="DE6" s="317"/>
    </row>
    <row r="7" spans="1:109" s="82" customFormat="1" x14ac:dyDescent="0.15">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317"/>
      <c r="DE7" s="317"/>
    </row>
    <row r="8" spans="1:109" s="82" customFormat="1" x14ac:dyDescent="0.15">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317"/>
      <c r="DE8" s="317"/>
    </row>
    <row r="9" spans="1:109" s="82" customFormat="1" x14ac:dyDescent="0.15">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c r="CT9" s="296"/>
      <c r="CU9" s="296"/>
      <c r="CV9" s="296"/>
      <c r="CW9" s="296"/>
      <c r="CX9" s="296"/>
      <c r="CY9" s="296"/>
      <c r="CZ9" s="296"/>
      <c r="DA9" s="296"/>
      <c r="DB9" s="296"/>
      <c r="DC9" s="296"/>
      <c r="DD9" s="317"/>
      <c r="DE9" s="317"/>
    </row>
    <row r="10" spans="1:109" s="82" customForma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317"/>
      <c r="DE10" s="317"/>
    </row>
    <row r="11" spans="1:109" s="82" customFormat="1" x14ac:dyDescent="0.15">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317"/>
      <c r="DE11" s="317"/>
    </row>
    <row r="12" spans="1:109" s="82" customFormat="1" x14ac:dyDescent="0.15">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317"/>
      <c r="DE12" s="317"/>
    </row>
    <row r="13" spans="1:109" s="82" customFormat="1" x14ac:dyDescent="0.15">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317"/>
      <c r="DE13" s="317"/>
    </row>
    <row r="14" spans="1:109" s="82" customFormat="1" x14ac:dyDescent="0.15">
      <c r="A14" s="296"/>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317"/>
      <c r="DE14" s="317"/>
    </row>
    <row r="15" spans="1:109" s="82" customFormat="1" x14ac:dyDescent="0.15">
      <c r="A15" s="50"/>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6"/>
      <c r="CO15" s="296"/>
      <c r="CP15" s="296"/>
      <c r="CQ15" s="296"/>
      <c r="CR15" s="296"/>
      <c r="CS15" s="296"/>
      <c r="CT15" s="296"/>
      <c r="CU15" s="296"/>
      <c r="CV15" s="296"/>
      <c r="CW15" s="296"/>
      <c r="CX15" s="296"/>
      <c r="CY15" s="296"/>
      <c r="CZ15" s="296"/>
      <c r="DA15" s="296"/>
      <c r="DB15" s="296"/>
      <c r="DC15" s="296"/>
      <c r="DD15" s="317"/>
      <c r="DE15" s="317"/>
    </row>
    <row r="16" spans="1:109" s="82" customFormat="1" x14ac:dyDescent="0.15">
      <c r="A16" s="50"/>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317"/>
      <c r="DE16" s="317"/>
    </row>
    <row r="17" spans="1:109" s="82" customFormat="1" x14ac:dyDescent="0.15">
      <c r="A17" s="50"/>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c r="DC17" s="296"/>
      <c r="DD17" s="317"/>
      <c r="DE17" s="317"/>
    </row>
    <row r="18" spans="1:109" s="82" customFormat="1" x14ac:dyDescent="0.15">
      <c r="A18" s="50"/>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317"/>
      <c r="DE18" s="317"/>
    </row>
    <row r="19" spans="1:109" x14ac:dyDescent="0.15">
      <c r="DD19" s="94"/>
      <c r="DE19" s="94"/>
    </row>
    <row r="20" spans="1:109" x14ac:dyDescent="0.15">
      <c r="DD20" s="94"/>
      <c r="DE20" s="94"/>
    </row>
    <row r="21" spans="1:109" ht="17.25" customHeight="1" x14ac:dyDescent="0.15">
      <c r="B21" s="298"/>
      <c r="C21" s="90"/>
      <c r="D21" s="90"/>
      <c r="E21" s="90"/>
      <c r="F21" s="90"/>
      <c r="G21" s="90"/>
      <c r="H21" s="90"/>
      <c r="I21" s="90"/>
      <c r="J21" s="90"/>
      <c r="K21" s="90"/>
      <c r="L21" s="90"/>
      <c r="M21" s="90"/>
      <c r="N21" s="315"/>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15"/>
      <c r="AU21" s="90"/>
      <c r="AV21" s="90"/>
      <c r="AW21" s="90"/>
      <c r="AX21" s="90"/>
      <c r="AY21" s="90"/>
      <c r="AZ21" s="90"/>
      <c r="BA21" s="90"/>
      <c r="BB21" s="90"/>
      <c r="BC21" s="90"/>
      <c r="BD21" s="90"/>
      <c r="BE21" s="90"/>
      <c r="BF21" s="315"/>
      <c r="BG21" s="90"/>
      <c r="BH21" s="90"/>
      <c r="BI21" s="90"/>
      <c r="BJ21" s="90"/>
      <c r="BK21" s="90"/>
      <c r="BL21" s="90"/>
      <c r="BM21" s="90"/>
      <c r="BN21" s="90"/>
      <c r="BO21" s="90"/>
      <c r="BP21" s="90"/>
      <c r="BQ21" s="90"/>
      <c r="BR21" s="315"/>
      <c r="BS21" s="90"/>
      <c r="BT21" s="90"/>
      <c r="BU21" s="90"/>
      <c r="BV21" s="90"/>
      <c r="BW21" s="90"/>
      <c r="BX21" s="90"/>
      <c r="BY21" s="90"/>
      <c r="BZ21" s="90"/>
      <c r="CA21" s="90"/>
      <c r="CB21" s="90"/>
      <c r="CC21" s="90"/>
      <c r="CD21" s="315"/>
      <c r="CE21" s="90"/>
      <c r="CF21" s="90"/>
      <c r="CG21" s="90"/>
      <c r="CH21" s="90"/>
      <c r="CI21" s="90"/>
      <c r="CJ21" s="90"/>
      <c r="CK21" s="90"/>
      <c r="CL21" s="90"/>
      <c r="CM21" s="90"/>
      <c r="CN21" s="90"/>
      <c r="CO21" s="90"/>
      <c r="CP21" s="315"/>
      <c r="CQ21" s="90"/>
      <c r="CR21" s="90"/>
      <c r="CS21" s="90"/>
      <c r="CT21" s="90"/>
      <c r="CU21" s="90"/>
      <c r="CV21" s="90"/>
      <c r="CW21" s="90"/>
      <c r="CX21" s="90"/>
      <c r="CY21" s="90"/>
      <c r="CZ21" s="90"/>
      <c r="DA21" s="90"/>
      <c r="DB21" s="315"/>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299"/>
      <c r="DD40" s="299"/>
      <c r="DE40" s="94"/>
    </row>
    <row r="41" spans="2:109" ht="17.25" x14ac:dyDescent="0.15">
      <c r="B41" s="86" t="s">
        <v>555</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03"/>
      <c r="I42" s="294"/>
      <c r="J42" s="294"/>
      <c r="K42" s="294"/>
      <c r="AM42" s="303"/>
      <c r="AN42" s="303" t="s">
        <v>556</v>
      </c>
      <c r="AP42" s="294"/>
      <c r="AQ42" s="294"/>
      <c r="AR42" s="294"/>
      <c r="AY42" s="303"/>
      <c r="BA42" s="294"/>
      <c r="BB42" s="294"/>
      <c r="BC42" s="294"/>
      <c r="BK42" s="303"/>
      <c r="BM42" s="294"/>
      <c r="BN42" s="294"/>
      <c r="BO42" s="294"/>
      <c r="BW42" s="303"/>
      <c r="BY42" s="294"/>
      <c r="BZ42" s="294"/>
      <c r="CA42" s="294"/>
      <c r="CI42" s="303"/>
      <c r="CK42" s="294"/>
      <c r="CL42" s="294"/>
      <c r="CM42" s="294"/>
      <c r="CU42" s="303"/>
      <c r="CW42" s="294"/>
      <c r="CX42" s="294"/>
      <c r="CY42" s="294"/>
    </row>
    <row r="43" spans="2:109" ht="13.5" customHeight="1" x14ac:dyDescent="0.15">
      <c r="B43" s="84"/>
      <c r="AN43" s="1116" t="s">
        <v>468</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x14ac:dyDescent="0.15">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x14ac:dyDescent="0.15">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x14ac:dyDescent="0.15">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x14ac:dyDescent="0.15">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x14ac:dyDescent="0.15">
      <c r="B48" s="84"/>
      <c r="H48" s="305"/>
      <c r="I48" s="305"/>
      <c r="J48" s="305"/>
      <c r="AN48" s="305"/>
      <c r="AO48" s="305"/>
      <c r="AP48" s="305"/>
      <c r="AZ48" s="305"/>
      <c r="BA48" s="305"/>
      <c r="BB48" s="305"/>
      <c r="BL48" s="305"/>
      <c r="BM48" s="305"/>
      <c r="BN48" s="305"/>
      <c r="BX48" s="305"/>
      <c r="BY48" s="305"/>
      <c r="BZ48" s="305"/>
      <c r="CJ48" s="305"/>
      <c r="CK48" s="305"/>
      <c r="CL48" s="305"/>
      <c r="CV48" s="305"/>
      <c r="CW48" s="305"/>
      <c r="CX48" s="305"/>
    </row>
    <row r="49" spans="1:109" x14ac:dyDescent="0.15">
      <c r="B49" s="84"/>
      <c r="AN49" s="50" t="s">
        <v>171</v>
      </c>
    </row>
    <row r="50" spans="1:109" x14ac:dyDescent="0.15">
      <c r="B50" s="84"/>
      <c r="G50" s="1113"/>
      <c r="H50" s="1113"/>
      <c r="I50" s="1113"/>
      <c r="J50" s="1113"/>
      <c r="K50" s="309"/>
      <c r="L50" s="309"/>
      <c r="M50" s="313"/>
      <c r="N50" s="313"/>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447</v>
      </c>
      <c r="BQ50" s="1115"/>
      <c r="BR50" s="1115"/>
      <c r="BS50" s="1115"/>
      <c r="BT50" s="1115"/>
      <c r="BU50" s="1115"/>
      <c r="BV50" s="1115"/>
      <c r="BW50" s="1115"/>
      <c r="BX50" s="1115" t="s">
        <v>535</v>
      </c>
      <c r="BY50" s="1115"/>
      <c r="BZ50" s="1115"/>
      <c r="CA50" s="1115"/>
      <c r="CB50" s="1115"/>
      <c r="CC50" s="1115"/>
      <c r="CD50" s="1115"/>
      <c r="CE50" s="1115"/>
      <c r="CF50" s="1115" t="s">
        <v>536</v>
      </c>
      <c r="CG50" s="1115"/>
      <c r="CH50" s="1115"/>
      <c r="CI50" s="1115"/>
      <c r="CJ50" s="1115"/>
      <c r="CK50" s="1115"/>
      <c r="CL50" s="1115"/>
      <c r="CM50" s="1115"/>
      <c r="CN50" s="1115" t="s">
        <v>537</v>
      </c>
      <c r="CO50" s="1115"/>
      <c r="CP50" s="1115"/>
      <c r="CQ50" s="1115"/>
      <c r="CR50" s="1115"/>
      <c r="CS50" s="1115"/>
      <c r="CT50" s="1115"/>
      <c r="CU50" s="1115"/>
      <c r="CV50" s="1115" t="s">
        <v>538</v>
      </c>
      <c r="CW50" s="1115"/>
      <c r="CX50" s="1115"/>
      <c r="CY50" s="1115"/>
      <c r="CZ50" s="1115"/>
      <c r="DA50" s="1115"/>
      <c r="DB50" s="1115"/>
      <c r="DC50" s="1115"/>
    </row>
    <row r="51" spans="1:109" ht="13.5" customHeight="1" x14ac:dyDescent="0.15">
      <c r="B51" s="84"/>
      <c r="G51" s="1125"/>
      <c r="H51" s="1125"/>
      <c r="I51" s="1126"/>
      <c r="J51" s="1126"/>
      <c r="K51" s="1127"/>
      <c r="L51" s="1127"/>
      <c r="M51" s="1127"/>
      <c r="N51" s="1127"/>
      <c r="AM51" s="305"/>
      <c r="AN51" s="1128" t="s">
        <v>557</v>
      </c>
      <c r="AO51" s="1128"/>
      <c r="AP51" s="1128"/>
      <c r="AQ51" s="1128"/>
      <c r="AR51" s="1128"/>
      <c r="AS51" s="1128"/>
      <c r="AT51" s="1128"/>
      <c r="AU51" s="1128"/>
      <c r="AV51" s="1128"/>
      <c r="AW51" s="1128"/>
      <c r="AX51" s="1128"/>
      <c r="AY51" s="1128"/>
      <c r="AZ51" s="1128"/>
      <c r="BA51" s="1128"/>
      <c r="BB51" s="1128" t="s">
        <v>559</v>
      </c>
      <c r="BC51" s="1128"/>
      <c r="BD51" s="1128"/>
      <c r="BE51" s="1128"/>
      <c r="BF51" s="1128"/>
      <c r="BG51" s="1128"/>
      <c r="BH51" s="1128"/>
      <c r="BI51" s="1128"/>
      <c r="BJ51" s="1128"/>
      <c r="BK51" s="1128"/>
      <c r="BL51" s="1128"/>
      <c r="BM51" s="1128"/>
      <c r="BN51" s="1128"/>
      <c r="BO51" s="1128"/>
      <c r="BP51" s="1129"/>
      <c r="BQ51" s="1130"/>
      <c r="BR51" s="1130"/>
      <c r="BS51" s="1130"/>
      <c r="BT51" s="1130"/>
      <c r="BU51" s="1130"/>
      <c r="BV51" s="1130"/>
      <c r="BW51" s="1130"/>
      <c r="BX51" s="1129"/>
      <c r="BY51" s="1130"/>
      <c r="BZ51" s="1130"/>
      <c r="CA51" s="1130"/>
      <c r="CB51" s="1130"/>
      <c r="CC51" s="1130"/>
      <c r="CD51" s="1130"/>
      <c r="CE51" s="1130"/>
      <c r="CF51" s="1129"/>
      <c r="CG51" s="1130"/>
      <c r="CH51" s="1130"/>
      <c r="CI51" s="1130"/>
      <c r="CJ51" s="1130"/>
      <c r="CK51" s="1130"/>
      <c r="CL51" s="1130"/>
      <c r="CM51" s="1130"/>
      <c r="CN51" s="1129"/>
      <c r="CO51" s="1130"/>
      <c r="CP51" s="1130"/>
      <c r="CQ51" s="1130"/>
      <c r="CR51" s="1130"/>
      <c r="CS51" s="1130"/>
      <c r="CT51" s="1130"/>
      <c r="CU51" s="1130"/>
      <c r="CV51" s="1130">
        <v>13.9</v>
      </c>
      <c r="CW51" s="1130"/>
      <c r="CX51" s="1130"/>
      <c r="CY51" s="1130"/>
      <c r="CZ51" s="1130"/>
      <c r="DA51" s="1130"/>
      <c r="DB51" s="1130"/>
      <c r="DC51" s="1130"/>
    </row>
    <row r="52" spans="1:109" x14ac:dyDescent="0.15">
      <c r="B52" s="84"/>
      <c r="G52" s="1125"/>
      <c r="H52" s="1125"/>
      <c r="I52" s="1126"/>
      <c r="J52" s="1126"/>
      <c r="K52" s="1127"/>
      <c r="L52" s="1127"/>
      <c r="M52" s="1127"/>
      <c r="N52" s="1127"/>
      <c r="AM52" s="305"/>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294"/>
      <c r="B53" s="84"/>
      <c r="G53" s="1125"/>
      <c r="H53" s="1125"/>
      <c r="I53" s="1113"/>
      <c r="J53" s="1113"/>
      <c r="K53" s="1127"/>
      <c r="L53" s="1127"/>
      <c r="M53" s="1127"/>
      <c r="N53" s="1127"/>
      <c r="AM53" s="305"/>
      <c r="AN53" s="1128"/>
      <c r="AO53" s="1128"/>
      <c r="AP53" s="1128"/>
      <c r="AQ53" s="1128"/>
      <c r="AR53" s="1128"/>
      <c r="AS53" s="1128"/>
      <c r="AT53" s="1128"/>
      <c r="AU53" s="1128"/>
      <c r="AV53" s="1128"/>
      <c r="AW53" s="1128"/>
      <c r="AX53" s="1128"/>
      <c r="AY53" s="1128"/>
      <c r="AZ53" s="1128"/>
      <c r="BA53" s="1128"/>
      <c r="BB53" s="1128" t="s">
        <v>560</v>
      </c>
      <c r="BC53" s="1128"/>
      <c r="BD53" s="1128"/>
      <c r="BE53" s="1128"/>
      <c r="BF53" s="1128"/>
      <c r="BG53" s="1128"/>
      <c r="BH53" s="1128"/>
      <c r="BI53" s="1128"/>
      <c r="BJ53" s="1128"/>
      <c r="BK53" s="1128"/>
      <c r="BL53" s="1128"/>
      <c r="BM53" s="1128"/>
      <c r="BN53" s="1128"/>
      <c r="BO53" s="1128"/>
      <c r="BP53" s="1129"/>
      <c r="BQ53" s="1130"/>
      <c r="BR53" s="1130"/>
      <c r="BS53" s="1130"/>
      <c r="BT53" s="1130"/>
      <c r="BU53" s="1130"/>
      <c r="BV53" s="1130"/>
      <c r="BW53" s="1130"/>
      <c r="BX53" s="1129"/>
      <c r="BY53" s="1130"/>
      <c r="BZ53" s="1130"/>
      <c r="CA53" s="1130"/>
      <c r="CB53" s="1130"/>
      <c r="CC53" s="1130"/>
      <c r="CD53" s="1130"/>
      <c r="CE53" s="1130"/>
      <c r="CF53" s="1129"/>
      <c r="CG53" s="1130"/>
      <c r="CH53" s="1130"/>
      <c r="CI53" s="1130"/>
      <c r="CJ53" s="1130"/>
      <c r="CK53" s="1130"/>
      <c r="CL53" s="1130"/>
      <c r="CM53" s="1130"/>
      <c r="CN53" s="1129"/>
      <c r="CO53" s="1130"/>
      <c r="CP53" s="1130"/>
      <c r="CQ53" s="1130"/>
      <c r="CR53" s="1130"/>
      <c r="CS53" s="1130"/>
      <c r="CT53" s="1130"/>
      <c r="CU53" s="1130"/>
      <c r="CV53" s="1130">
        <v>72</v>
      </c>
      <c r="CW53" s="1130"/>
      <c r="CX53" s="1130"/>
      <c r="CY53" s="1130"/>
      <c r="CZ53" s="1130"/>
      <c r="DA53" s="1130"/>
      <c r="DB53" s="1130"/>
      <c r="DC53" s="1130"/>
    </row>
    <row r="54" spans="1:109" x14ac:dyDescent="0.15">
      <c r="A54" s="294"/>
      <c r="B54" s="84"/>
      <c r="G54" s="1125"/>
      <c r="H54" s="1125"/>
      <c r="I54" s="1113"/>
      <c r="J54" s="1113"/>
      <c r="K54" s="1127"/>
      <c r="L54" s="1127"/>
      <c r="M54" s="1127"/>
      <c r="N54" s="1127"/>
      <c r="AM54" s="305"/>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294"/>
      <c r="B55" s="84"/>
      <c r="G55" s="1113"/>
      <c r="H55" s="1113"/>
      <c r="I55" s="1113"/>
      <c r="J55" s="1113"/>
      <c r="K55" s="1127"/>
      <c r="L55" s="1127"/>
      <c r="M55" s="1127"/>
      <c r="N55" s="1127"/>
      <c r="AN55" s="1115" t="s">
        <v>68</v>
      </c>
      <c r="AO55" s="1115"/>
      <c r="AP55" s="1115"/>
      <c r="AQ55" s="1115"/>
      <c r="AR55" s="1115"/>
      <c r="AS55" s="1115"/>
      <c r="AT55" s="1115"/>
      <c r="AU55" s="1115"/>
      <c r="AV55" s="1115"/>
      <c r="AW55" s="1115"/>
      <c r="AX55" s="1115"/>
      <c r="AY55" s="1115"/>
      <c r="AZ55" s="1115"/>
      <c r="BA55" s="1115"/>
      <c r="BB55" s="1128" t="s">
        <v>559</v>
      </c>
      <c r="BC55" s="1128"/>
      <c r="BD55" s="1128"/>
      <c r="BE55" s="1128"/>
      <c r="BF55" s="1128"/>
      <c r="BG55" s="1128"/>
      <c r="BH55" s="1128"/>
      <c r="BI55" s="1128"/>
      <c r="BJ55" s="1128"/>
      <c r="BK55" s="1128"/>
      <c r="BL55" s="1128"/>
      <c r="BM55" s="1128"/>
      <c r="BN55" s="1128"/>
      <c r="BO55" s="1128"/>
      <c r="BP55" s="1129"/>
      <c r="BQ55" s="1130"/>
      <c r="BR55" s="1130"/>
      <c r="BS55" s="1130"/>
      <c r="BT55" s="1130"/>
      <c r="BU55" s="1130"/>
      <c r="BV55" s="1130"/>
      <c r="BW55" s="1130"/>
      <c r="BX55" s="1129"/>
      <c r="BY55" s="1130"/>
      <c r="BZ55" s="1130"/>
      <c r="CA55" s="1130"/>
      <c r="CB55" s="1130"/>
      <c r="CC55" s="1130"/>
      <c r="CD55" s="1130"/>
      <c r="CE55" s="1130"/>
      <c r="CF55" s="1129"/>
      <c r="CG55" s="1130"/>
      <c r="CH55" s="1130"/>
      <c r="CI55" s="1130"/>
      <c r="CJ55" s="1130"/>
      <c r="CK55" s="1130"/>
      <c r="CL55" s="1130"/>
      <c r="CM55" s="1130"/>
      <c r="CN55" s="1129"/>
      <c r="CO55" s="1130"/>
      <c r="CP55" s="1130"/>
      <c r="CQ55" s="1130"/>
      <c r="CR55" s="1130"/>
      <c r="CS55" s="1130"/>
      <c r="CT55" s="1130"/>
      <c r="CU55" s="1130"/>
      <c r="CV55" s="1130">
        <v>23</v>
      </c>
      <c r="CW55" s="1130"/>
      <c r="CX55" s="1130"/>
      <c r="CY55" s="1130"/>
      <c r="CZ55" s="1130"/>
      <c r="DA55" s="1130"/>
      <c r="DB55" s="1130"/>
      <c r="DC55" s="1130"/>
    </row>
    <row r="56" spans="1:109" x14ac:dyDescent="0.15">
      <c r="A56" s="294"/>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294" customFormat="1" x14ac:dyDescent="0.15">
      <c r="B57" s="300"/>
      <c r="G57" s="1113"/>
      <c r="H57" s="1113"/>
      <c r="I57" s="1131"/>
      <c r="J57" s="1131"/>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560</v>
      </c>
      <c r="BC57" s="1128"/>
      <c r="BD57" s="1128"/>
      <c r="BE57" s="1128"/>
      <c r="BF57" s="1128"/>
      <c r="BG57" s="1128"/>
      <c r="BH57" s="1128"/>
      <c r="BI57" s="1128"/>
      <c r="BJ57" s="1128"/>
      <c r="BK57" s="1128"/>
      <c r="BL57" s="1128"/>
      <c r="BM57" s="1128"/>
      <c r="BN57" s="1128"/>
      <c r="BO57" s="1128"/>
      <c r="BP57" s="1129"/>
      <c r="BQ57" s="1130"/>
      <c r="BR57" s="1130"/>
      <c r="BS57" s="1130"/>
      <c r="BT57" s="1130"/>
      <c r="BU57" s="1130"/>
      <c r="BV57" s="1130"/>
      <c r="BW57" s="1130"/>
      <c r="BX57" s="1129"/>
      <c r="BY57" s="1130"/>
      <c r="BZ57" s="1130"/>
      <c r="CA57" s="1130"/>
      <c r="CB57" s="1130"/>
      <c r="CC57" s="1130"/>
      <c r="CD57" s="1130"/>
      <c r="CE57" s="1130"/>
      <c r="CF57" s="1129"/>
      <c r="CG57" s="1130"/>
      <c r="CH57" s="1130"/>
      <c r="CI57" s="1130"/>
      <c r="CJ57" s="1130"/>
      <c r="CK57" s="1130"/>
      <c r="CL57" s="1130"/>
      <c r="CM57" s="1130"/>
      <c r="CN57" s="1129"/>
      <c r="CO57" s="1130"/>
      <c r="CP57" s="1130"/>
      <c r="CQ57" s="1130"/>
      <c r="CR57" s="1130"/>
      <c r="CS57" s="1130"/>
      <c r="CT57" s="1130"/>
      <c r="CU57" s="1130"/>
      <c r="CV57" s="1130">
        <v>62.8</v>
      </c>
      <c r="CW57" s="1130"/>
      <c r="CX57" s="1130"/>
      <c r="CY57" s="1130"/>
      <c r="CZ57" s="1130"/>
      <c r="DA57" s="1130"/>
      <c r="DB57" s="1130"/>
      <c r="DC57" s="1130"/>
      <c r="DD57" s="318"/>
      <c r="DE57" s="300"/>
    </row>
    <row r="58" spans="1:109" s="294" customFormat="1" x14ac:dyDescent="0.15">
      <c r="A58" s="50"/>
      <c r="B58" s="300"/>
      <c r="G58" s="1113"/>
      <c r="H58" s="1113"/>
      <c r="I58" s="1131"/>
      <c r="J58" s="1131"/>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318"/>
      <c r="DE58" s="300"/>
    </row>
    <row r="59" spans="1:109" s="294" customFormat="1" x14ac:dyDescent="0.15">
      <c r="A59" s="50"/>
      <c r="B59" s="300"/>
      <c r="K59" s="310"/>
      <c r="L59" s="310"/>
      <c r="M59" s="310"/>
      <c r="N59" s="310"/>
      <c r="AQ59" s="310"/>
      <c r="AR59" s="310"/>
      <c r="AS59" s="310"/>
      <c r="AT59" s="310"/>
      <c r="BC59" s="310"/>
      <c r="BD59" s="310"/>
      <c r="BE59" s="310"/>
      <c r="BF59" s="310"/>
      <c r="BO59" s="310"/>
      <c r="BP59" s="310"/>
      <c r="BQ59" s="310"/>
      <c r="BR59" s="310"/>
      <c r="CA59" s="310"/>
      <c r="CB59" s="310"/>
      <c r="CC59" s="310"/>
      <c r="CD59" s="310"/>
      <c r="CM59" s="310"/>
      <c r="CN59" s="310"/>
      <c r="CO59" s="310"/>
      <c r="CP59" s="310"/>
      <c r="CY59" s="310"/>
      <c r="CZ59" s="310"/>
      <c r="DA59" s="310"/>
      <c r="DB59" s="310"/>
      <c r="DC59" s="310"/>
      <c r="DD59" s="318"/>
      <c r="DE59" s="300"/>
    </row>
    <row r="60" spans="1:109" s="294" customFormat="1" x14ac:dyDescent="0.15">
      <c r="A60" s="50"/>
      <c r="B60" s="300"/>
      <c r="K60" s="310"/>
      <c r="L60" s="310"/>
      <c r="M60" s="310"/>
      <c r="N60" s="310"/>
      <c r="AQ60" s="310"/>
      <c r="AR60" s="310"/>
      <c r="AS60" s="310"/>
      <c r="AT60" s="310"/>
      <c r="BC60" s="310"/>
      <c r="BD60" s="310"/>
      <c r="BE60" s="310"/>
      <c r="BF60" s="310"/>
      <c r="BO60" s="310"/>
      <c r="BP60" s="310"/>
      <c r="BQ60" s="310"/>
      <c r="BR60" s="310"/>
      <c r="CA60" s="310"/>
      <c r="CB60" s="310"/>
      <c r="CC60" s="310"/>
      <c r="CD60" s="310"/>
      <c r="CM60" s="310"/>
      <c r="CN60" s="310"/>
      <c r="CO60" s="310"/>
      <c r="CP60" s="310"/>
      <c r="CY60" s="310"/>
      <c r="CZ60" s="310"/>
      <c r="DA60" s="310"/>
      <c r="DB60" s="310"/>
      <c r="DC60" s="310"/>
      <c r="DD60" s="318"/>
      <c r="DE60" s="300"/>
    </row>
    <row r="61" spans="1:109" s="294" customFormat="1" x14ac:dyDescent="0.15">
      <c r="A61" s="50"/>
      <c r="B61" s="301"/>
      <c r="C61" s="302"/>
      <c r="D61" s="302"/>
      <c r="E61" s="302"/>
      <c r="F61" s="302"/>
      <c r="G61" s="302"/>
      <c r="H61" s="302"/>
      <c r="I61" s="302"/>
      <c r="J61" s="302"/>
      <c r="K61" s="302"/>
      <c r="L61" s="302"/>
      <c r="M61" s="314"/>
      <c r="N61" s="314"/>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14"/>
      <c r="AT61" s="314"/>
      <c r="AU61" s="302"/>
      <c r="AV61" s="302"/>
      <c r="AW61" s="302"/>
      <c r="AX61" s="302"/>
      <c r="AY61" s="302"/>
      <c r="AZ61" s="302"/>
      <c r="BA61" s="302"/>
      <c r="BB61" s="302"/>
      <c r="BC61" s="302"/>
      <c r="BD61" s="302"/>
      <c r="BE61" s="314"/>
      <c r="BF61" s="314"/>
      <c r="BG61" s="302"/>
      <c r="BH61" s="302"/>
      <c r="BI61" s="302"/>
      <c r="BJ61" s="302"/>
      <c r="BK61" s="302"/>
      <c r="BL61" s="302"/>
      <c r="BM61" s="302"/>
      <c r="BN61" s="302"/>
      <c r="BO61" s="302"/>
      <c r="BP61" s="302"/>
      <c r="BQ61" s="314"/>
      <c r="BR61" s="314"/>
      <c r="BS61" s="302"/>
      <c r="BT61" s="302"/>
      <c r="BU61" s="302"/>
      <c r="BV61" s="302"/>
      <c r="BW61" s="302"/>
      <c r="BX61" s="302"/>
      <c r="BY61" s="302"/>
      <c r="BZ61" s="302"/>
      <c r="CA61" s="302"/>
      <c r="CB61" s="302"/>
      <c r="CC61" s="314"/>
      <c r="CD61" s="314"/>
      <c r="CE61" s="302"/>
      <c r="CF61" s="302"/>
      <c r="CG61" s="302"/>
      <c r="CH61" s="302"/>
      <c r="CI61" s="302"/>
      <c r="CJ61" s="302"/>
      <c r="CK61" s="302"/>
      <c r="CL61" s="302"/>
      <c r="CM61" s="302"/>
      <c r="CN61" s="302"/>
      <c r="CO61" s="314"/>
      <c r="CP61" s="314"/>
      <c r="CQ61" s="302"/>
      <c r="CR61" s="302"/>
      <c r="CS61" s="302"/>
      <c r="CT61" s="302"/>
      <c r="CU61" s="302"/>
      <c r="CV61" s="302"/>
      <c r="CW61" s="302"/>
      <c r="CX61" s="302"/>
      <c r="CY61" s="302"/>
      <c r="CZ61" s="302"/>
      <c r="DA61" s="314"/>
      <c r="DB61" s="314"/>
      <c r="DC61" s="314"/>
      <c r="DD61" s="319"/>
      <c r="DE61" s="300"/>
    </row>
    <row r="62" spans="1:109" x14ac:dyDescent="0.15">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94"/>
    </row>
    <row r="63" spans="1:109" ht="17.25" x14ac:dyDescent="0.15">
      <c r="B63" s="92" t="s">
        <v>327</v>
      </c>
    </row>
    <row r="64" spans="1:109" x14ac:dyDescent="0.15">
      <c r="B64" s="84"/>
      <c r="G64" s="303"/>
      <c r="N64" s="316"/>
      <c r="AM64" s="303"/>
      <c r="AN64" s="303" t="s">
        <v>556</v>
      </c>
      <c r="AP64" s="294"/>
      <c r="AQ64" s="294"/>
      <c r="AR64" s="294"/>
      <c r="AY64" s="303"/>
      <c r="BA64" s="294"/>
      <c r="BB64" s="294"/>
      <c r="BC64" s="294"/>
      <c r="BK64" s="303"/>
      <c r="BM64" s="294"/>
      <c r="BN64" s="294"/>
      <c r="BO64" s="294"/>
      <c r="BW64" s="303"/>
      <c r="BY64" s="294"/>
      <c r="BZ64" s="294"/>
      <c r="CA64" s="294"/>
      <c r="CI64" s="303"/>
      <c r="CK64" s="294"/>
      <c r="CL64" s="294"/>
      <c r="CM64" s="294"/>
      <c r="CU64" s="303"/>
      <c r="CW64" s="294"/>
      <c r="CX64" s="294"/>
      <c r="CY64" s="294"/>
    </row>
    <row r="65" spans="2:107" x14ac:dyDescent="0.15">
      <c r="B65" s="84"/>
      <c r="AN65" s="1116" t="s">
        <v>558</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x14ac:dyDescent="0.15">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x14ac:dyDescent="0.15">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x14ac:dyDescent="0.15">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x14ac:dyDescent="0.15">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x14ac:dyDescent="0.15">
      <c r="B70" s="84"/>
      <c r="H70" s="306"/>
      <c r="I70" s="306"/>
      <c r="J70" s="308"/>
      <c r="K70" s="308"/>
      <c r="L70" s="312"/>
      <c r="M70" s="308"/>
      <c r="N70" s="312"/>
      <c r="AN70" s="305"/>
      <c r="AO70" s="305"/>
      <c r="AP70" s="305"/>
      <c r="AZ70" s="305"/>
      <c r="BA70" s="305"/>
      <c r="BB70" s="305"/>
      <c r="BL70" s="305"/>
      <c r="BM70" s="305"/>
      <c r="BN70" s="305"/>
      <c r="BX70" s="305"/>
      <c r="BY70" s="305"/>
      <c r="BZ70" s="305"/>
      <c r="CJ70" s="305"/>
      <c r="CK70" s="305"/>
      <c r="CL70" s="305"/>
      <c r="CV70" s="305"/>
      <c r="CW70" s="305"/>
      <c r="CX70" s="305"/>
    </row>
    <row r="71" spans="2:107" x14ac:dyDescent="0.15">
      <c r="B71" s="84"/>
      <c r="G71" s="304"/>
      <c r="I71" s="307"/>
      <c r="J71" s="308"/>
      <c r="K71" s="308"/>
      <c r="L71" s="312"/>
      <c r="M71" s="308"/>
      <c r="N71" s="312"/>
      <c r="AM71" s="304"/>
      <c r="AN71" s="50" t="s">
        <v>171</v>
      </c>
    </row>
    <row r="72" spans="2:107" x14ac:dyDescent="0.15">
      <c r="B72" s="84"/>
      <c r="G72" s="1113"/>
      <c r="H72" s="1113"/>
      <c r="I72" s="1113"/>
      <c r="J72" s="1113"/>
      <c r="K72" s="309"/>
      <c r="L72" s="309"/>
      <c r="M72" s="313"/>
      <c r="N72" s="313"/>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447</v>
      </c>
      <c r="BQ72" s="1115"/>
      <c r="BR72" s="1115"/>
      <c r="BS72" s="1115"/>
      <c r="BT72" s="1115"/>
      <c r="BU72" s="1115"/>
      <c r="BV72" s="1115"/>
      <c r="BW72" s="1115"/>
      <c r="BX72" s="1115" t="s">
        <v>535</v>
      </c>
      <c r="BY72" s="1115"/>
      <c r="BZ72" s="1115"/>
      <c r="CA72" s="1115"/>
      <c r="CB72" s="1115"/>
      <c r="CC72" s="1115"/>
      <c r="CD72" s="1115"/>
      <c r="CE72" s="1115"/>
      <c r="CF72" s="1115" t="s">
        <v>536</v>
      </c>
      <c r="CG72" s="1115"/>
      <c r="CH72" s="1115"/>
      <c r="CI72" s="1115"/>
      <c r="CJ72" s="1115"/>
      <c r="CK72" s="1115"/>
      <c r="CL72" s="1115"/>
      <c r="CM72" s="1115"/>
      <c r="CN72" s="1115" t="s">
        <v>537</v>
      </c>
      <c r="CO72" s="1115"/>
      <c r="CP72" s="1115"/>
      <c r="CQ72" s="1115"/>
      <c r="CR72" s="1115"/>
      <c r="CS72" s="1115"/>
      <c r="CT72" s="1115"/>
      <c r="CU72" s="1115"/>
      <c r="CV72" s="1115" t="s">
        <v>538</v>
      </c>
      <c r="CW72" s="1115"/>
      <c r="CX72" s="1115"/>
      <c r="CY72" s="1115"/>
      <c r="CZ72" s="1115"/>
      <c r="DA72" s="1115"/>
      <c r="DB72" s="1115"/>
      <c r="DC72" s="1115"/>
    </row>
    <row r="73" spans="2:107" x14ac:dyDescent="0.15">
      <c r="B73" s="84"/>
      <c r="G73" s="1125"/>
      <c r="H73" s="1125"/>
      <c r="I73" s="1125"/>
      <c r="J73" s="1125"/>
      <c r="K73" s="1132"/>
      <c r="L73" s="1132"/>
      <c r="M73" s="1132"/>
      <c r="N73" s="1132"/>
      <c r="AM73" s="305"/>
      <c r="AN73" s="1128" t="s">
        <v>557</v>
      </c>
      <c r="AO73" s="1128"/>
      <c r="AP73" s="1128"/>
      <c r="AQ73" s="1128"/>
      <c r="AR73" s="1128"/>
      <c r="AS73" s="1128"/>
      <c r="AT73" s="1128"/>
      <c r="AU73" s="1128"/>
      <c r="AV73" s="1128"/>
      <c r="AW73" s="1128"/>
      <c r="AX73" s="1128"/>
      <c r="AY73" s="1128"/>
      <c r="AZ73" s="1128"/>
      <c r="BA73" s="1128"/>
      <c r="BB73" s="1128" t="s">
        <v>559</v>
      </c>
      <c r="BC73" s="1128"/>
      <c r="BD73" s="1128"/>
      <c r="BE73" s="1128"/>
      <c r="BF73" s="1128"/>
      <c r="BG73" s="1128"/>
      <c r="BH73" s="1128"/>
      <c r="BI73" s="1128"/>
      <c r="BJ73" s="1128"/>
      <c r="BK73" s="1128"/>
      <c r="BL73" s="1128"/>
      <c r="BM73" s="1128"/>
      <c r="BN73" s="1128"/>
      <c r="BO73" s="1128"/>
      <c r="BP73" s="1130">
        <v>70.099999999999994</v>
      </c>
      <c r="BQ73" s="1130"/>
      <c r="BR73" s="1130"/>
      <c r="BS73" s="1130"/>
      <c r="BT73" s="1130"/>
      <c r="BU73" s="1130"/>
      <c r="BV73" s="1130"/>
      <c r="BW73" s="1130"/>
      <c r="BX73" s="1130">
        <v>60.7</v>
      </c>
      <c r="BY73" s="1130"/>
      <c r="BZ73" s="1130"/>
      <c r="CA73" s="1130"/>
      <c r="CB73" s="1130"/>
      <c r="CC73" s="1130"/>
      <c r="CD73" s="1130"/>
      <c r="CE73" s="1130"/>
      <c r="CF73" s="1130">
        <v>54.5</v>
      </c>
      <c r="CG73" s="1130"/>
      <c r="CH73" s="1130"/>
      <c r="CI73" s="1130"/>
      <c r="CJ73" s="1130"/>
      <c r="CK73" s="1130"/>
      <c r="CL73" s="1130"/>
      <c r="CM73" s="1130"/>
      <c r="CN73" s="1130">
        <v>45</v>
      </c>
      <c r="CO73" s="1130"/>
      <c r="CP73" s="1130"/>
      <c r="CQ73" s="1130"/>
      <c r="CR73" s="1130"/>
      <c r="CS73" s="1130"/>
      <c r="CT73" s="1130"/>
      <c r="CU73" s="1130"/>
      <c r="CV73" s="1130">
        <v>13.9</v>
      </c>
      <c r="CW73" s="1130"/>
      <c r="CX73" s="1130"/>
      <c r="CY73" s="1130"/>
      <c r="CZ73" s="1130"/>
      <c r="DA73" s="1130"/>
      <c r="DB73" s="1130"/>
      <c r="DC73" s="1130"/>
    </row>
    <row r="74" spans="2:107" x14ac:dyDescent="0.15">
      <c r="B74" s="84"/>
      <c r="G74" s="1125"/>
      <c r="H74" s="1125"/>
      <c r="I74" s="1125"/>
      <c r="J74" s="1125"/>
      <c r="K74" s="1132"/>
      <c r="L74" s="1132"/>
      <c r="M74" s="1132"/>
      <c r="N74" s="1132"/>
      <c r="AM74" s="305"/>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84"/>
      <c r="G75" s="1125"/>
      <c r="H75" s="1125"/>
      <c r="I75" s="1113"/>
      <c r="J75" s="1113"/>
      <c r="K75" s="1127"/>
      <c r="L75" s="1127"/>
      <c r="M75" s="1127"/>
      <c r="N75" s="1127"/>
      <c r="AM75" s="305"/>
      <c r="AN75" s="1128"/>
      <c r="AO75" s="1128"/>
      <c r="AP75" s="1128"/>
      <c r="AQ75" s="1128"/>
      <c r="AR75" s="1128"/>
      <c r="AS75" s="1128"/>
      <c r="AT75" s="1128"/>
      <c r="AU75" s="1128"/>
      <c r="AV75" s="1128"/>
      <c r="AW75" s="1128"/>
      <c r="AX75" s="1128"/>
      <c r="AY75" s="1128"/>
      <c r="AZ75" s="1128"/>
      <c r="BA75" s="1128"/>
      <c r="BB75" s="1128" t="s">
        <v>410</v>
      </c>
      <c r="BC75" s="1128"/>
      <c r="BD75" s="1128"/>
      <c r="BE75" s="1128"/>
      <c r="BF75" s="1128"/>
      <c r="BG75" s="1128"/>
      <c r="BH75" s="1128"/>
      <c r="BI75" s="1128"/>
      <c r="BJ75" s="1128"/>
      <c r="BK75" s="1128"/>
      <c r="BL75" s="1128"/>
      <c r="BM75" s="1128"/>
      <c r="BN75" s="1128"/>
      <c r="BO75" s="1128"/>
      <c r="BP75" s="1130">
        <v>14.6</v>
      </c>
      <c r="BQ75" s="1130"/>
      <c r="BR75" s="1130"/>
      <c r="BS75" s="1130"/>
      <c r="BT75" s="1130"/>
      <c r="BU75" s="1130"/>
      <c r="BV75" s="1130"/>
      <c r="BW75" s="1130"/>
      <c r="BX75" s="1130">
        <v>14.7</v>
      </c>
      <c r="BY75" s="1130"/>
      <c r="BZ75" s="1130"/>
      <c r="CA75" s="1130"/>
      <c r="CB75" s="1130"/>
      <c r="CC75" s="1130"/>
      <c r="CD75" s="1130"/>
      <c r="CE75" s="1130"/>
      <c r="CF75" s="1130">
        <v>13.3</v>
      </c>
      <c r="CG75" s="1130"/>
      <c r="CH75" s="1130"/>
      <c r="CI75" s="1130"/>
      <c r="CJ75" s="1130"/>
      <c r="CK75" s="1130"/>
      <c r="CL75" s="1130"/>
      <c r="CM75" s="1130"/>
      <c r="CN75" s="1130">
        <v>9.3000000000000007</v>
      </c>
      <c r="CO75" s="1130"/>
      <c r="CP75" s="1130"/>
      <c r="CQ75" s="1130"/>
      <c r="CR75" s="1130"/>
      <c r="CS75" s="1130"/>
      <c r="CT75" s="1130"/>
      <c r="CU75" s="1130"/>
      <c r="CV75" s="1130">
        <v>5.6</v>
      </c>
      <c r="CW75" s="1130"/>
      <c r="CX75" s="1130"/>
      <c r="CY75" s="1130"/>
      <c r="CZ75" s="1130"/>
      <c r="DA75" s="1130"/>
      <c r="DB75" s="1130"/>
      <c r="DC75" s="1130"/>
    </row>
    <row r="76" spans="2:107" x14ac:dyDescent="0.15">
      <c r="B76" s="84"/>
      <c r="G76" s="1125"/>
      <c r="H76" s="1125"/>
      <c r="I76" s="1113"/>
      <c r="J76" s="1113"/>
      <c r="K76" s="1127"/>
      <c r="L76" s="1127"/>
      <c r="M76" s="1127"/>
      <c r="N76" s="1127"/>
      <c r="AM76" s="305"/>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84"/>
      <c r="G77" s="1113"/>
      <c r="H77" s="1113"/>
      <c r="I77" s="1113"/>
      <c r="J77" s="1113"/>
      <c r="K77" s="1132"/>
      <c r="L77" s="1132"/>
      <c r="M77" s="1132"/>
      <c r="N77" s="1132"/>
      <c r="AN77" s="1115" t="s">
        <v>68</v>
      </c>
      <c r="AO77" s="1115"/>
      <c r="AP77" s="1115"/>
      <c r="AQ77" s="1115"/>
      <c r="AR77" s="1115"/>
      <c r="AS77" s="1115"/>
      <c r="AT77" s="1115"/>
      <c r="AU77" s="1115"/>
      <c r="AV77" s="1115"/>
      <c r="AW77" s="1115"/>
      <c r="AX77" s="1115"/>
      <c r="AY77" s="1115"/>
      <c r="AZ77" s="1115"/>
      <c r="BA77" s="1115"/>
      <c r="BB77" s="1128" t="s">
        <v>559</v>
      </c>
      <c r="BC77" s="1128"/>
      <c r="BD77" s="1128"/>
      <c r="BE77" s="1128"/>
      <c r="BF77" s="1128"/>
      <c r="BG77" s="1128"/>
      <c r="BH77" s="1128"/>
      <c r="BI77" s="1128"/>
      <c r="BJ77" s="1128"/>
      <c r="BK77" s="1128"/>
      <c r="BL77" s="1128"/>
      <c r="BM77" s="1128"/>
      <c r="BN77" s="1128"/>
      <c r="BO77" s="1128"/>
      <c r="BP77" s="1130">
        <v>37.700000000000003</v>
      </c>
      <c r="BQ77" s="1130"/>
      <c r="BR77" s="1130"/>
      <c r="BS77" s="1130"/>
      <c r="BT77" s="1130"/>
      <c r="BU77" s="1130"/>
      <c r="BV77" s="1130"/>
      <c r="BW77" s="1130"/>
      <c r="BX77" s="1130">
        <v>37.9</v>
      </c>
      <c r="BY77" s="1130"/>
      <c r="BZ77" s="1130"/>
      <c r="CA77" s="1130"/>
      <c r="CB77" s="1130"/>
      <c r="CC77" s="1130"/>
      <c r="CD77" s="1130"/>
      <c r="CE77" s="1130"/>
      <c r="CF77" s="1130">
        <v>38.700000000000003</v>
      </c>
      <c r="CG77" s="1130"/>
      <c r="CH77" s="1130"/>
      <c r="CI77" s="1130"/>
      <c r="CJ77" s="1130"/>
      <c r="CK77" s="1130"/>
      <c r="CL77" s="1130"/>
      <c r="CM77" s="1130"/>
      <c r="CN77" s="1130">
        <v>32.5</v>
      </c>
      <c r="CO77" s="1130"/>
      <c r="CP77" s="1130"/>
      <c r="CQ77" s="1130"/>
      <c r="CR77" s="1130"/>
      <c r="CS77" s="1130"/>
      <c r="CT77" s="1130"/>
      <c r="CU77" s="1130"/>
      <c r="CV77" s="1130">
        <v>23</v>
      </c>
      <c r="CW77" s="1130"/>
      <c r="CX77" s="1130"/>
      <c r="CY77" s="1130"/>
      <c r="CZ77" s="1130"/>
      <c r="DA77" s="1130"/>
      <c r="DB77" s="1130"/>
      <c r="DC77" s="1130"/>
    </row>
    <row r="78" spans="2:107" x14ac:dyDescent="0.15">
      <c r="B78" s="84"/>
      <c r="G78" s="1113"/>
      <c r="H78" s="1113"/>
      <c r="I78" s="1113"/>
      <c r="J78" s="1113"/>
      <c r="K78" s="1132"/>
      <c r="L78" s="1132"/>
      <c r="M78" s="1132"/>
      <c r="N78" s="1132"/>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84"/>
      <c r="G79" s="1113"/>
      <c r="H79" s="1113"/>
      <c r="I79" s="1131"/>
      <c r="J79" s="1131"/>
      <c r="K79" s="1133"/>
      <c r="L79" s="1133"/>
      <c r="M79" s="1133"/>
      <c r="N79" s="1133"/>
      <c r="AN79" s="1115"/>
      <c r="AO79" s="1115"/>
      <c r="AP79" s="1115"/>
      <c r="AQ79" s="1115"/>
      <c r="AR79" s="1115"/>
      <c r="AS79" s="1115"/>
      <c r="AT79" s="1115"/>
      <c r="AU79" s="1115"/>
      <c r="AV79" s="1115"/>
      <c r="AW79" s="1115"/>
      <c r="AX79" s="1115"/>
      <c r="AY79" s="1115"/>
      <c r="AZ79" s="1115"/>
      <c r="BA79" s="1115"/>
      <c r="BB79" s="1128" t="s">
        <v>410</v>
      </c>
      <c r="BC79" s="1128"/>
      <c r="BD79" s="1128"/>
      <c r="BE79" s="1128"/>
      <c r="BF79" s="1128"/>
      <c r="BG79" s="1128"/>
      <c r="BH79" s="1128"/>
      <c r="BI79" s="1128"/>
      <c r="BJ79" s="1128"/>
      <c r="BK79" s="1128"/>
      <c r="BL79" s="1128"/>
      <c r="BM79" s="1128"/>
      <c r="BN79" s="1128"/>
      <c r="BO79" s="1128"/>
      <c r="BP79" s="1130">
        <v>8.9</v>
      </c>
      <c r="BQ79" s="1130"/>
      <c r="BR79" s="1130"/>
      <c r="BS79" s="1130"/>
      <c r="BT79" s="1130"/>
      <c r="BU79" s="1130"/>
      <c r="BV79" s="1130"/>
      <c r="BW79" s="1130"/>
      <c r="BX79" s="1130">
        <v>8.6999999999999993</v>
      </c>
      <c r="BY79" s="1130"/>
      <c r="BZ79" s="1130"/>
      <c r="CA79" s="1130"/>
      <c r="CB79" s="1130"/>
      <c r="CC79" s="1130"/>
      <c r="CD79" s="1130"/>
      <c r="CE79" s="1130"/>
      <c r="CF79" s="1130">
        <v>8.8000000000000007</v>
      </c>
      <c r="CG79" s="1130"/>
      <c r="CH79" s="1130"/>
      <c r="CI79" s="1130"/>
      <c r="CJ79" s="1130"/>
      <c r="CK79" s="1130"/>
      <c r="CL79" s="1130"/>
      <c r="CM79" s="1130"/>
      <c r="CN79" s="1130">
        <v>8.6999999999999993</v>
      </c>
      <c r="CO79" s="1130"/>
      <c r="CP79" s="1130"/>
      <c r="CQ79" s="1130"/>
      <c r="CR79" s="1130"/>
      <c r="CS79" s="1130"/>
      <c r="CT79" s="1130"/>
      <c r="CU79" s="1130"/>
      <c r="CV79" s="1130">
        <v>8.1999999999999993</v>
      </c>
      <c r="CW79" s="1130"/>
      <c r="CX79" s="1130"/>
      <c r="CY79" s="1130"/>
      <c r="CZ79" s="1130"/>
      <c r="DA79" s="1130"/>
      <c r="DB79" s="1130"/>
      <c r="DC79" s="1130"/>
    </row>
    <row r="80" spans="2:107" x14ac:dyDescent="0.15">
      <c r="B80" s="84"/>
      <c r="G80" s="1113"/>
      <c r="H80" s="1113"/>
      <c r="I80" s="1131"/>
      <c r="J80" s="1131"/>
      <c r="K80" s="1133"/>
      <c r="L80" s="1133"/>
      <c r="M80" s="1133"/>
      <c r="N80" s="1133"/>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84"/>
    </row>
    <row r="82" spans="2:109" ht="17.25" x14ac:dyDescent="0.15">
      <c r="B82" s="84"/>
      <c r="K82" s="311"/>
      <c r="L82" s="311"/>
      <c r="M82" s="311"/>
      <c r="N82" s="311"/>
      <c r="AQ82" s="311"/>
      <c r="AR82" s="311"/>
      <c r="AS82" s="311"/>
      <c r="AT82" s="311"/>
      <c r="BC82" s="311"/>
      <c r="BD82" s="311"/>
      <c r="BE82" s="311"/>
      <c r="BF82" s="311"/>
      <c r="BO82" s="311"/>
      <c r="BP82" s="311"/>
      <c r="BQ82" s="311"/>
      <c r="BR82" s="311"/>
      <c r="CA82" s="311"/>
      <c r="CB82" s="311"/>
      <c r="CC82" s="311"/>
      <c r="CD82" s="311"/>
      <c r="CM82" s="311"/>
      <c r="CN82" s="311"/>
      <c r="CO82" s="311"/>
      <c r="CP82" s="311"/>
      <c r="CY82" s="311"/>
      <c r="CZ82" s="311"/>
      <c r="DA82" s="311"/>
      <c r="DB82" s="311"/>
      <c r="DC82" s="311"/>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aNXif1MGHTpXa5MNJhx8k8uHX1crCBv4xdREl7Ak2uE3e2tvnZJm/mNYOjcNIxMF79+HGOKa1pW1W9jVa1Kw3A==" saltValue="HondibkVszgK8N3e6KSnH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107</v>
      </c>
    </row>
  </sheetData>
  <sheetProtection algorithmName="SHA-512" hashValue="YfHy6cxNwBV1qAQia3P3utqhHcuBIvnhMKSlSOa2esCm4MjVG4UFsubzehVve/zj64NkjUlHayU0mu5MRigHJw==" saltValue="gSCufOIyaDMrf4H6iY9bt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107</v>
      </c>
    </row>
  </sheetData>
  <sheetProtection algorithmName="SHA-512" hashValue="KXW+7HxxeRrahm5k3WYazC8ylD3/Dwrdxfo2RA9X/KuIaUR+zHqIzgEd6iOCkS8qoYnuWqw7aEpYZYPUBFYAtg==" saltValue="qTZ7kWNi2a8oMRDUNQ00x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0" customWidth="1"/>
    <col min="2" max="8" width="13.375" style="320" customWidth="1"/>
    <col min="9" max="16384" width="11.125" style="320"/>
  </cols>
  <sheetData>
    <row r="1" spans="1:8" x14ac:dyDescent="0.15">
      <c r="A1" s="101"/>
      <c r="B1" s="107"/>
      <c r="C1" s="111"/>
      <c r="D1" s="117"/>
      <c r="E1" s="127"/>
      <c r="F1" s="127"/>
      <c r="G1" s="127"/>
      <c r="H1" s="161"/>
    </row>
    <row r="2" spans="1:8" x14ac:dyDescent="0.15">
      <c r="A2" s="102"/>
      <c r="B2" s="108"/>
      <c r="C2" s="327"/>
      <c r="D2" s="118" t="s">
        <v>87</v>
      </c>
      <c r="E2" s="128"/>
      <c r="F2" s="335" t="s">
        <v>534</v>
      </c>
      <c r="G2" s="152"/>
      <c r="H2" s="162"/>
    </row>
    <row r="3" spans="1:8" x14ac:dyDescent="0.15">
      <c r="A3" s="118" t="s">
        <v>235</v>
      </c>
      <c r="B3" s="110"/>
      <c r="C3" s="328"/>
      <c r="D3" s="331">
        <v>26940</v>
      </c>
      <c r="E3" s="333"/>
      <c r="F3" s="336">
        <v>72656</v>
      </c>
      <c r="G3" s="338"/>
      <c r="H3" s="341"/>
    </row>
    <row r="4" spans="1:8" x14ac:dyDescent="0.15">
      <c r="A4" s="103"/>
      <c r="B4" s="109"/>
      <c r="C4" s="329"/>
      <c r="D4" s="332">
        <v>10338</v>
      </c>
      <c r="E4" s="334"/>
      <c r="F4" s="337">
        <v>36448</v>
      </c>
      <c r="G4" s="339"/>
      <c r="H4" s="342"/>
    </row>
    <row r="5" spans="1:8" x14ac:dyDescent="0.15">
      <c r="A5" s="118" t="s">
        <v>513</v>
      </c>
      <c r="B5" s="110"/>
      <c r="C5" s="328"/>
      <c r="D5" s="331">
        <v>17908</v>
      </c>
      <c r="E5" s="333"/>
      <c r="F5" s="336">
        <v>65080</v>
      </c>
      <c r="G5" s="338"/>
      <c r="H5" s="341"/>
    </row>
    <row r="6" spans="1:8" x14ac:dyDescent="0.15">
      <c r="A6" s="103"/>
      <c r="B6" s="109"/>
      <c r="C6" s="329"/>
      <c r="D6" s="332">
        <v>6562</v>
      </c>
      <c r="E6" s="334"/>
      <c r="F6" s="337">
        <v>38201</v>
      </c>
      <c r="G6" s="339"/>
      <c r="H6" s="342"/>
    </row>
    <row r="7" spans="1:8" x14ac:dyDescent="0.15">
      <c r="A7" s="118" t="s">
        <v>531</v>
      </c>
      <c r="B7" s="110"/>
      <c r="C7" s="328"/>
      <c r="D7" s="331">
        <v>36031</v>
      </c>
      <c r="E7" s="333"/>
      <c r="F7" s="336">
        <v>79288</v>
      </c>
      <c r="G7" s="338"/>
      <c r="H7" s="341"/>
    </row>
    <row r="8" spans="1:8" x14ac:dyDescent="0.15">
      <c r="A8" s="103"/>
      <c r="B8" s="109"/>
      <c r="C8" s="329"/>
      <c r="D8" s="332">
        <v>10927</v>
      </c>
      <c r="E8" s="334"/>
      <c r="F8" s="337">
        <v>41870</v>
      </c>
      <c r="G8" s="339"/>
      <c r="H8" s="342"/>
    </row>
    <row r="9" spans="1:8" x14ac:dyDescent="0.15">
      <c r="A9" s="118" t="s">
        <v>488</v>
      </c>
      <c r="B9" s="110"/>
      <c r="C9" s="328"/>
      <c r="D9" s="331">
        <v>49654</v>
      </c>
      <c r="E9" s="333"/>
      <c r="F9" s="336">
        <v>84962</v>
      </c>
      <c r="G9" s="338"/>
      <c r="H9" s="341"/>
    </row>
    <row r="10" spans="1:8" x14ac:dyDescent="0.15">
      <c r="A10" s="103"/>
      <c r="B10" s="109"/>
      <c r="C10" s="329"/>
      <c r="D10" s="332">
        <v>12429</v>
      </c>
      <c r="E10" s="334"/>
      <c r="F10" s="337">
        <v>42793</v>
      </c>
      <c r="G10" s="339"/>
      <c r="H10" s="342"/>
    </row>
    <row r="11" spans="1:8" x14ac:dyDescent="0.15">
      <c r="A11" s="118" t="s">
        <v>532</v>
      </c>
      <c r="B11" s="110"/>
      <c r="C11" s="328"/>
      <c r="D11" s="331">
        <v>29375</v>
      </c>
      <c r="E11" s="333"/>
      <c r="F11" s="336">
        <v>71279</v>
      </c>
      <c r="G11" s="338"/>
      <c r="H11" s="341"/>
    </row>
    <row r="12" spans="1:8" x14ac:dyDescent="0.15">
      <c r="A12" s="103"/>
      <c r="B12" s="109"/>
      <c r="C12" s="330"/>
      <c r="D12" s="332">
        <v>9467</v>
      </c>
      <c r="E12" s="334"/>
      <c r="F12" s="337">
        <v>36731</v>
      </c>
      <c r="G12" s="339"/>
      <c r="H12" s="342"/>
    </row>
    <row r="13" spans="1:8" x14ac:dyDescent="0.15">
      <c r="A13" s="118"/>
      <c r="B13" s="110"/>
      <c r="C13" s="328"/>
      <c r="D13" s="331">
        <v>31982</v>
      </c>
      <c r="E13" s="333"/>
      <c r="F13" s="336">
        <v>74653</v>
      </c>
      <c r="G13" s="340"/>
      <c r="H13" s="341"/>
    </row>
    <row r="14" spans="1:8" x14ac:dyDescent="0.15">
      <c r="A14" s="103"/>
      <c r="B14" s="109"/>
      <c r="C14" s="329"/>
      <c r="D14" s="332">
        <v>9945</v>
      </c>
      <c r="E14" s="334"/>
      <c r="F14" s="337">
        <v>39209</v>
      </c>
      <c r="G14" s="339"/>
      <c r="H14" s="342"/>
    </row>
    <row r="17" spans="1:11" x14ac:dyDescent="0.15">
      <c r="A17" s="320" t="s">
        <v>26</v>
      </c>
    </row>
    <row r="18" spans="1:11" x14ac:dyDescent="0.15">
      <c r="A18" s="321"/>
      <c r="B18" s="321" t="str">
        <f>実質収支比率等に係る経年分析!F$46</f>
        <v>H29</v>
      </c>
      <c r="C18" s="321" t="str">
        <f>実質収支比率等に係る経年分析!G$46</f>
        <v>H30</v>
      </c>
      <c r="D18" s="321" t="str">
        <f>実質収支比率等に係る経年分析!H$46</f>
        <v>R01</v>
      </c>
      <c r="E18" s="321" t="str">
        <f>実質収支比率等に係る経年分析!I$46</f>
        <v>R02</v>
      </c>
      <c r="F18" s="321" t="str">
        <f>実質収支比率等に係る経年分析!J$46</f>
        <v>R03</v>
      </c>
    </row>
    <row r="19" spans="1:11" x14ac:dyDescent="0.15">
      <c r="A19" s="321" t="s">
        <v>93</v>
      </c>
      <c r="B19" s="321">
        <f>ROUND(VALUE(SUBSTITUTE(実質収支比率等に係る経年分析!F$48,"▲","-")),2)</f>
        <v>0.28000000000000003</v>
      </c>
      <c r="C19" s="321">
        <f>ROUND(VALUE(SUBSTITUTE(実質収支比率等に係る経年分析!G$48,"▲","-")),2)</f>
        <v>0.86</v>
      </c>
      <c r="D19" s="321">
        <f>ROUND(VALUE(SUBSTITUTE(実質収支比率等に係る経年分析!H$48,"▲","-")),2)</f>
        <v>4.22</v>
      </c>
      <c r="E19" s="321">
        <f>ROUND(VALUE(SUBSTITUTE(実質収支比率等に係る経年分析!I$48,"▲","-")),2)</f>
        <v>7.4</v>
      </c>
      <c r="F19" s="321">
        <f>ROUND(VALUE(SUBSTITUTE(実質収支比率等に係る経年分析!J$48,"▲","-")),2)</f>
        <v>10.14</v>
      </c>
    </row>
    <row r="20" spans="1:11" x14ac:dyDescent="0.15">
      <c r="A20" s="321" t="s">
        <v>40</v>
      </c>
      <c r="B20" s="321">
        <f>ROUND(VALUE(SUBSTITUTE(実質収支比率等に係る経年分析!F$47,"▲","-")),2)</f>
        <v>7.6</v>
      </c>
      <c r="C20" s="321">
        <f>ROUND(VALUE(SUBSTITUTE(実質収支比率等に係る経年分析!G$47,"▲","-")),2)</f>
        <v>3.49</v>
      </c>
      <c r="D20" s="321">
        <f>ROUND(VALUE(SUBSTITUTE(実質収支比率等に係る経年分析!H$47,"▲","-")),2)</f>
        <v>1.42</v>
      </c>
      <c r="E20" s="321">
        <f>ROUND(VALUE(SUBSTITUTE(実質収支比率等に係る経年分析!I$47,"▲","-")),2)</f>
        <v>15.12</v>
      </c>
      <c r="F20" s="321">
        <f>ROUND(VALUE(SUBSTITUTE(実質収支比率等に係る経年分析!J$47,"▲","-")),2)</f>
        <v>28.92</v>
      </c>
    </row>
    <row r="21" spans="1:11" x14ac:dyDescent="0.15">
      <c r="A21" s="321" t="s">
        <v>118</v>
      </c>
      <c r="B21" s="321">
        <f>IF(ISNUMBER(VALUE(SUBSTITUTE(実質収支比率等に係る経年分析!F$49,"▲","-"))),ROUND(VALUE(SUBSTITUTE(実質収支比率等に係る経年分析!F$49,"▲","-")),2),NA())</f>
        <v>-4.4400000000000004</v>
      </c>
      <c r="C21" s="321">
        <f>IF(ISNUMBER(VALUE(SUBSTITUTE(実質収支比率等に係る経年分析!G$49,"▲","-"))),ROUND(VALUE(SUBSTITUTE(実質収支比率等に係る経年分析!G$49,"▲","-")),2),NA())</f>
        <v>-3.56</v>
      </c>
      <c r="D21" s="321">
        <f>IF(ISNUMBER(VALUE(SUBSTITUTE(実質収支比率等に係る経年分析!H$49,"▲","-"))),ROUND(VALUE(SUBSTITUTE(実質収支比率等に係る経年分析!H$49,"▲","-")),2),NA())</f>
        <v>1.36</v>
      </c>
      <c r="E21" s="321">
        <f>IF(ISNUMBER(VALUE(SUBSTITUTE(実質収支比率等に係る経年分析!I$49,"▲","-"))),ROUND(VALUE(SUBSTITUTE(実質収支比率等に係る経年分析!I$49,"▲","-")),2),NA())</f>
        <v>17.079999999999998</v>
      </c>
      <c r="F21" s="321">
        <f>IF(ISNUMBER(VALUE(SUBSTITUTE(実質収支比率等に係る経年分析!J$49,"▲","-"))),ROUND(VALUE(SUBSTITUTE(実質収支比率等に係る経年分析!J$49,"▲","-")),2),NA())</f>
        <v>17.12</v>
      </c>
    </row>
    <row r="24" spans="1:11" x14ac:dyDescent="0.15">
      <c r="A24" s="320" t="s">
        <v>105</v>
      </c>
    </row>
    <row r="25" spans="1:11" x14ac:dyDescent="0.15">
      <c r="A25" s="322"/>
      <c r="B25" s="322" t="str">
        <f>連結実質赤字比率に係る赤字・黒字の構成分析!F$33</f>
        <v>H29</v>
      </c>
      <c r="C25" s="322"/>
      <c r="D25" s="322" t="str">
        <f>連結実質赤字比率に係る赤字・黒字の構成分析!G$33</f>
        <v>H30</v>
      </c>
      <c r="E25" s="322"/>
      <c r="F25" s="322" t="str">
        <f>連結実質赤字比率に係る赤字・黒字の構成分析!H$33</f>
        <v>R01</v>
      </c>
      <c r="G25" s="322"/>
      <c r="H25" s="322" t="str">
        <f>連結実質赤字比率に係る赤字・黒字の構成分析!I$33</f>
        <v>R02</v>
      </c>
      <c r="I25" s="322"/>
      <c r="J25" s="322" t="str">
        <f>連結実質赤字比率に係る赤字・黒字の構成分析!J$33</f>
        <v>R03</v>
      </c>
      <c r="K25" s="322"/>
    </row>
    <row r="26" spans="1:11" x14ac:dyDescent="0.15">
      <c r="A26" s="322"/>
      <c r="B26" s="322" t="s">
        <v>120</v>
      </c>
      <c r="C26" s="322" t="s">
        <v>72</v>
      </c>
      <c r="D26" s="322" t="s">
        <v>120</v>
      </c>
      <c r="E26" s="322" t="s">
        <v>72</v>
      </c>
      <c r="F26" s="322" t="s">
        <v>120</v>
      </c>
      <c r="G26" s="322" t="s">
        <v>72</v>
      </c>
      <c r="H26" s="322" t="s">
        <v>120</v>
      </c>
      <c r="I26" s="322" t="s">
        <v>72</v>
      </c>
      <c r="J26" s="322" t="s">
        <v>120</v>
      </c>
      <c r="K26" s="322" t="s">
        <v>72</v>
      </c>
    </row>
    <row r="27" spans="1:11" x14ac:dyDescent="0.15">
      <c r="A27" s="322" t="str">
        <f>IF(連結実質赤字比率に係る赤字・黒字の構成分析!C$43="",NA(),連結実質赤字比率に係る赤字・黒字の構成分析!C$43)</f>
        <v>その他会計（黒字）</v>
      </c>
      <c r="B27" s="322" t="e">
        <f>IF(ROUND(VALUE(SUBSTITUTE(連結実質赤字比率に係る赤字・黒字の構成分析!F$43,"▲","-")),2)&lt;0,ABS(ROUND(VALUE(SUBSTITUTE(連結実質赤字比率に係る赤字・黒字の構成分析!F$43,"▲","-")),2)),NA())</f>
        <v>#N/A</v>
      </c>
      <c r="C27" s="322">
        <f>IF(ROUND(VALUE(SUBSTITUTE(連結実質赤字比率に係る赤字・黒字の構成分析!F$43,"▲","-")),2)&gt;=0,ABS(ROUND(VALUE(SUBSTITUTE(連結実質赤字比率に係る赤字・黒字の構成分析!F$43,"▲","-")),2)),NA())</f>
        <v>0.35</v>
      </c>
      <c r="D27" s="322" t="e">
        <f>IF(ROUND(VALUE(SUBSTITUTE(連結実質赤字比率に係る赤字・黒字の構成分析!G$43,"▲","-")),2)&lt;0,ABS(ROUND(VALUE(SUBSTITUTE(連結実質赤字比率に係る赤字・黒字の構成分析!G$43,"▲","-")),2)),NA())</f>
        <v>#N/A</v>
      </c>
      <c r="E27" s="322">
        <f>IF(ROUND(VALUE(SUBSTITUTE(連結実質赤字比率に係る赤字・黒字の構成分析!G$43,"▲","-")),2)&gt;=0,ABS(ROUND(VALUE(SUBSTITUTE(連結実質赤字比率に係る赤字・黒字の構成分析!G$43,"▲","-")),2)),NA())</f>
        <v>0.03</v>
      </c>
      <c r="F27" s="322" t="e">
        <f>IF(ROUND(VALUE(SUBSTITUTE(連結実質赤字比率に係る赤字・黒字の構成分析!H$43,"▲","-")),2)&lt;0,ABS(ROUND(VALUE(SUBSTITUTE(連結実質赤字比率に係る赤字・黒字の構成分析!H$43,"▲","-")),2)),NA())</f>
        <v>#N/A</v>
      </c>
      <c r="G27" s="322">
        <f>IF(ROUND(VALUE(SUBSTITUTE(連結実質赤字比率に係る赤字・黒字の構成分析!H$43,"▲","-")),2)&gt;=0,ABS(ROUND(VALUE(SUBSTITUTE(連結実質赤字比率に係る赤字・黒字の構成分析!H$43,"▲","-")),2)),NA())</f>
        <v>0.66</v>
      </c>
      <c r="H27" s="322" t="e">
        <f>IF(ROUND(VALUE(SUBSTITUTE(連結実質赤字比率に係る赤字・黒字の構成分析!I$43,"▲","-")),2)&lt;0,ABS(ROUND(VALUE(SUBSTITUTE(連結実質赤字比率に係る赤字・黒字の構成分析!I$43,"▲","-")),2)),NA())</f>
        <v>#N/A</v>
      </c>
      <c r="I27" s="322">
        <f>IF(ROUND(VALUE(SUBSTITUTE(連結実質赤字比率に係る赤字・黒字の構成分析!I$43,"▲","-")),2)&gt;=0,ABS(ROUND(VALUE(SUBSTITUTE(連結実質赤字比率に係る赤字・黒字の構成分析!I$43,"▲","-")),2)),NA())</f>
        <v>2.61</v>
      </c>
      <c r="J27" s="322" t="e">
        <f>IF(ROUND(VALUE(SUBSTITUTE(連結実質赤字比率に係る赤字・黒字の構成分析!J$43,"▲","-")),2)&lt;0,ABS(ROUND(VALUE(SUBSTITUTE(連結実質赤字比率に係る赤字・黒字の構成分析!J$43,"▲","-")),2)),NA())</f>
        <v>#N/A</v>
      </c>
      <c r="K27" s="322">
        <f>IF(ROUND(VALUE(SUBSTITUTE(連結実質赤字比率に係る赤字・黒字の構成分析!J$43,"▲","-")),2)&gt;=0,ABS(ROUND(VALUE(SUBSTITUTE(連結実質赤字比率に係る赤字・黒字の構成分析!J$43,"▲","-")),2)),NA())</f>
        <v>0</v>
      </c>
    </row>
    <row r="28" spans="1:11" x14ac:dyDescent="0.15">
      <c r="A28" s="322" t="str">
        <f>IF(連結実質赤字比率に係る赤字・黒字の構成分析!C$42="",NA(),連結実質赤字比率に係る赤字・黒字の構成分析!C$42)</f>
        <v>その他会計（赤字）</v>
      </c>
      <c r="B28" s="322" t="e">
        <f>IF(ROUND(VALUE(SUBSTITUTE(連結実質赤字比率に係る赤字・黒字の構成分析!F$42,"▲","-")),2)&lt;0,ABS(ROUND(VALUE(SUBSTITUTE(連結実質赤字比率に係る赤字・黒字の構成分析!F$42,"▲","-")),2)),NA())</f>
        <v>#VALUE!</v>
      </c>
      <c r="C28" s="322" t="e">
        <f>IF(ROUND(VALUE(SUBSTITUTE(連結実質赤字比率に係る赤字・黒字の構成分析!F$42,"▲","-")),2)&gt;=0,ABS(ROUND(VALUE(SUBSTITUTE(連結実質赤字比率に係る赤字・黒字の構成分析!F$42,"▲","-")),2)),NA())</f>
        <v>#VALUE!</v>
      </c>
      <c r="D28" s="322">
        <f>IF(ROUND(VALUE(SUBSTITUTE(連結実質赤字比率に係る赤字・黒字の構成分析!G$42,"▲","-")),2)&lt;0,ABS(ROUND(VALUE(SUBSTITUTE(連結実質赤字比率に係る赤字・黒字の構成分析!G$42,"▲","-")),2)),NA())</f>
        <v>1.39</v>
      </c>
      <c r="E28" s="322" t="e">
        <f>IF(ROUND(VALUE(SUBSTITUTE(連結実質赤字比率に係る赤字・黒字の構成分析!G$42,"▲","-")),2)&gt;=0,ABS(ROUND(VALUE(SUBSTITUTE(連結実質赤字比率に係る赤字・黒字の構成分析!G$42,"▲","-")),2)),NA())</f>
        <v>#N/A</v>
      </c>
      <c r="F28" s="322">
        <f>IF(ROUND(VALUE(SUBSTITUTE(連結実質赤字比率に係る赤字・黒字の構成分析!H$42,"▲","-")),2)&lt;0,ABS(ROUND(VALUE(SUBSTITUTE(連結実質赤字比率に係る赤字・黒字の構成分析!H$42,"▲","-")),2)),NA())</f>
        <v>2.91</v>
      </c>
      <c r="G28" s="322" t="e">
        <f>IF(ROUND(VALUE(SUBSTITUTE(連結実質赤字比率に係る赤字・黒字の構成分析!H$42,"▲","-")),2)&gt;=0,ABS(ROUND(VALUE(SUBSTITUTE(連結実質赤字比率に係る赤字・黒字の構成分析!H$42,"▲","-")),2)),NA())</f>
        <v>#N/A</v>
      </c>
      <c r="H28" s="322" t="e">
        <f>IF(ROUND(VALUE(SUBSTITUTE(連結実質赤字比率に係る赤字・黒字の構成分析!I$42,"▲","-")),2)&lt;0,ABS(ROUND(VALUE(SUBSTITUTE(連結実質赤字比率に係る赤字・黒字の構成分析!I$42,"▲","-")),2)),NA())</f>
        <v>#VALUE!</v>
      </c>
      <c r="I28" s="322" t="e">
        <f>IF(ROUND(VALUE(SUBSTITUTE(連結実質赤字比率に係る赤字・黒字の構成分析!I$42,"▲","-")),2)&gt;=0,ABS(ROUND(VALUE(SUBSTITUTE(連結実質赤字比率に係る赤字・黒字の構成分析!I$42,"▲","-")),2)),NA())</f>
        <v>#VALUE!</v>
      </c>
      <c r="J28" s="322" t="e">
        <f>IF(ROUND(VALUE(SUBSTITUTE(連結実質赤字比率に係る赤字・黒字の構成分析!J$42,"▲","-")),2)&lt;0,ABS(ROUND(VALUE(SUBSTITUTE(連結実質赤字比率に係る赤字・黒字の構成分析!J$42,"▲","-")),2)),NA())</f>
        <v>#VALUE!</v>
      </c>
      <c r="K28" s="322" t="e">
        <f>IF(ROUND(VALUE(SUBSTITUTE(連結実質赤字比率に係る赤字・黒字の構成分析!J$42,"▲","-")),2)&gt;=0,ABS(ROUND(VALUE(SUBSTITUTE(連結実質赤字比率に係る赤字・黒字の構成分析!J$42,"▲","-")),2)),NA())</f>
        <v>#VALUE!</v>
      </c>
    </row>
    <row r="29" spans="1:11" x14ac:dyDescent="0.15">
      <c r="A29" s="322" t="str">
        <f>IF(連結実質赤字比率に係る赤字・黒字の構成分析!C$41="",NA(),連結実質赤字比率に係る赤字・黒字の構成分析!C$41)</f>
        <v>中間市地域下水道事業特別会計</v>
      </c>
      <c r="B29" s="322" t="e">
        <f>IF(ROUND(VALUE(SUBSTITUTE(連結実質赤字比率に係る赤字・黒字の構成分析!F$41,"▲","-")),2)&lt;0,ABS(ROUND(VALUE(SUBSTITUTE(連結実質赤字比率に係る赤字・黒字の構成分析!F$41,"▲","-")),2)),NA())</f>
        <v>#N/A</v>
      </c>
      <c r="C29" s="322">
        <f>IF(ROUND(VALUE(SUBSTITUTE(連結実質赤字比率に係る赤字・黒字の構成分析!F$41,"▲","-")),2)&gt;=0,ABS(ROUND(VALUE(SUBSTITUTE(連結実質赤字比率に係る赤字・黒字の構成分析!F$41,"▲","-")),2)),NA())</f>
        <v>0.01</v>
      </c>
      <c r="D29" s="322" t="e">
        <f>IF(ROUND(VALUE(SUBSTITUTE(連結実質赤字比率に係る赤字・黒字の構成分析!G$41,"▲","-")),2)&lt;0,ABS(ROUND(VALUE(SUBSTITUTE(連結実質赤字比率に係る赤字・黒字の構成分析!G$41,"▲","-")),2)),NA())</f>
        <v>#N/A</v>
      </c>
      <c r="E29" s="322">
        <f>IF(ROUND(VALUE(SUBSTITUTE(連結実質赤字比率に係る赤字・黒字の構成分析!G$41,"▲","-")),2)&gt;=0,ABS(ROUND(VALUE(SUBSTITUTE(連結実質赤字比率に係る赤字・黒字の構成分析!G$41,"▲","-")),2)),NA())</f>
        <v>0.01</v>
      </c>
      <c r="F29" s="322" t="e">
        <f>IF(ROUND(VALUE(SUBSTITUTE(連結実質赤字比率に係る赤字・黒字の構成分析!H$41,"▲","-")),2)&lt;0,ABS(ROUND(VALUE(SUBSTITUTE(連結実質赤字比率に係る赤字・黒字の構成分析!H$41,"▲","-")),2)),NA())</f>
        <v>#N/A</v>
      </c>
      <c r="G29" s="322">
        <f>IF(ROUND(VALUE(SUBSTITUTE(連結実質赤字比率に係る赤字・黒字の構成分析!H$41,"▲","-")),2)&gt;=0,ABS(ROUND(VALUE(SUBSTITUTE(連結実質赤字比率に係る赤字・黒字の構成分析!H$41,"▲","-")),2)),NA())</f>
        <v>0.01</v>
      </c>
      <c r="H29" s="322" t="e">
        <f>IF(ROUND(VALUE(SUBSTITUTE(連結実質赤字比率に係る赤字・黒字の構成分析!I$41,"▲","-")),2)&lt;0,ABS(ROUND(VALUE(SUBSTITUTE(連結実質赤字比率に係る赤字・黒字の構成分析!I$41,"▲","-")),2)),NA())</f>
        <v>#N/A</v>
      </c>
      <c r="I29" s="322">
        <f>IF(ROUND(VALUE(SUBSTITUTE(連結実質赤字比率に係る赤字・黒字の構成分析!I$41,"▲","-")),2)&gt;=0,ABS(ROUND(VALUE(SUBSTITUTE(連結実質赤字比率に係る赤字・黒字の構成分析!I$41,"▲","-")),2)),NA())</f>
        <v>0.01</v>
      </c>
      <c r="J29" s="322" t="e">
        <f>IF(ROUND(VALUE(SUBSTITUTE(連結実質赤字比率に係る赤字・黒字の構成分析!J$41,"▲","-")),2)&lt;0,ABS(ROUND(VALUE(SUBSTITUTE(連結実質赤字比率に係る赤字・黒字の構成分析!J$41,"▲","-")),2)),NA())</f>
        <v>#N/A</v>
      </c>
      <c r="K29" s="322">
        <f>IF(ROUND(VALUE(SUBSTITUTE(連結実質赤字比率に係る赤字・黒字の構成分析!J$41,"▲","-")),2)&gt;=0,ABS(ROUND(VALUE(SUBSTITUTE(連結実質赤字比率に係る赤字・黒字の構成分析!J$41,"▲","-")),2)),NA())</f>
        <v>0</v>
      </c>
    </row>
    <row r="30" spans="1:11" x14ac:dyDescent="0.15">
      <c r="A30" s="322" t="str">
        <f>IF(連結実質赤字比率に係る赤字・黒字の構成分析!C$40="",NA(),連結実質赤字比率に係る赤字・黒字の構成分析!C$40)</f>
        <v>中間市後期高齢者医療特別会計</v>
      </c>
      <c r="B30" s="322" t="e">
        <f>IF(ROUND(VALUE(SUBSTITUTE(連結実質赤字比率に係る赤字・黒字の構成分析!F$40,"▲","-")),2)&lt;0,ABS(ROUND(VALUE(SUBSTITUTE(連結実質赤字比率に係る赤字・黒字の構成分析!F$40,"▲","-")),2)),NA())</f>
        <v>#N/A</v>
      </c>
      <c r="C30" s="322">
        <f>IF(ROUND(VALUE(SUBSTITUTE(連結実質赤字比率に係る赤字・黒字の構成分析!F$40,"▲","-")),2)&gt;=0,ABS(ROUND(VALUE(SUBSTITUTE(連結実質赤字比率に係る赤字・黒字の構成分析!F$40,"▲","-")),2)),NA())</f>
        <v>0.17</v>
      </c>
      <c r="D30" s="322" t="e">
        <f>IF(ROUND(VALUE(SUBSTITUTE(連結実質赤字比率に係る赤字・黒字の構成分析!G$40,"▲","-")),2)&lt;0,ABS(ROUND(VALUE(SUBSTITUTE(連結実質赤字比率に係る赤字・黒字の構成分析!G$40,"▲","-")),2)),NA())</f>
        <v>#N/A</v>
      </c>
      <c r="E30" s="322">
        <f>IF(ROUND(VALUE(SUBSTITUTE(連結実質赤字比率に係る赤字・黒字の構成分析!G$40,"▲","-")),2)&gt;=0,ABS(ROUND(VALUE(SUBSTITUTE(連結実質赤字比率に係る赤字・黒字の構成分析!G$40,"▲","-")),2)),NA())</f>
        <v>0.17</v>
      </c>
      <c r="F30" s="322" t="e">
        <f>IF(ROUND(VALUE(SUBSTITUTE(連結実質赤字比率に係る赤字・黒字の構成分析!H$40,"▲","-")),2)&lt;0,ABS(ROUND(VALUE(SUBSTITUTE(連結実質赤字比率に係る赤字・黒字の構成分析!H$40,"▲","-")),2)),NA())</f>
        <v>#N/A</v>
      </c>
      <c r="G30" s="322">
        <f>IF(ROUND(VALUE(SUBSTITUTE(連結実質赤字比率に係る赤字・黒字の構成分析!H$40,"▲","-")),2)&gt;=0,ABS(ROUND(VALUE(SUBSTITUTE(連結実質赤字比率に係る赤字・黒字の構成分析!H$40,"▲","-")),2)),NA())</f>
        <v>0.17</v>
      </c>
      <c r="H30" s="322" t="e">
        <f>IF(ROUND(VALUE(SUBSTITUTE(連結実質赤字比率に係る赤字・黒字の構成分析!I$40,"▲","-")),2)&lt;0,ABS(ROUND(VALUE(SUBSTITUTE(連結実質赤字比率に係る赤字・黒字の構成分析!I$40,"▲","-")),2)),NA())</f>
        <v>#N/A</v>
      </c>
      <c r="I30" s="322">
        <f>IF(ROUND(VALUE(SUBSTITUTE(連結実質赤字比率に係る赤字・黒字の構成分析!I$40,"▲","-")),2)&gt;=0,ABS(ROUND(VALUE(SUBSTITUTE(連結実質赤字比率に係る赤字・黒字の構成分析!I$40,"▲","-")),2)),NA())</f>
        <v>0.15</v>
      </c>
      <c r="J30" s="322" t="e">
        <f>IF(ROUND(VALUE(SUBSTITUTE(連結実質赤字比率に係る赤字・黒字の構成分析!J$40,"▲","-")),2)&lt;0,ABS(ROUND(VALUE(SUBSTITUTE(連結実質赤字比率に係る赤字・黒字の構成分析!J$40,"▲","-")),2)),NA())</f>
        <v>#N/A</v>
      </c>
      <c r="K30" s="322">
        <f>IF(ROUND(VALUE(SUBSTITUTE(連結実質赤字比率に係る赤字・黒字の構成分析!J$40,"▲","-")),2)&gt;=0,ABS(ROUND(VALUE(SUBSTITUTE(連結実質赤字比率に係る赤字・黒字の構成分析!J$40,"▲","-")),2)),NA())</f>
        <v>0.17</v>
      </c>
    </row>
    <row r="31" spans="1:11" x14ac:dyDescent="0.15">
      <c r="A31" s="322" t="str">
        <f>IF(連結実質赤字比率に係る赤字・黒字の構成分析!C$39="",NA(),連結実質赤字比率に係る赤字・黒字の構成分析!C$39)</f>
        <v>中間市公共下水道事業会計</v>
      </c>
      <c r="B31" s="322" t="e">
        <f>IF(ROUND(VALUE(SUBSTITUTE(連結実質赤字比率に係る赤字・黒字の構成分析!F$39,"▲","-")),2)&lt;0,ABS(ROUND(VALUE(SUBSTITUTE(連結実質赤字比率に係る赤字・黒字の構成分析!F$39,"▲","-")),2)),NA())</f>
        <v>#VALUE!</v>
      </c>
      <c r="C31" s="322" t="e">
        <f>IF(ROUND(VALUE(SUBSTITUTE(連結実質赤字比率に係る赤字・黒字の構成分析!F$39,"▲","-")),2)&gt;=0,ABS(ROUND(VALUE(SUBSTITUTE(連結実質赤字比率に係る赤字・黒字の構成分析!F$39,"▲","-")),2)),NA())</f>
        <v>#VALUE!</v>
      </c>
      <c r="D31" s="322" t="e">
        <f>IF(ROUND(VALUE(SUBSTITUTE(連結実質赤字比率に係る赤字・黒字の構成分析!G$39,"▲","-")),2)&lt;0,ABS(ROUND(VALUE(SUBSTITUTE(連結実質赤字比率に係る赤字・黒字の構成分析!G$39,"▲","-")),2)),NA())</f>
        <v>#VALUE!</v>
      </c>
      <c r="E31" s="322" t="e">
        <f>IF(ROUND(VALUE(SUBSTITUTE(連結実質赤字比率に係る赤字・黒字の構成分析!G$39,"▲","-")),2)&gt;=0,ABS(ROUND(VALUE(SUBSTITUTE(連結実質赤字比率に係る赤字・黒字の構成分析!G$39,"▲","-")),2)),NA())</f>
        <v>#VALUE!</v>
      </c>
      <c r="F31" s="322" t="e">
        <f>IF(ROUND(VALUE(SUBSTITUTE(連結実質赤字比率に係る赤字・黒字の構成分析!H$39,"▲","-")),2)&lt;0,ABS(ROUND(VALUE(SUBSTITUTE(連結実質赤字比率に係る赤字・黒字の構成分析!H$39,"▲","-")),2)),NA())</f>
        <v>#VALUE!</v>
      </c>
      <c r="G31" s="322" t="e">
        <f>IF(ROUND(VALUE(SUBSTITUTE(連結実質赤字比率に係る赤字・黒字の構成分析!H$39,"▲","-")),2)&gt;=0,ABS(ROUND(VALUE(SUBSTITUTE(連結実質赤字比率に係る赤字・黒字の構成分析!H$39,"▲","-")),2)),NA())</f>
        <v>#VALUE!</v>
      </c>
      <c r="H31" s="322" t="e">
        <f>IF(ROUND(VALUE(SUBSTITUTE(連結実質赤字比率に係る赤字・黒字の構成分析!I$39,"▲","-")),2)&lt;0,ABS(ROUND(VALUE(SUBSTITUTE(連結実質赤字比率に係る赤字・黒字の構成分析!I$39,"▲","-")),2)),NA())</f>
        <v>#N/A</v>
      </c>
      <c r="I31" s="322">
        <f>IF(ROUND(VALUE(SUBSTITUTE(連結実質赤字比率に係る赤字・黒字の構成分析!I$39,"▲","-")),2)&gt;=0,ABS(ROUND(VALUE(SUBSTITUTE(連結実質赤字比率に係る赤字・黒字の構成分析!I$39,"▲","-")),2)),NA())</f>
        <v>1.25</v>
      </c>
      <c r="J31" s="322" t="e">
        <f>IF(ROUND(VALUE(SUBSTITUTE(連結実質赤字比率に係る赤字・黒字の構成分析!J$39,"▲","-")),2)&lt;0,ABS(ROUND(VALUE(SUBSTITUTE(連結実質赤字比率に係る赤字・黒字の構成分析!J$39,"▲","-")),2)),NA())</f>
        <v>#N/A</v>
      </c>
      <c r="K31" s="322">
        <f>IF(ROUND(VALUE(SUBSTITUTE(連結実質赤字比率に係る赤字・黒字の構成分析!J$39,"▲","-")),2)&gt;=0,ABS(ROUND(VALUE(SUBSTITUTE(連結実質赤字比率に係る赤字・黒字の構成分析!J$39,"▲","-")),2)),NA())</f>
        <v>1.76</v>
      </c>
    </row>
    <row r="32" spans="1:11" x14ac:dyDescent="0.15">
      <c r="A32" s="322" t="str">
        <f>IF(連結実質赤字比率に係る赤字・黒字の構成分析!C$38="",NA(),連結実質赤字比率に係る赤字・黒字の構成分析!C$38)</f>
        <v>中間市介護保険事業特別会計</v>
      </c>
      <c r="B32" s="322" t="e">
        <f>IF(ROUND(VALUE(SUBSTITUTE(連結実質赤字比率に係る赤字・黒字の構成分析!F$38,"▲","-")),2)&lt;0,ABS(ROUND(VALUE(SUBSTITUTE(連結実質赤字比率に係る赤字・黒字の構成分析!F$38,"▲","-")),2)),NA())</f>
        <v>#N/A</v>
      </c>
      <c r="C32" s="322">
        <f>IF(ROUND(VALUE(SUBSTITUTE(連結実質赤字比率に係る赤字・黒字の構成分析!F$38,"▲","-")),2)&gt;=0,ABS(ROUND(VALUE(SUBSTITUTE(連結実質赤字比率に係る赤字・黒字の構成分析!F$38,"▲","-")),2)),NA())</f>
        <v>2.2599999999999998</v>
      </c>
      <c r="D32" s="322" t="e">
        <f>IF(ROUND(VALUE(SUBSTITUTE(連結実質赤字比率に係る赤字・黒字の構成分析!G$38,"▲","-")),2)&lt;0,ABS(ROUND(VALUE(SUBSTITUTE(連結実質赤字比率に係る赤字・黒字の構成分析!G$38,"▲","-")),2)),NA())</f>
        <v>#N/A</v>
      </c>
      <c r="E32" s="322">
        <f>IF(ROUND(VALUE(SUBSTITUTE(連結実質赤字比率に係る赤字・黒字の構成分析!G$38,"▲","-")),2)&gt;=0,ABS(ROUND(VALUE(SUBSTITUTE(連結実質赤字比率に係る赤字・黒字の構成分析!G$38,"▲","-")),2)),NA())</f>
        <v>2.36</v>
      </c>
      <c r="F32" s="322" t="e">
        <f>IF(ROUND(VALUE(SUBSTITUTE(連結実質赤字比率に係る赤字・黒字の構成分析!H$38,"▲","-")),2)&lt;0,ABS(ROUND(VALUE(SUBSTITUTE(連結実質赤字比率に係る赤字・黒字の構成分析!H$38,"▲","-")),2)),NA())</f>
        <v>#N/A</v>
      </c>
      <c r="G32" s="322">
        <f>IF(ROUND(VALUE(SUBSTITUTE(連結実質赤字比率に係る赤字・黒字の構成分析!H$38,"▲","-")),2)&gt;=0,ABS(ROUND(VALUE(SUBSTITUTE(連結実質赤字比率に係る赤字・黒字の構成分析!H$38,"▲","-")),2)),NA())</f>
        <v>2.61</v>
      </c>
      <c r="H32" s="322" t="e">
        <f>IF(ROUND(VALUE(SUBSTITUTE(連結実質赤字比率に係る赤字・黒字の構成分析!I$38,"▲","-")),2)&lt;0,ABS(ROUND(VALUE(SUBSTITUTE(連結実質赤字比率に係る赤字・黒字の構成分析!I$38,"▲","-")),2)),NA())</f>
        <v>#N/A</v>
      </c>
      <c r="I32" s="322">
        <f>IF(ROUND(VALUE(SUBSTITUTE(連結実質赤字比率に係る赤字・黒字の構成分析!I$38,"▲","-")),2)&gt;=0,ABS(ROUND(VALUE(SUBSTITUTE(連結実質赤字比率に係る赤字・黒字の構成分析!I$38,"▲","-")),2)),NA())</f>
        <v>3.04</v>
      </c>
      <c r="J32" s="322" t="e">
        <f>IF(ROUND(VALUE(SUBSTITUTE(連結実質赤字比率に係る赤字・黒字の構成分析!J$38,"▲","-")),2)&lt;0,ABS(ROUND(VALUE(SUBSTITUTE(連結実質赤字比率に係る赤字・黒字の構成分析!J$38,"▲","-")),2)),NA())</f>
        <v>#N/A</v>
      </c>
      <c r="K32" s="322">
        <f>IF(ROUND(VALUE(SUBSTITUTE(連結実質赤字比率に係る赤字・黒字の構成分析!J$38,"▲","-")),2)&gt;=0,ABS(ROUND(VALUE(SUBSTITUTE(連結実質赤字比率に係る赤字・黒字の構成分析!J$38,"▲","-")),2)),NA())</f>
        <v>2.37</v>
      </c>
    </row>
    <row r="33" spans="1:16" x14ac:dyDescent="0.15">
      <c r="A33" s="322" t="str">
        <f>IF(連結実質赤字比率に係る赤字・黒字の構成分析!C$37="",NA(),連結実質赤字比率に係る赤字・黒字の構成分析!C$37)</f>
        <v>一般会計</v>
      </c>
      <c r="B33" s="322" t="e">
        <f>IF(ROUND(VALUE(SUBSTITUTE(連結実質赤字比率に係る赤字・黒字の構成分析!F$37,"▲","-")),2)&lt;0,ABS(ROUND(VALUE(SUBSTITUTE(連結実質赤字比率に係る赤字・黒字の構成分析!F$37,"▲","-")),2)),NA())</f>
        <v>#N/A</v>
      </c>
      <c r="C33" s="322">
        <f>IF(ROUND(VALUE(SUBSTITUTE(連結実質赤字比率に係る赤字・黒字の構成分析!F$37,"▲","-")),2)&gt;=0,ABS(ROUND(VALUE(SUBSTITUTE(連結実質赤字比率に係る赤字・黒字の構成分析!F$37,"▲","-")),2)),NA())</f>
        <v>3.85</v>
      </c>
      <c r="D33" s="322" t="e">
        <f>IF(ROUND(VALUE(SUBSTITUTE(連結実質赤字比率に係る赤字・黒字の構成分析!G$37,"▲","-")),2)&lt;0,ABS(ROUND(VALUE(SUBSTITUTE(連結実質赤字比率に係る赤字・黒字の構成分析!G$37,"▲","-")),2)),NA())</f>
        <v>#N/A</v>
      </c>
      <c r="E33" s="322">
        <f>IF(ROUND(VALUE(SUBSTITUTE(連結実質赤字比率に係る赤字・黒字の構成分析!G$37,"▲","-")),2)&gt;=0,ABS(ROUND(VALUE(SUBSTITUTE(連結実質赤字比率に係る赤字・黒字の構成分析!G$37,"▲","-")),2)),NA())</f>
        <v>4.38</v>
      </c>
      <c r="F33" s="322" t="e">
        <f>IF(ROUND(VALUE(SUBSTITUTE(連結実質赤字比率に係る赤字・黒字の構成分析!H$37,"▲","-")),2)&lt;0,ABS(ROUND(VALUE(SUBSTITUTE(連結実質赤字比率に係る赤字・黒字の構成分析!H$37,"▲","-")),2)),NA())</f>
        <v>#N/A</v>
      </c>
      <c r="G33" s="322">
        <f>IF(ROUND(VALUE(SUBSTITUTE(連結実質赤字比率に係る赤字・黒字の構成分析!H$37,"▲","-")),2)&gt;=0,ABS(ROUND(VALUE(SUBSTITUTE(連結実質赤字比率に係る赤字・黒字の構成分析!H$37,"▲","-")),2)),NA())</f>
        <v>7.74</v>
      </c>
      <c r="H33" s="322" t="e">
        <f>IF(ROUND(VALUE(SUBSTITUTE(連結実質赤字比率に係る赤字・黒字の構成分析!I$37,"▲","-")),2)&lt;0,ABS(ROUND(VALUE(SUBSTITUTE(連結実質赤字比率に係る赤字・黒字の構成分析!I$37,"▲","-")),2)),NA())</f>
        <v>#N/A</v>
      </c>
      <c r="I33" s="322">
        <f>IF(ROUND(VALUE(SUBSTITUTE(連結実質赤字比率に係る赤字・黒字の構成分析!I$37,"▲","-")),2)&gt;=0,ABS(ROUND(VALUE(SUBSTITUTE(連結実質赤字比率に係る赤字・黒字の構成分析!I$37,"▲","-")),2)),NA())</f>
        <v>10.79</v>
      </c>
      <c r="J33" s="322" t="e">
        <f>IF(ROUND(VALUE(SUBSTITUTE(連結実質赤字比率に係る赤字・黒字の構成分析!J$37,"▲","-")),2)&lt;0,ABS(ROUND(VALUE(SUBSTITUTE(連結実質赤字比率に係る赤字・黒字の構成分析!J$37,"▲","-")),2)),NA())</f>
        <v>#N/A</v>
      </c>
      <c r="K33" s="322">
        <f>IF(ROUND(VALUE(SUBSTITUTE(連結実質赤字比率に係る赤字・黒字の構成分析!J$37,"▲","-")),2)&gt;=0,ABS(ROUND(VALUE(SUBSTITUTE(連結実質赤字比率に係る赤字・黒字の構成分析!J$37,"▲","-")),2)),NA())</f>
        <v>13.34</v>
      </c>
    </row>
    <row r="34" spans="1:16" x14ac:dyDescent="0.15">
      <c r="A34" s="322" t="str">
        <f>IF(連結実質赤字比率に係る赤字・黒字の構成分析!C$36="",NA(),連結実質赤字比率に係る赤字・黒字の構成分析!C$36)</f>
        <v>中間市水道事業会計</v>
      </c>
      <c r="B34" s="322" t="e">
        <f>IF(ROUND(VALUE(SUBSTITUTE(連結実質赤字比率に係る赤字・黒字の構成分析!F$36,"▲","-")),2)&lt;0,ABS(ROUND(VALUE(SUBSTITUTE(連結実質赤字比率に係る赤字・黒字の構成分析!F$36,"▲","-")),2)),NA())</f>
        <v>#N/A</v>
      </c>
      <c r="C34" s="322">
        <f>IF(ROUND(VALUE(SUBSTITUTE(連結実質赤字比率に係る赤字・黒字の構成分析!F$36,"▲","-")),2)&gt;=0,ABS(ROUND(VALUE(SUBSTITUTE(連結実質赤字比率に係る赤字・黒字の構成分析!F$36,"▲","-")),2)),NA())</f>
        <v>17.96</v>
      </c>
      <c r="D34" s="322" t="e">
        <f>IF(ROUND(VALUE(SUBSTITUTE(連結実質赤字比率に係る赤字・黒字の構成分析!G$36,"▲","-")),2)&lt;0,ABS(ROUND(VALUE(SUBSTITUTE(連結実質赤字比率に係る赤字・黒字の構成分析!G$36,"▲","-")),2)),NA())</f>
        <v>#N/A</v>
      </c>
      <c r="E34" s="322">
        <f>IF(ROUND(VALUE(SUBSTITUTE(連結実質赤字比率に係る赤字・黒字の構成分析!G$36,"▲","-")),2)&gt;=0,ABS(ROUND(VALUE(SUBSTITUTE(連結実質赤字比率に係る赤字・黒字の構成分析!G$36,"▲","-")),2)),NA())</f>
        <v>17.11</v>
      </c>
      <c r="F34" s="322" t="e">
        <f>IF(ROUND(VALUE(SUBSTITUTE(連結実質赤字比率に係る赤字・黒字の構成分析!H$36,"▲","-")),2)&lt;0,ABS(ROUND(VALUE(SUBSTITUTE(連結実質赤字比率に係る赤字・黒字の構成分析!H$36,"▲","-")),2)),NA())</f>
        <v>#N/A</v>
      </c>
      <c r="G34" s="322">
        <f>IF(ROUND(VALUE(SUBSTITUTE(連結実質赤字比率に係る赤字・黒字の構成分析!H$36,"▲","-")),2)&gt;=0,ABS(ROUND(VALUE(SUBSTITUTE(連結実質赤字比率に係る赤字・黒字の構成分析!H$36,"▲","-")),2)),NA())</f>
        <v>17.149999999999999</v>
      </c>
      <c r="H34" s="322" t="e">
        <f>IF(ROUND(VALUE(SUBSTITUTE(連結実質赤字比率に係る赤字・黒字の構成分析!I$36,"▲","-")),2)&lt;0,ABS(ROUND(VALUE(SUBSTITUTE(連結実質赤字比率に係る赤字・黒字の構成分析!I$36,"▲","-")),2)),NA())</f>
        <v>#N/A</v>
      </c>
      <c r="I34" s="322">
        <f>IF(ROUND(VALUE(SUBSTITUTE(連結実質赤字比率に係る赤字・黒字の構成分析!I$36,"▲","-")),2)&gt;=0,ABS(ROUND(VALUE(SUBSTITUTE(連結実質赤字比率に係る赤字・黒字の構成分析!I$36,"▲","-")),2)),NA())</f>
        <v>15.17</v>
      </c>
      <c r="J34" s="322" t="e">
        <f>IF(ROUND(VALUE(SUBSTITUTE(連結実質赤字比率に係る赤字・黒字の構成分析!J$36,"▲","-")),2)&lt;0,ABS(ROUND(VALUE(SUBSTITUTE(連結実質赤字比率に係る赤字・黒字の構成分析!J$36,"▲","-")),2)),NA())</f>
        <v>#N/A</v>
      </c>
      <c r="K34" s="322">
        <f>IF(ROUND(VALUE(SUBSTITUTE(連結実質赤字比率に係る赤字・黒字の構成分析!J$36,"▲","-")),2)&gt;=0,ABS(ROUND(VALUE(SUBSTITUTE(連結実質赤字比率に係る赤字・黒字の構成分析!J$36,"▲","-")),2)),NA())</f>
        <v>13.82</v>
      </c>
    </row>
    <row r="35" spans="1:16" x14ac:dyDescent="0.15">
      <c r="A35" s="322" t="str">
        <f>IF(連結実質赤字比率に係る赤字・黒字の構成分析!C$35="",NA(),連結実質赤字比率に係る赤字・黒字の構成分析!C$35)</f>
        <v>中間市住宅新築資金等特別会計</v>
      </c>
      <c r="B35" s="322">
        <f>IF(ROUND(VALUE(SUBSTITUTE(連結実質赤字比率に係る赤字・黒字の構成分析!F$35,"▲","-")),2)&lt;0,ABS(ROUND(VALUE(SUBSTITUTE(連結実質赤字比率に係る赤字・黒字の構成分析!F$35,"▲","-")),2)),NA())</f>
        <v>3.59</v>
      </c>
      <c r="C35" s="322" t="e">
        <f>IF(ROUND(VALUE(SUBSTITUTE(連結実質赤字比率に係る赤字・黒字の構成分析!F$35,"▲","-")),2)&gt;=0,ABS(ROUND(VALUE(SUBSTITUTE(連結実質赤字比率に係る赤字・黒字の構成分析!F$35,"▲","-")),2)),NA())</f>
        <v>#N/A</v>
      </c>
      <c r="D35" s="322">
        <f>IF(ROUND(VALUE(SUBSTITUTE(連結実質赤字比率に係る赤字・黒字の構成分析!G$35,"▲","-")),2)&lt;0,ABS(ROUND(VALUE(SUBSTITUTE(連結実質赤字比率に係る赤字・黒字の構成分析!G$35,"▲","-")),2)),NA())</f>
        <v>3.53</v>
      </c>
      <c r="E35" s="322" t="e">
        <f>IF(ROUND(VALUE(SUBSTITUTE(連結実質赤字比率に係る赤字・黒字の構成分析!G$35,"▲","-")),2)&gt;=0,ABS(ROUND(VALUE(SUBSTITUTE(連結実質赤字比率に係る赤字・黒字の構成分析!G$35,"▲","-")),2)),NA())</f>
        <v>#N/A</v>
      </c>
      <c r="F35" s="322">
        <f>IF(ROUND(VALUE(SUBSTITUTE(連結実質赤字比率に係る赤字・黒字の構成分析!H$35,"▲","-")),2)&lt;0,ABS(ROUND(VALUE(SUBSTITUTE(連結実質赤字比率に係る赤字・黒字の構成分析!H$35,"▲","-")),2)),NA())</f>
        <v>3.54</v>
      </c>
      <c r="G35" s="322" t="e">
        <f>IF(ROUND(VALUE(SUBSTITUTE(連結実質赤字比率に係る赤字・黒字の構成分析!H$35,"▲","-")),2)&gt;=0,ABS(ROUND(VALUE(SUBSTITUTE(連結実質赤字比率に係る赤字・黒字の構成分析!H$35,"▲","-")),2)),NA())</f>
        <v>#N/A</v>
      </c>
      <c r="H35" s="322">
        <f>IF(ROUND(VALUE(SUBSTITUTE(連結実質赤字比率に係る赤字・黒字の構成分析!I$35,"▲","-")),2)&lt;0,ABS(ROUND(VALUE(SUBSTITUTE(連結実質赤字比率に係る赤字・黒字の構成分析!I$35,"▲","-")),2)),NA())</f>
        <v>3.4</v>
      </c>
      <c r="I35" s="322" t="e">
        <f>IF(ROUND(VALUE(SUBSTITUTE(連結実質赤字比率に係る赤字・黒字の構成分析!I$35,"▲","-")),2)&gt;=0,ABS(ROUND(VALUE(SUBSTITUTE(連結実質赤字比率に係る赤字・黒字の構成分析!I$35,"▲","-")),2)),NA())</f>
        <v>#N/A</v>
      </c>
      <c r="J35" s="322">
        <f>IF(ROUND(VALUE(SUBSTITUTE(連結実質赤字比率に係る赤字・黒字の構成分析!J$35,"▲","-")),2)&lt;0,ABS(ROUND(VALUE(SUBSTITUTE(連結実質赤字比率に係る赤字・黒字の構成分析!J$35,"▲","-")),2)),NA())</f>
        <v>3.22</v>
      </c>
      <c r="K35" s="322" t="e">
        <f>IF(ROUND(VALUE(SUBSTITUTE(連結実質赤字比率に係る赤字・黒字の構成分析!J$35,"▲","-")),2)&gt;=0,ABS(ROUND(VALUE(SUBSTITUTE(連結実質赤字比率に係る赤字・黒字の構成分析!J$35,"▲","-")),2)),NA())</f>
        <v>#N/A</v>
      </c>
    </row>
    <row r="36" spans="1:16" x14ac:dyDescent="0.15">
      <c r="A36" s="322" t="str">
        <f>IF(連結実質赤字比率に係る赤字・黒字の構成分析!C$34="",NA(),連結実質赤字比率に係る赤字・黒字の構成分析!C$34)</f>
        <v>中間市特別会計国民健康保険事業</v>
      </c>
      <c r="B36" s="322">
        <f>IF(ROUND(VALUE(SUBSTITUTE(連結実質赤字比率に係る赤字・黒字の構成分析!F$34,"▲","-")),2)&lt;0,ABS(ROUND(VALUE(SUBSTITUTE(連結実質赤字比率に係る赤字・黒字の構成分析!F$34,"▲","-")),2)),NA())</f>
        <v>10.58</v>
      </c>
      <c r="C36" s="322" t="e">
        <f>IF(ROUND(VALUE(SUBSTITUTE(連結実質赤字比率に係る赤字・黒字の構成分析!F$34,"▲","-")),2)&gt;=0,ABS(ROUND(VALUE(SUBSTITUTE(連結実質赤字比率に係る赤字・黒字の構成分析!F$34,"▲","-")),2)),NA())</f>
        <v>#N/A</v>
      </c>
      <c r="D36" s="322">
        <f>IF(ROUND(VALUE(SUBSTITUTE(連結実質赤字比率に係る赤字・黒字の構成分析!G$34,"▲","-")),2)&lt;0,ABS(ROUND(VALUE(SUBSTITUTE(連結実質赤字比率に係る赤字・黒字の構成分析!G$34,"▲","-")),2)),NA())</f>
        <v>9.94</v>
      </c>
      <c r="E36" s="322" t="e">
        <f>IF(ROUND(VALUE(SUBSTITUTE(連結実質赤字比率に係る赤字・黒字の構成分析!G$34,"▲","-")),2)&gt;=0,ABS(ROUND(VALUE(SUBSTITUTE(連結実質赤字比率に係る赤字・黒字の構成分析!G$34,"▲","-")),2)),NA())</f>
        <v>#N/A</v>
      </c>
      <c r="F36" s="322">
        <f>IF(ROUND(VALUE(SUBSTITUTE(連結実質赤字比率に係る赤字・黒字の構成分析!H$34,"▲","-")),2)&lt;0,ABS(ROUND(VALUE(SUBSTITUTE(連結実質赤字比率に係る赤字・黒字の構成分析!H$34,"▲","-")),2)),NA())</f>
        <v>9.6300000000000008</v>
      </c>
      <c r="G36" s="322" t="e">
        <f>IF(ROUND(VALUE(SUBSTITUTE(連結実質赤字比率に係る赤字・黒字の構成分析!H$34,"▲","-")),2)&gt;=0,ABS(ROUND(VALUE(SUBSTITUTE(連結実質赤字比率に係る赤字・黒字の構成分析!H$34,"▲","-")),2)),NA())</f>
        <v>#N/A</v>
      </c>
      <c r="H36" s="322">
        <f>IF(ROUND(VALUE(SUBSTITUTE(連結実質赤字比率に係る赤字・黒字の構成分析!I$34,"▲","-")),2)&lt;0,ABS(ROUND(VALUE(SUBSTITUTE(連結実質赤字比率に係る赤字・黒字の構成分析!I$34,"▲","-")),2)),NA())</f>
        <v>7.89</v>
      </c>
      <c r="I36" s="322" t="e">
        <f>IF(ROUND(VALUE(SUBSTITUTE(連結実質赤字比率に係る赤字・黒字の構成分析!I$34,"▲","-")),2)&gt;=0,ABS(ROUND(VALUE(SUBSTITUTE(連結実質赤字比率に係る赤字・黒字の構成分析!I$34,"▲","-")),2)),NA())</f>
        <v>#N/A</v>
      </c>
      <c r="J36" s="322">
        <f>IF(ROUND(VALUE(SUBSTITUTE(連結実質赤字比率に係る赤字・黒字の構成分析!J$34,"▲","-")),2)&lt;0,ABS(ROUND(VALUE(SUBSTITUTE(連結実質赤字比率に係る赤字・黒字の構成分析!J$34,"▲","-")),2)),NA())</f>
        <v>7.59</v>
      </c>
      <c r="K36" s="322" t="e">
        <f>IF(ROUND(VALUE(SUBSTITUTE(連結実質赤字比率に係る赤字・黒字の構成分析!J$34,"▲","-")),2)&gt;=0,ABS(ROUND(VALUE(SUBSTITUTE(連結実質赤字比率に係る赤字・黒字の構成分析!J$34,"▲","-")),2)),NA())</f>
        <v>#N/A</v>
      </c>
    </row>
    <row r="39" spans="1:16" x14ac:dyDescent="0.15">
      <c r="A39" s="320" t="s">
        <v>15</v>
      </c>
    </row>
    <row r="40" spans="1:16" x14ac:dyDescent="0.15">
      <c r="A40" s="323"/>
      <c r="B40" s="323" t="str">
        <f>'実質公債費比率（分子）の構造'!K$44</f>
        <v>H29</v>
      </c>
      <c r="C40" s="323"/>
      <c r="D40" s="323"/>
      <c r="E40" s="323" t="str">
        <f>'実質公債費比率（分子）の構造'!L$44</f>
        <v>H30</v>
      </c>
      <c r="F40" s="323"/>
      <c r="G40" s="323"/>
      <c r="H40" s="323" t="str">
        <f>'実質公債費比率（分子）の構造'!M$44</f>
        <v>R01</v>
      </c>
      <c r="I40" s="323"/>
      <c r="J40" s="323"/>
      <c r="K40" s="323" t="str">
        <f>'実質公債費比率（分子）の構造'!N$44</f>
        <v>R02</v>
      </c>
      <c r="L40" s="323"/>
      <c r="M40" s="323"/>
      <c r="N40" s="323" t="str">
        <f>'実質公債費比率（分子）の構造'!O$44</f>
        <v>R03</v>
      </c>
      <c r="O40" s="323"/>
      <c r="P40" s="323"/>
    </row>
    <row r="41" spans="1:16" x14ac:dyDescent="0.15">
      <c r="A41" s="323"/>
      <c r="B41" s="323" t="s">
        <v>122</v>
      </c>
      <c r="C41" s="323"/>
      <c r="D41" s="323" t="s">
        <v>124</v>
      </c>
      <c r="E41" s="323" t="s">
        <v>122</v>
      </c>
      <c r="F41" s="323"/>
      <c r="G41" s="323" t="s">
        <v>124</v>
      </c>
      <c r="H41" s="323" t="s">
        <v>122</v>
      </c>
      <c r="I41" s="323"/>
      <c r="J41" s="323" t="s">
        <v>124</v>
      </c>
      <c r="K41" s="323" t="s">
        <v>122</v>
      </c>
      <c r="L41" s="323"/>
      <c r="M41" s="323" t="s">
        <v>124</v>
      </c>
      <c r="N41" s="323" t="s">
        <v>122</v>
      </c>
      <c r="O41" s="323"/>
      <c r="P41" s="323" t="s">
        <v>124</v>
      </c>
    </row>
    <row r="42" spans="1:16" x14ac:dyDescent="0.15">
      <c r="A42" s="323" t="s">
        <v>125</v>
      </c>
      <c r="B42" s="323"/>
      <c r="C42" s="323"/>
      <c r="D42" s="323">
        <f>'実質公債費比率（分子）の構造'!K$52</f>
        <v>1545</v>
      </c>
      <c r="E42" s="323"/>
      <c r="F42" s="323"/>
      <c r="G42" s="323">
        <f>'実質公債費比率（分子）の構造'!L$52</f>
        <v>1601</v>
      </c>
      <c r="H42" s="323"/>
      <c r="I42" s="323"/>
      <c r="J42" s="323">
        <f>'実質公債費比率（分子）の構造'!M$52</f>
        <v>1549</v>
      </c>
      <c r="K42" s="323"/>
      <c r="L42" s="323"/>
      <c r="M42" s="323">
        <f>'実質公債費比率（分子）の構造'!N$52</f>
        <v>1568</v>
      </c>
      <c r="N42" s="323"/>
      <c r="O42" s="323"/>
      <c r="P42" s="323">
        <f>'実質公債費比率（分子）の構造'!O$52</f>
        <v>1510</v>
      </c>
    </row>
    <row r="43" spans="1:16" x14ac:dyDescent="0.15">
      <c r="A43" s="323" t="s">
        <v>44</v>
      </c>
      <c r="B43" s="323" t="str">
        <f>'実質公債費比率（分子）の構造'!K$51</f>
        <v>-</v>
      </c>
      <c r="C43" s="323"/>
      <c r="D43" s="323"/>
      <c r="E43" s="323">
        <f>'実質公債費比率（分子）の構造'!L$51</f>
        <v>0</v>
      </c>
      <c r="F43" s="323"/>
      <c r="G43" s="323"/>
      <c r="H43" s="323" t="str">
        <f>'実質公債費比率（分子）の構造'!M$51</f>
        <v>-</v>
      </c>
      <c r="I43" s="323"/>
      <c r="J43" s="323"/>
      <c r="K43" s="323">
        <f>'実質公債費比率（分子）の構造'!N$51</f>
        <v>0</v>
      </c>
      <c r="L43" s="323"/>
      <c r="M43" s="323"/>
      <c r="N43" s="323" t="str">
        <f>'実質公債費比率（分子）の構造'!O$51</f>
        <v>-</v>
      </c>
      <c r="O43" s="323"/>
      <c r="P43" s="323"/>
    </row>
    <row r="44" spans="1:16" x14ac:dyDescent="0.15">
      <c r="A44" s="323" t="s">
        <v>42</v>
      </c>
      <c r="B44" s="323" t="str">
        <f>'実質公債費比率（分子）の構造'!K$50</f>
        <v>-</v>
      </c>
      <c r="C44" s="323"/>
      <c r="D44" s="323"/>
      <c r="E44" s="323" t="str">
        <f>'実質公債費比率（分子）の構造'!L$50</f>
        <v>-</v>
      </c>
      <c r="F44" s="323"/>
      <c r="G44" s="323"/>
      <c r="H44" s="323" t="str">
        <f>'実質公債費比率（分子）の構造'!M$50</f>
        <v>-</v>
      </c>
      <c r="I44" s="323"/>
      <c r="J44" s="323"/>
      <c r="K44" s="323" t="str">
        <f>'実質公債費比率（分子）の構造'!N$50</f>
        <v>-</v>
      </c>
      <c r="L44" s="323"/>
      <c r="M44" s="323"/>
      <c r="N44" s="323" t="str">
        <f>'実質公債費比率（分子）の構造'!O$50</f>
        <v>-</v>
      </c>
      <c r="O44" s="323"/>
      <c r="P44" s="323"/>
    </row>
    <row r="45" spans="1:16" x14ac:dyDescent="0.15">
      <c r="A45" s="323" t="s">
        <v>2</v>
      </c>
      <c r="B45" s="323">
        <f>'実質公債費比率（分子）の構造'!K$49</f>
        <v>92</v>
      </c>
      <c r="C45" s="323"/>
      <c r="D45" s="323"/>
      <c r="E45" s="323">
        <f>'実質公債費比率（分子）の構造'!L$49</f>
        <v>90</v>
      </c>
      <c r="F45" s="323"/>
      <c r="G45" s="323"/>
      <c r="H45" s="323">
        <f>'実質公債費比率（分子）の構造'!M$49</f>
        <v>89</v>
      </c>
      <c r="I45" s="323"/>
      <c r="J45" s="323"/>
      <c r="K45" s="323">
        <f>'実質公債費比率（分子）の構造'!N$49</f>
        <v>89</v>
      </c>
      <c r="L45" s="323"/>
      <c r="M45" s="323"/>
      <c r="N45" s="323">
        <f>'実質公債費比率（分子）の構造'!O$49</f>
        <v>58</v>
      </c>
      <c r="O45" s="323"/>
      <c r="P45" s="323"/>
    </row>
    <row r="46" spans="1:16" x14ac:dyDescent="0.15">
      <c r="A46" s="323" t="s">
        <v>37</v>
      </c>
      <c r="B46" s="323">
        <f>'実質公債費比率（分子）の構造'!K$48</f>
        <v>704</v>
      </c>
      <c r="C46" s="323"/>
      <c r="D46" s="323"/>
      <c r="E46" s="323">
        <f>'実質公債費比率（分子）の構造'!L$48</f>
        <v>731</v>
      </c>
      <c r="F46" s="323"/>
      <c r="G46" s="323"/>
      <c r="H46" s="323">
        <f>'実質公債費比率（分子）の構造'!M$48</f>
        <v>738</v>
      </c>
      <c r="I46" s="323"/>
      <c r="J46" s="323"/>
      <c r="K46" s="323">
        <f>'実質公債費比率（分子）の構造'!N$48</f>
        <v>619</v>
      </c>
      <c r="L46" s="323"/>
      <c r="M46" s="323"/>
      <c r="N46" s="323">
        <f>'実質公債費比率（分子）の構造'!O$48</f>
        <v>572</v>
      </c>
      <c r="O46" s="323"/>
      <c r="P46" s="323"/>
    </row>
    <row r="47" spans="1:16" x14ac:dyDescent="0.15">
      <c r="A47" s="323" t="s">
        <v>34</v>
      </c>
      <c r="B47" s="323" t="str">
        <f>'実質公債費比率（分子）の構造'!K$47</f>
        <v>-</v>
      </c>
      <c r="C47" s="323"/>
      <c r="D47" s="323"/>
      <c r="E47" s="323" t="str">
        <f>'実質公債費比率（分子）の構造'!L$47</f>
        <v>-</v>
      </c>
      <c r="F47" s="323"/>
      <c r="G47" s="323"/>
      <c r="H47" s="323" t="str">
        <f>'実質公債費比率（分子）の構造'!M$47</f>
        <v>-</v>
      </c>
      <c r="I47" s="323"/>
      <c r="J47" s="323"/>
      <c r="K47" s="323" t="str">
        <f>'実質公債費比率（分子）の構造'!N$47</f>
        <v>-</v>
      </c>
      <c r="L47" s="323"/>
      <c r="M47" s="323"/>
      <c r="N47" s="323" t="str">
        <f>'実質公債費比率（分子）の構造'!O$47</f>
        <v>-</v>
      </c>
      <c r="O47" s="323"/>
      <c r="P47" s="323"/>
    </row>
    <row r="48" spans="1:16" x14ac:dyDescent="0.15">
      <c r="A48" s="323" t="s">
        <v>31</v>
      </c>
      <c r="B48" s="323" t="str">
        <f>'実質公債費比率（分子）の構造'!K$46</f>
        <v>-</v>
      </c>
      <c r="C48" s="323"/>
      <c r="D48" s="323"/>
      <c r="E48" s="323" t="str">
        <f>'実質公債費比率（分子）の構造'!L$46</f>
        <v>-</v>
      </c>
      <c r="F48" s="323"/>
      <c r="G48" s="323"/>
      <c r="H48" s="323" t="str">
        <f>'実質公債費比率（分子）の構造'!M$46</f>
        <v>-</v>
      </c>
      <c r="I48" s="323"/>
      <c r="J48" s="323"/>
      <c r="K48" s="323" t="str">
        <f>'実質公債費比率（分子）の構造'!N$46</f>
        <v>-</v>
      </c>
      <c r="L48" s="323"/>
      <c r="M48" s="323"/>
      <c r="N48" s="323" t="str">
        <f>'実質公債費比率（分子）の構造'!O$46</f>
        <v>-</v>
      </c>
      <c r="O48" s="323"/>
      <c r="P48" s="323"/>
    </row>
    <row r="49" spans="1:16" x14ac:dyDescent="0.15">
      <c r="A49" s="323" t="s">
        <v>25</v>
      </c>
      <c r="B49" s="323">
        <f>'実質公債費比率（分子）の構造'!K$45</f>
        <v>1952</v>
      </c>
      <c r="C49" s="323"/>
      <c r="D49" s="323"/>
      <c r="E49" s="323">
        <f>'実質公債費比率（分子）の構造'!L$45</f>
        <v>1993</v>
      </c>
      <c r="F49" s="323"/>
      <c r="G49" s="323"/>
      <c r="H49" s="323">
        <f>'実質公債費比率（分子）の構造'!M$45</f>
        <v>1625</v>
      </c>
      <c r="I49" s="323"/>
      <c r="J49" s="323"/>
      <c r="K49" s="323">
        <f>'実質公債費比率（分子）の構造'!N$45</f>
        <v>1058</v>
      </c>
      <c r="L49" s="323"/>
      <c r="M49" s="323"/>
      <c r="N49" s="323">
        <f>'実質公債費比率（分子）の構造'!O$45</f>
        <v>1213</v>
      </c>
      <c r="O49" s="323"/>
      <c r="P49" s="323"/>
    </row>
    <row r="50" spans="1:16" x14ac:dyDescent="0.15">
      <c r="A50" s="323" t="s">
        <v>58</v>
      </c>
      <c r="B50" s="323" t="e">
        <f>NA()</f>
        <v>#N/A</v>
      </c>
      <c r="C50" s="323">
        <f>IF(ISNUMBER('実質公債費比率（分子）の構造'!K$53),'実質公債費比率（分子）の構造'!K$53,NA())</f>
        <v>1203</v>
      </c>
      <c r="D50" s="323" t="e">
        <f>NA()</f>
        <v>#N/A</v>
      </c>
      <c r="E50" s="323" t="e">
        <f>NA()</f>
        <v>#N/A</v>
      </c>
      <c r="F50" s="323">
        <f>IF(ISNUMBER('実質公債費比率（分子）の構造'!L$53),'実質公債費比率（分子）の構造'!L$53,NA())</f>
        <v>1213</v>
      </c>
      <c r="G50" s="323" t="e">
        <f>NA()</f>
        <v>#N/A</v>
      </c>
      <c r="H50" s="323" t="e">
        <f>NA()</f>
        <v>#N/A</v>
      </c>
      <c r="I50" s="323">
        <f>IF(ISNUMBER('実質公債費比率（分子）の構造'!M$53),'実質公債費比率（分子）の構造'!M$53,NA())</f>
        <v>903</v>
      </c>
      <c r="J50" s="323" t="e">
        <f>NA()</f>
        <v>#N/A</v>
      </c>
      <c r="K50" s="323" t="e">
        <f>NA()</f>
        <v>#N/A</v>
      </c>
      <c r="L50" s="323">
        <f>IF(ISNUMBER('実質公債費比率（分子）の構造'!N$53),'実質公債費比率（分子）の構造'!N$53,NA())</f>
        <v>198</v>
      </c>
      <c r="M50" s="323" t="e">
        <f>NA()</f>
        <v>#N/A</v>
      </c>
      <c r="N50" s="323" t="e">
        <f>NA()</f>
        <v>#N/A</v>
      </c>
      <c r="O50" s="323">
        <f>IF(ISNUMBER('実質公債費比率（分子）の構造'!O$53),'実質公債費比率（分子）の構造'!O$53,NA())</f>
        <v>333</v>
      </c>
      <c r="P50" s="323" t="e">
        <f>NA()</f>
        <v>#N/A</v>
      </c>
    </row>
    <row r="53" spans="1:16" x14ac:dyDescent="0.15">
      <c r="A53" s="320" t="s">
        <v>65</v>
      </c>
    </row>
    <row r="54" spans="1:16" x14ac:dyDescent="0.15">
      <c r="A54" s="322"/>
      <c r="B54" s="322" t="str">
        <f>'将来負担比率（分子）の構造'!I$40</f>
        <v>H29</v>
      </c>
      <c r="C54" s="322"/>
      <c r="D54" s="322"/>
      <c r="E54" s="322" t="str">
        <f>'将来負担比率（分子）の構造'!J$40</f>
        <v>H30</v>
      </c>
      <c r="F54" s="322"/>
      <c r="G54" s="322"/>
      <c r="H54" s="322" t="str">
        <f>'将来負担比率（分子）の構造'!K$40</f>
        <v>R01</v>
      </c>
      <c r="I54" s="322"/>
      <c r="J54" s="322"/>
      <c r="K54" s="322" t="str">
        <f>'将来負担比率（分子）の構造'!L$40</f>
        <v>R02</v>
      </c>
      <c r="L54" s="322"/>
      <c r="M54" s="322"/>
      <c r="N54" s="322" t="str">
        <f>'将来負担比率（分子）の構造'!M$40</f>
        <v>R03</v>
      </c>
      <c r="O54" s="322"/>
      <c r="P54" s="322"/>
    </row>
    <row r="55" spans="1:16" x14ac:dyDescent="0.15">
      <c r="A55" s="322"/>
      <c r="B55" s="322" t="s">
        <v>127</v>
      </c>
      <c r="C55" s="322"/>
      <c r="D55" s="322" t="s">
        <v>130</v>
      </c>
      <c r="E55" s="322" t="s">
        <v>127</v>
      </c>
      <c r="F55" s="322"/>
      <c r="G55" s="322" t="s">
        <v>130</v>
      </c>
      <c r="H55" s="322" t="s">
        <v>127</v>
      </c>
      <c r="I55" s="322"/>
      <c r="J55" s="322" t="s">
        <v>130</v>
      </c>
      <c r="K55" s="322" t="s">
        <v>127</v>
      </c>
      <c r="L55" s="322"/>
      <c r="M55" s="322" t="s">
        <v>130</v>
      </c>
      <c r="N55" s="322" t="s">
        <v>127</v>
      </c>
      <c r="O55" s="322"/>
      <c r="P55" s="322" t="s">
        <v>130</v>
      </c>
    </row>
    <row r="56" spans="1:16" x14ac:dyDescent="0.15">
      <c r="A56" s="322" t="s">
        <v>49</v>
      </c>
      <c r="B56" s="322"/>
      <c r="C56" s="322"/>
      <c r="D56" s="322">
        <f>'将来負担比率（分子）の構造'!I$52</f>
        <v>15497</v>
      </c>
      <c r="E56" s="322"/>
      <c r="F56" s="322"/>
      <c r="G56" s="322">
        <f>'将来負担比率（分子）の構造'!J$52</f>
        <v>15187</v>
      </c>
      <c r="H56" s="322"/>
      <c r="I56" s="322"/>
      <c r="J56" s="322">
        <f>'将来負担比率（分子）の構造'!K$52</f>
        <v>14834</v>
      </c>
      <c r="K56" s="322"/>
      <c r="L56" s="322"/>
      <c r="M56" s="322">
        <f>'将来負担比率（分子）の構造'!L$52</f>
        <v>14298</v>
      </c>
      <c r="N56" s="322"/>
      <c r="O56" s="322"/>
      <c r="P56" s="322">
        <f>'将来負担比率（分子）の構造'!M$52</f>
        <v>13981</v>
      </c>
    </row>
    <row r="57" spans="1:16" x14ac:dyDescent="0.15">
      <c r="A57" s="322" t="s">
        <v>100</v>
      </c>
      <c r="B57" s="322"/>
      <c r="C57" s="322"/>
      <c r="D57" s="322">
        <f>'将来負担比率（分子）の構造'!I$51</f>
        <v>4380</v>
      </c>
      <c r="E57" s="322"/>
      <c r="F57" s="322"/>
      <c r="G57" s="322">
        <f>'将来負担比率（分子）の構造'!J$51</f>
        <v>4189</v>
      </c>
      <c r="H57" s="322"/>
      <c r="I57" s="322"/>
      <c r="J57" s="322">
        <f>'将来負担比率（分子）の構造'!K$51</f>
        <v>4049</v>
      </c>
      <c r="K57" s="322"/>
      <c r="L57" s="322"/>
      <c r="M57" s="322">
        <f>'将来負担比率（分子）の構造'!L$51</f>
        <v>4956</v>
      </c>
      <c r="N57" s="322"/>
      <c r="O57" s="322"/>
      <c r="P57" s="322">
        <f>'将来負担比率（分子）の構造'!M$51</f>
        <v>5216</v>
      </c>
    </row>
    <row r="58" spans="1:16" x14ac:dyDescent="0.15">
      <c r="A58" s="322" t="s">
        <v>98</v>
      </c>
      <c r="B58" s="322"/>
      <c r="C58" s="322"/>
      <c r="D58" s="322">
        <f>'将来負担比率（分子）の構造'!I$50</f>
        <v>2402</v>
      </c>
      <c r="E58" s="322"/>
      <c r="F58" s="322"/>
      <c r="G58" s="322">
        <f>'将来負担比率（分子）の構造'!J$50</f>
        <v>1738</v>
      </c>
      <c r="H58" s="322"/>
      <c r="I58" s="322"/>
      <c r="J58" s="322">
        <f>'将来負担比率（分子）の構造'!K$50</f>
        <v>1336</v>
      </c>
      <c r="K58" s="322"/>
      <c r="L58" s="322"/>
      <c r="M58" s="322">
        <f>'将来負担比率（分子）の構造'!L$50</f>
        <v>2686</v>
      </c>
      <c r="N58" s="322"/>
      <c r="O58" s="322"/>
      <c r="P58" s="322">
        <f>'将来負担比率（分子）の構造'!M$50</f>
        <v>5102</v>
      </c>
    </row>
    <row r="59" spans="1:16" x14ac:dyDescent="0.15">
      <c r="A59" s="322" t="s">
        <v>95</v>
      </c>
      <c r="B59" s="322" t="str">
        <f>'将来負担比率（分子）の構造'!I$49</f>
        <v>-</v>
      </c>
      <c r="C59" s="322"/>
      <c r="D59" s="322"/>
      <c r="E59" s="322" t="str">
        <f>'将来負担比率（分子）の構造'!J$49</f>
        <v>-</v>
      </c>
      <c r="F59" s="322"/>
      <c r="G59" s="322"/>
      <c r="H59" s="322" t="str">
        <f>'将来負担比率（分子）の構造'!K$49</f>
        <v>-</v>
      </c>
      <c r="I59" s="322"/>
      <c r="J59" s="322"/>
      <c r="K59" s="322" t="str">
        <f>'将来負担比率（分子）の構造'!L$49</f>
        <v>-</v>
      </c>
      <c r="L59" s="322"/>
      <c r="M59" s="322"/>
      <c r="N59" s="322" t="str">
        <f>'将来負担比率（分子）の構造'!M$49</f>
        <v>-</v>
      </c>
      <c r="O59" s="322"/>
      <c r="P59" s="322"/>
    </row>
    <row r="60" spans="1:16" x14ac:dyDescent="0.15">
      <c r="A60" s="322" t="s">
        <v>91</v>
      </c>
      <c r="B60" s="322" t="str">
        <f>'将来負担比率（分子）の構造'!I$48</f>
        <v>-</v>
      </c>
      <c r="C60" s="322"/>
      <c r="D60" s="322"/>
      <c r="E60" s="322" t="str">
        <f>'将来負担比率（分子）の構造'!J$48</f>
        <v>-</v>
      </c>
      <c r="F60" s="322"/>
      <c r="G60" s="322"/>
      <c r="H60" s="322" t="str">
        <f>'将来負担比率（分子）の構造'!K$48</f>
        <v>-</v>
      </c>
      <c r="I60" s="322"/>
      <c r="J60" s="322"/>
      <c r="K60" s="322" t="str">
        <f>'将来負担比率（分子）の構造'!L$48</f>
        <v>-</v>
      </c>
      <c r="L60" s="322"/>
      <c r="M60" s="322"/>
      <c r="N60" s="322" t="str">
        <f>'将来負担比率（分子）の構造'!M$48</f>
        <v>-</v>
      </c>
      <c r="O60" s="322"/>
      <c r="P60" s="322"/>
    </row>
    <row r="61" spans="1:16" x14ac:dyDescent="0.15">
      <c r="A61" s="322" t="s">
        <v>81</v>
      </c>
      <c r="B61" s="322" t="str">
        <f>'将来負担比率（分子）の構造'!I$46</f>
        <v>-</v>
      </c>
      <c r="C61" s="322"/>
      <c r="D61" s="322"/>
      <c r="E61" s="322" t="str">
        <f>'将来負担比率（分子）の構造'!J$46</f>
        <v>-</v>
      </c>
      <c r="F61" s="322"/>
      <c r="G61" s="322"/>
      <c r="H61" s="322" t="str">
        <f>'将来負担比率（分子）の構造'!K$46</f>
        <v>-</v>
      </c>
      <c r="I61" s="322"/>
      <c r="J61" s="322"/>
      <c r="K61" s="322" t="str">
        <f>'将来負担比率（分子）の構造'!L$46</f>
        <v>-</v>
      </c>
      <c r="L61" s="322"/>
      <c r="M61" s="322"/>
      <c r="N61" s="322" t="str">
        <f>'将来負担比率（分子）の構造'!M$46</f>
        <v>-</v>
      </c>
      <c r="O61" s="322"/>
      <c r="P61" s="322"/>
    </row>
    <row r="62" spans="1:16" x14ac:dyDescent="0.15">
      <c r="A62" s="322" t="s">
        <v>82</v>
      </c>
      <c r="B62" s="322">
        <f>'将来負担比率（分子）の構造'!I$45</f>
        <v>2121</v>
      </c>
      <c r="C62" s="322"/>
      <c r="D62" s="322"/>
      <c r="E62" s="322">
        <f>'将来負担比率（分子）の構造'!J$45</f>
        <v>1619</v>
      </c>
      <c r="F62" s="322"/>
      <c r="G62" s="322"/>
      <c r="H62" s="322">
        <f>'将来負担比率（分子）の構造'!K$45</f>
        <v>1237</v>
      </c>
      <c r="I62" s="322"/>
      <c r="J62" s="322"/>
      <c r="K62" s="322">
        <f>'将来負担比率（分子）の構造'!L$45</f>
        <v>1654</v>
      </c>
      <c r="L62" s="322"/>
      <c r="M62" s="322"/>
      <c r="N62" s="322">
        <f>'将来負担比率（分子）の構造'!M$45</f>
        <v>1348</v>
      </c>
      <c r="O62" s="322"/>
      <c r="P62" s="322"/>
    </row>
    <row r="63" spans="1:16" x14ac:dyDescent="0.15">
      <c r="A63" s="322" t="s">
        <v>80</v>
      </c>
      <c r="B63" s="322">
        <f>'将来負担比率（分子）の構造'!I$44</f>
        <v>468</v>
      </c>
      <c r="C63" s="322"/>
      <c r="D63" s="322"/>
      <c r="E63" s="322">
        <f>'将来負担比率（分子）の構造'!J$44</f>
        <v>386</v>
      </c>
      <c r="F63" s="322"/>
      <c r="G63" s="322"/>
      <c r="H63" s="322">
        <f>'将来負担比率（分子）の構造'!K$44</f>
        <v>309</v>
      </c>
      <c r="I63" s="322"/>
      <c r="J63" s="322"/>
      <c r="K63" s="322">
        <f>'将来負担比率（分子）の構造'!L$44</f>
        <v>228</v>
      </c>
      <c r="L63" s="322"/>
      <c r="M63" s="322"/>
      <c r="N63" s="322">
        <f>'将来負担比率（分子）の構造'!M$44</f>
        <v>190</v>
      </c>
      <c r="O63" s="322"/>
      <c r="P63" s="322"/>
    </row>
    <row r="64" spans="1:16" x14ac:dyDescent="0.15">
      <c r="A64" s="322" t="s">
        <v>78</v>
      </c>
      <c r="B64" s="322">
        <f>'将来負担比率（分子）の構造'!I$43</f>
        <v>12757</v>
      </c>
      <c r="C64" s="322"/>
      <c r="D64" s="322"/>
      <c r="E64" s="322">
        <f>'将来負担比率（分子）の構造'!J$43</f>
        <v>12509</v>
      </c>
      <c r="F64" s="322"/>
      <c r="G64" s="322"/>
      <c r="H64" s="322">
        <f>'将来負担比率（分子）の構造'!K$43</f>
        <v>11997</v>
      </c>
      <c r="I64" s="322"/>
      <c r="J64" s="322"/>
      <c r="K64" s="322">
        <f>'将来負担比率（分子）の構造'!L$43</f>
        <v>12791</v>
      </c>
      <c r="L64" s="322"/>
      <c r="M64" s="322"/>
      <c r="N64" s="322">
        <f>'将来負担比率（分子）の構造'!M$43</f>
        <v>12613</v>
      </c>
      <c r="O64" s="322"/>
      <c r="P64" s="322"/>
    </row>
    <row r="65" spans="1:16" x14ac:dyDescent="0.15">
      <c r="A65" s="322" t="s">
        <v>76</v>
      </c>
      <c r="B65" s="322" t="str">
        <f>'将来負担比率（分子）の構造'!I$42</f>
        <v>-</v>
      </c>
      <c r="C65" s="322"/>
      <c r="D65" s="322"/>
      <c r="E65" s="322" t="str">
        <f>'将来負担比率（分子）の構造'!J$42</f>
        <v>-</v>
      </c>
      <c r="F65" s="322"/>
      <c r="G65" s="322"/>
      <c r="H65" s="322" t="str">
        <f>'将来負担比率（分子）の構造'!K$42</f>
        <v>-</v>
      </c>
      <c r="I65" s="322"/>
      <c r="J65" s="322"/>
      <c r="K65" s="322" t="str">
        <f>'将来負担比率（分子）の構造'!L$42</f>
        <v>-</v>
      </c>
      <c r="L65" s="322"/>
      <c r="M65" s="322"/>
      <c r="N65" s="322" t="str">
        <f>'将来負担比率（分子）の構造'!M$42</f>
        <v>-</v>
      </c>
      <c r="O65" s="322"/>
      <c r="P65" s="322"/>
    </row>
    <row r="66" spans="1:16" x14ac:dyDescent="0.15">
      <c r="A66" s="322" t="s">
        <v>70</v>
      </c>
      <c r="B66" s="322">
        <f>'将来負担比率（分子）の構造'!I$41</f>
        <v>12792</v>
      </c>
      <c r="C66" s="322"/>
      <c r="D66" s="322"/>
      <c r="E66" s="322">
        <f>'将来負担比率（分子）の構造'!J$41</f>
        <v>11616</v>
      </c>
      <c r="F66" s="322"/>
      <c r="G66" s="322"/>
      <c r="H66" s="322">
        <f>'将来負担比率（分子）の構造'!K$41</f>
        <v>11165</v>
      </c>
      <c r="I66" s="322"/>
      <c r="J66" s="322"/>
      <c r="K66" s="322">
        <f>'将来負担比率（分子）の構造'!L$41</f>
        <v>11113</v>
      </c>
      <c r="L66" s="322"/>
      <c r="M66" s="322"/>
      <c r="N66" s="322">
        <f>'将来負担比率（分子）の構造'!M$41</f>
        <v>11390</v>
      </c>
      <c r="O66" s="322"/>
      <c r="P66" s="322"/>
    </row>
    <row r="67" spans="1:16" x14ac:dyDescent="0.15">
      <c r="A67" s="322" t="s">
        <v>104</v>
      </c>
      <c r="B67" s="322" t="e">
        <f>NA()</f>
        <v>#N/A</v>
      </c>
      <c r="C67" s="322">
        <f>IF(ISNUMBER('将来負担比率（分子）の構造'!I$53),IF('将来負担比率（分子）の構造'!I$53&lt;0,0,'将来負担比率（分子）の構造'!I$53),NA())</f>
        <v>5858</v>
      </c>
      <c r="D67" s="322" t="e">
        <f>NA()</f>
        <v>#N/A</v>
      </c>
      <c r="E67" s="322" t="e">
        <f>NA()</f>
        <v>#N/A</v>
      </c>
      <c r="F67" s="322">
        <f>IF(ISNUMBER('将来負担比率（分子）の構造'!J$53),IF('将来負担比率（分子）の構造'!J$53&lt;0,0,'将来負担比率（分子）の構造'!J$53),NA())</f>
        <v>5016</v>
      </c>
      <c r="G67" s="322" t="e">
        <f>NA()</f>
        <v>#N/A</v>
      </c>
      <c r="H67" s="322" t="e">
        <f>NA()</f>
        <v>#N/A</v>
      </c>
      <c r="I67" s="322">
        <f>IF(ISNUMBER('将来負担比率（分子）の構造'!K$53),IF('将来負担比率（分子）の構造'!K$53&lt;0,0,'将来負担比率（分子）の構造'!K$53),NA())</f>
        <v>4491</v>
      </c>
      <c r="J67" s="322" t="e">
        <f>NA()</f>
        <v>#N/A</v>
      </c>
      <c r="K67" s="322" t="e">
        <f>NA()</f>
        <v>#N/A</v>
      </c>
      <c r="L67" s="322">
        <f>IF(ISNUMBER('将来負担比率（分子）の構造'!L$53),IF('将来負担比率（分子）の構造'!L$53&lt;0,0,'将来負担比率（分子）の構造'!L$53),NA())</f>
        <v>3846</v>
      </c>
      <c r="M67" s="322" t="e">
        <f>NA()</f>
        <v>#N/A</v>
      </c>
      <c r="N67" s="322" t="e">
        <f>NA()</f>
        <v>#N/A</v>
      </c>
      <c r="O67" s="322">
        <f>IF(ISNUMBER('将来負担比率（分子）の構造'!M$53),IF('将来負担比率（分子）の構造'!M$53&lt;0,0,'将来負担比率（分子）の構造'!M$53),NA())</f>
        <v>1241</v>
      </c>
      <c r="P67" s="322" t="e">
        <f>NA()</f>
        <v>#N/A</v>
      </c>
    </row>
    <row r="70" spans="1:16" x14ac:dyDescent="0.15">
      <c r="A70" s="325" t="s">
        <v>131</v>
      </c>
      <c r="B70" s="325"/>
      <c r="C70" s="325"/>
      <c r="D70" s="325"/>
      <c r="E70" s="325"/>
      <c r="F70" s="325"/>
    </row>
    <row r="71" spans="1:16" x14ac:dyDescent="0.15">
      <c r="A71" s="324"/>
      <c r="B71" s="324" t="str">
        <f>基金残高に係る経年分析!F54</f>
        <v>R01</v>
      </c>
      <c r="C71" s="324" t="str">
        <f>基金残高に係る経年分析!G54</f>
        <v>R02</v>
      </c>
      <c r="D71" s="324" t="str">
        <f>基金残高に係る経年分析!H54</f>
        <v>R03</v>
      </c>
    </row>
    <row r="72" spans="1:16" x14ac:dyDescent="0.15">
      <c r="A72" s="324" t="s">
        <v>132</v>
      </c>
      <c r="B72" s="326">
        <f>基金残高に係る経年分析!F55</f>
        <v>134</v>
      </c>
      <c r="C72" s="326">
        <f>基金残高に係る経年分析!G55</f>
        <v>1480</v>
      </c>
      <c r="D72" s="326">
        <f>基金残高に係る経年分析!H55</f>
        <v>2907</v>
      </c>
    </row>
    <row r="73" spans="1:16" x14ac:dyDescent="0.15">
      <c r="A73" s="324" t="s">
        <v>133</v>
      </c>
      <c r="B73" s="326">
        <f>基金残高に係る経年分析!F56</f>
        <v>17</v>
      </c>
      <c r="C73" s="326">
        <f>基金残高に係る経年分析!G56</f>
        <v>18</v>
      </c>
      <c r="D73" s="326">
        <f>基金残高に係る経年分析!H56</f>
        <v>788</v>
      </c>
    </row>
    <row r="74" spans="1:16" x14ac:dyDescent="0.15">
      <c r="A74" s="324" t="s">
        <v>135</v>
      </c>
      <c r="B74" s="326">
        <f>基金残高に係る経年分析!F57</f>
        <v>899</v>
      </c>
      <c r="C74" s="326">
        <f>基金残高に係る経年分析!G57</f>
        <v>906</v>
      </c>
      <c r="D74" s="326">
        <f>基金残高に係る経年分析!H57</f>
        <v>930</v>
      </c>
    </row>
  </sheetData>
  <sheetProtection algorithmName="SHA-512" hashValue="9/JBdTMvIaRwhk/nHpqNTY4BYvh5vANPkYX2e3psuRk6lESa9VKNsY/kt0nkj3MJ2VVsIWX75p6P8uMNx5wfmA==" saltValue="V0nF8UIfxlIdI6DLC1mFc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301</v>
      </c>
      <c r="DI1" s="578"/>
      <c r="DJ1" s="578"/>
      <c r="DK1" s="578"/>
      <c r="DL1" s="578"/>
      <c r="DM1" s="578"/>
      <c r="DN1" s="579"/>
      <c r="DO1" s="1"/>
      <c r="DP1" s="577" t="s">
        <v>279</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0" t="s">
        <v>113</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5" t="s">
        <v>123</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302</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303</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15">
      <c r="B4" s="365" t="s">
        <v>6</v>
      </c>
      <c r="C4" s="366"/>
      <c r="D4" s="366"/>
      <c r="E4" s="366"/>
      <c r="F4" s="366"/>
      <c r="G4" s="366"/>
      <c r="H4" s="366"/>
      <c r="I4" s="366"/>
      <c r="J4" s="366"/>
      <c r="K4" s="366"/>
      <c r="L4" s="366"/>
      <c r="M4" s="366"/>
      <c r="N4" s="366"/>
      <c r="O4" s="366"/>
      <c r="P4" s="366"/>
      <c r="Q4" s="408"/>
      <c r="R4" s="365" t="s">
        <v>307</v>
      </c>
      <c r="S4" s="366"/>
      <c r="T4" s="366"/>
      <c r="U4" s="366"/>
      <c r="V4" s="366"/>
      <c r="W4" s="366"/>
      <c r="X4" s="366"/>
      <c r="Y4" s="408"/>
      <c r="Z4" s="365" t="s">
        <v>309</v>
      </c>
      <c r="AA4" s="366"/>
      <c r="AB4" s="366"/>
      <c r="AC4" s="408"/>
      <c r="AD4" s="365" t="s">
        <v>258</v>
      </c>
      <c r="AE4" s="366"/>
      <c r="AF4" s="366"/>
      <c r="AG4" s="366"/>
      <c r="AH4" s="366"/>
      <c r="AI4" s="366"/>
      <c r="AJ4" s="366"/>
      <c r="AK4" s="408"/>
      <c r="AL4" s="365" t="s">
        <v>309</v>
      </c>
      <c r="AM4" s="366"/>
      <c r="AN4" s="366"/>
      <c r="AO4" s="408"/>
      <c r="AP4" s="580" t="s">
        <v>311</v>
      </c>
      <c r="AQ4" s="580"/>
      <c r="AR4" s="580"/>
      <c r="AS4" s="580"/>
      <c r="AT4" s="580"/>
      <c r="AU4" s="580"/>
      <c r="AV4" s="580"/>
      <c r="AW4" s="580"/>
      <c r="AX4" s="580"/>
      <c r="AY4" s="580"/>
      <c r="AZ4" s="580"/>
      <c r="BA4" s="580"/>
      <c r="BB4" s="580"/>
      <c r="BC4" s="580"/>
      <c r="BD4" s="580"/>
      <c r="BE4" s="580"/>
      <c r="BF4" s="580"/>
      <c r="BG4" s="580" t="s">
        <v>292</v>
      </c>
      <c r="BH4" s="580"/>
      <c r="BI4" s="580"/>
      <c r="BJ4" s="580"/>
      <c r="BK4" s="580"/>
      <c r="BL4" s="580"/>
      <c r="BM4" s="580"/>
      <c r="BN4" s="580"/>
      <c r="BO4" s="580" t="s">
        <v>309</v>
      </c>
      <c r="BP4" s="580"/>
      <c r="BQ4" s="580"/>
      <c r="BR4" s="580"/>
      <c r="BS4" s="580" t="s">
        <v>313</v>
      </c>
      <c r="BT4" s="580"/>
      <c r="BU4" s="580"/>
      <c r="BV4" s="580"/>
      <c r="BW4" s="580"/>
      <c r="BX4" s="580"/>
      <c r="BY4" s="580"/>
      <c r="BZ4" s="580"/>
      <c r="CA4" s="580"/>
      <c r="CB4" s="580"/>
      <c r="CD4" s="365" t="s">
        <v>314</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15">
      <c r="B5" s="581" t="s">
        <v>306</v>
      </c>
      <c r="C5" s="582"/>
      <c r="D5" s="582"/>
      <c r="E5" s="582"/>
      <c r="F5" s="582"/>
      <c r="G5" s="582"/>
      <c r="H5" s="582"/>
      <c r="I5" s="582"/>
      <c r="J5" s="582"/>
      <c r="K5" s="582"/>
      <c r="L5" s="582"/>
      <c r="M5" s="582"/>
      <c r="N5" s="582"/>
      <c r="O5" s="582"/>
      <c r="P5" s="582"/>
      <c r="Q5" s="583"/>
      <c r="R5" s="584">
        <v>4101233</v>
      </c>
      <c r="S5" s="585"/>
      <c r="T5" s="585"/>
      <c r="U5" s="585"/>
      <c r="V5" s="585"/>
      <c r="W5" s="585"/>
      <c r="X5" s="585"/>
      <c r="Y5" s="586"/>
      <c r="Z5" s="587">
        <v>18.5</v>
      </c>
      <c r="AA5" s="587"/>
      <c r="AB5" s="587"/>
      <c r="AC5" s="587"/>
      <c r="AD5" s="588">
        <v>3804353</v>
      </c>
      <c r="AE5" s="588"/>
      <c r="AF5" s="588"/>
      <c r="AG5" s="588"/>
      <c r="AH5" s="588"/>
      <c r="AI5" s="588"/>
      <c r="AJ5" s="588"/>
      <c r="AK5" s="588"/>
      <c r="AL5" s="589">
        <v>38.700000000000003</v>
      </c>
      <c r="AM5" s="590"/>
      <c r="AN5" s="590"/>
      <c r="AO5" s="591"/>
      <c r="AP5" s="581" t="s">
        <v>315</v>
      </c>
      <c r="AQ5" s="582"/>
      <c r="AR5" s="582"/>
      <c r="AS5" s="582"/>
      <c r="AT5" s="582"/>
      <c r="AU5" s="582"/>
      <c r="AV5" s="582"/>
      <c r="AW5" s="582"/>
      <c r="AX5" s="582"/>
      <c r="AY5" s="582"/>
      <c r="AZ5" s="582"/>
      <c r="BA5" s="582"/>
      <c r="BB5" s="582"/>
      <c r="BC5" s="582"/>
      <c r="BD5" s="582"/>
      <c r="BE5" s="582"/>
      <c r="BF5" s="583"/>
      <c r="BG5" s="592">
        <v>3804353</v>
      </c>
      <c r="BH5" s="593"/>
      <c r="BI5" s="593"/>
      <c r="BJ5" s="593"/>
      <c r="BK5" s="593"/>
      <c r="BL5" s="593"/>
      <c r="BM5" s="593"/>
      <c r="BN5" s="594"/>
      <c r="BO5" s="595">
        <v>92.8</v>
      </c>
      <c r="BP5" s="595"/>
      <c r="BQ5" s="595"/>
      <c r="BR5" s="595"/>
      <c r="BS5" s="596">
        <v>33869</v>
      </c>
      <c r="BT5" s="596"/>
      <c r="BU5" s="596"/>
      <c r="BV5" s="596"/>
      <c r="BW5" s="596"/>
      <c r="BX5" s="596"/>
      <c r="BY5" s="596"/>
      <c r="BZ5" s="596"/>
      <c r="CA5" s="596"/>
      <c r="CB5" s="597"/>
      <c r="CD5" s="365" t="s">
        <v>311</v>
      </c>
      <c r="CE5" s="366"/>
      <c r="CF5" s="366"/>
      <c r="CG5" s="366"/>
      <c r="CH5" s="366"/>
      <c r="CI5" s="366"/>
      <c r="CJ5" s="366"/>
      <c r="CK5" s="366"/>
      <c r="CL5" s="366"/>
      <c r="CM5" s="366"/>
      <c r="CN5" s="366"/>
      <c r="CO5" s="366"/>
      <c r="CP5" s="366"/>
      <c r="CQ5" s="408"/>
      <c r="CR5" s="365" t="s">
        <v>317</v>
      </c>
      <c r="CS5" s="366"/>
      <c r="CT5" s="366"/>
      <c r="CU5" s="366"/>
      <c r="CV5" s="366"/>
      <c r="CW5" s="366"/>
      <c r="CX5" s="366"/>
      <c r="CY5" s="408"/>
      <c r="CZ5" s="365" t="s">
        <v>309</v>
      </c>
      <c r="DA5" s="366"/>
      <c r="DB5" s="366"/>
      <c r="DC5" s="408"/>
      <c r="DD5" s="365" t="s">
        <v>319</v>
      </c>
      <c r="DE5" s="366"/>
      <c r="DF5" s="366"/>
      <c r="DG5" s="366"/>
      <c r="DH5" s="366"/>
      <c r="DI5" s="366"/>
      <c r="DJ5" s="366"/>
      <c r="DK5" s="366"/>
      <c r="DL5" s="366"/>
      <c r="DM5" s="366"/>
      <c r="DN5" s="366"/>
      <c r="DO5" s="366"/>
      <c r="DP5" s="408"/>
      <c r="DQ5" s="365" t="s">
        <v>321</v>
      </c>
      <c r="DR5" s="366"/>
      <c r="DS5" s="366"/>
      <c r="DT5" s="366"/>
      <c r="DU5" s="366"/>
      <c r="DV5" s="366"/>
      <c r="DW5" s="366"/>
      <c r="DX5" s="366"/>
      <c r="DY5" s="366"/>
      <c r="DZ5" s="366"/>
      <c r="EA5" s="366"/>
      <c r="EB5" s="366"/>
      <c r="EC5" s="408"/>
    </row>
    <row r="6" spans="2:143" ht="11.25" customHeight="1" x14ac:dyDescent="0.15">
      <c r="B6" s="598" t="s">
        <v>323</v>
      </c>
      <c r="C6" s="599"/>
      <c r="D6" s="599"/>
      <c r="E6" s="599"/>
      <c r="F6" s="599"/>
      <c r="G6" s="599"/>
      <c r="H6" s="599"/>
      <c r="I6" s="599"/>
      <c r="J6" s="599"/>
      <c r="K6" s="599"/>
      <c r="L6" s="599"/>
      <c r="M6" s="599"/>
      <c r="N6" s="599"/>
      <c r="O6" s="599"/>
      <c r="P6" s="599"/>
      <c r="Q6" s="600"/>
      <c r="R6" s="592">
        <v>116298</v>
      </c>
      <c r="S6" s="593"/>
      <c r="T6" s="593"/>
      <c r="U6" s="593"/>
      <c r="V6" s="593"/>
      <c r="W6" s="593"/>
      <c r="X6" s="593"/>
      <c r="Y6" s="594"/>
      <c r="Z6" s="595">
        <v>0.5</v>
      </c>
      <c r="AA6" s="595"/>
      <c r="AB6" s="595"/>
      <c r="AC6" s="595"/>
      <c r="AD6" s="596">
        <v>116298</v>
      </c>
      <c r="AE6" s="596"/>
      <c r="AF6" s="596"/>
      <c r="AG6" s="596"/>
      <c r="AH6" s="596"/>
      <c r="AI6" s="596"/>
      <c r="AJ6" s="596"/>
      <c r="AK6" s="596"/>
      <c r="AL6" s="601">
        <v>1.2</v>
      </c>
      <c r="AM6" s="602"/>
      <c r="AN6" s="602"/>
      <c r="AO6" s="603"/>
      <c r="AP6" s="598" t="s">
        <v>112</v>
      </c>
      <c r="AQ6" s="599"/>
      <c r="AR6" s="599"/>
      <c r="AS6" s="599"/>
      <c r="AT6" s="599"/>
      <c r="AU6" s="599"/>
      <c r="AV6" s="599"/>
      <c r="AW6" s="599"/>
      <c r="AX6" s="599"/>
      <c r="AY6" s="599"/>
      <c r="AZ6" s="599"/>
      <c r="BA6" s="599"/>
      <c r="BB6" s="599"/>
      <c r="BC6" s="599"/>
      <c r="BD6" s="599"/>
      <c r="BE6" s="599"/>
      <c r="BF6" s="600"/>
      <c r="BG6" s="592">
        <v>3804353</v>
      </c>
      <c r="BH6" s="593"/>
      <c r="BI6" s="593"/>
      <c r="BJ6" s="593"/>
      <c r="BK6" s="593"/>
      <c r="BL6" s="593"/>
      <c r="BM6" s="593"/>
      <c r="BN6" s="594"/>
      <c r="BO6" s="595">
        <v>92.8</v>
      </c>
      <c r="BP6" s="595"/>
      <c r="BQ6" s="595"/>
      <c r="BR6" s="595"/>
      <c r="BS6" s="596">
        <v>33869</v>
      </c>
      <c r="BT6" s="596"/>
      <c r="BU6" s="596"/>
      <c r="BV6" s="596"/>
      <c r="BW6" s="596"/>
      <c r="BX6" s="596"/>
      <c r="BY6" s="596"/>
      <c r="BZ6" s="596"/>
      <c r="CA6" s="596"/>
      <c r="CB6" s="597"/>
      <c r="CD6" s="581" t="s">
        <v>324</v>
      </c>
      <c r="CE6" s="582"/>
      <c r="CF6" s="582"/>
      <c r="CG6" s="582"/>
      <c r="CH6" s="582"/>
      <c r="CI6" s="582"/>
      <c r="CJ6" s="582"/>
      <c r="CK6" s="582"/>
      <c r="CL6" s="582"/>
      <c r="CM6" s="582"/>
      <c r="CN6" s="582"/>
      <c r="CO6" s="582"/>
      <c r="CP6" s="582"/>
      <c r="CQ6" s="583"/>
      <c r="CR6" s="592">
        <v>154078</v>
      </c>
      <c r="CS6" s="593"/>
      <c r="CT6" s="593"/>
      <c r="CU6" s="593"/>
      <c r="CV6" s="593"/>
      <c r="CW6" s="593"/>
      <c r="CX6" s="593"/>
      <c r="CY6" s="594"/>
      <c r="CZ6" s="589">
        <v>0.7</v>
      </c>
      <c r="DA6" s="590"/>
      <c r="DB6" s="590"/>
      <c r="DC6" s="604"/>
      <c r="DD6" s="605" t="s">
        <v>202</v>
      </c>
      <c r="DE6" s="593"/>
      <c r="DF6" s="593"/>
      <c r="DG6" s="593"/>
      <c r="DH6" s="593"/>
      <c r="DI6" s="593"/>
      <c r="DJ6" s="593"/>
      <c r="DK6" s="593"/>
      <c r="DL6" s="593"/>
      <c r="DM6" s="593"/>
      <c r="DN6" s="593"/>
      <c r="DO6" s="593"/>
      <c r="DP6" s="594"/>
      <c r="DQ6" s="605">
        <v>153996</v>
      </c>
      <c r="DR6" s="593"/>
      <c r="DS6" s="593"/>
      <c r="DT6" s="593"/>
      <c r="DU6" s="593"/>
      <c r="DV6" s="593"/>
      <c r="DW6" s="593"/>
      <c r="DX6" s="593"/>
      <c r="DY6" s="593"/>
      <c r="DZ6" s="593"/>
      <c r="EA6" s="593"/>
      <c r="EB6" s="593"/>
      <c r="EC6" s="606"/>
    </row>
    <row r="7" spans="2:143" ht="11.25" customHeight="1" x14ac:dyDescent="0.15">
      <c r="B7" s="598" t="s">
        <v>48</v>
      </c>
      <c r="C7" s="599"/>
      <c r="D7" s="599"/>
      <c r="E7" s="599"/>
      <c r="F7" s="599"/>
      <c r="G7" s="599"/>
      <c r="H7" s="599"/>
      <c r="I7" s="599"/>
      <c r="J7" s="599"/>
      <c r="K7" s="599"/>
      <c r="L7" s="599"/>
      <c r="M7" s="599"/>
      <c r="N7" s="599"/>
      <c r="O7" s="599"/>
      <c r="P7" s="599"/>
      <c r="Q7" s="600"/>
      <c r="R7" s="592">
        <v>2128</v>
      </c>
      <c r="S7" s="593"/>
      <c r="T7" s="593"/>
      <c r="U7" s="593"/>
      <c r="V7" s="593"/>
      <c r="W7" s="593"/>
      <c r="X7" s="593"/>
      <c r="Y7" s="594"/>
      <c r="Z7" s="595">
        <v>0</v>
      </c>
      <c r="AA7" s="595"/>
      <c r="AB7" s="595"/>
      <c r="AC7" s="595"/>
      <c r="AD7" s="596">
        <v>2128</v>
      </c>
      <c r="AE7" s="596"/>
      <c r="AF7" s="596"/>
      <c r="AG7" s="596"/>
      <c r="AH7" s="596"/>
      <c r="AI7" s="596"/>
      <c r="AJ7" s="596"/>
      <c r="AK7" s="596"/>
      <c r="AL7" s="601">
        <v>0</v>
      </c>
      <c r="AM7" s="602"/>
      <c r="AN7" s="602"/>
      <c r="AO7" s="603"/>
      <c r="AP7" s="598" t="s">
        <v>325</v>
      </c>
      <c r="AQ7" s="599"/>
      <c r="AR7" s="599"/>
      <c r="AS7" s="599"/>
      <c r="AT7" s="599"/>
      <c r="AU7" s="599"/>
      <c r="AV7" s="599"/>
      <c r="AW7" s="599"/>
      <c r="AX7" s="599"/>
      <c r="AY7" s="599"/>
      <c r="AZ7" s="599"/>
      <c r="BA7" s="599"/>
      <c r="BB7" s="599"/>
      <c r="BC7" s="599"/>
      <c r="BD7" s="599"/>
      <c r="BE7" s="599"/>
      <c r="BF7" s="600"/>
      <c r="BG7" s="592">
        <v>1703831</v>
      </c>
      <c r="BH7" s="593"/>
      <c r="BI7" s="593"/>
      <c r="BJ7" s="593"/>
      <c r="BK7" s="593"/>
      <c r="BL7" s="593"/>
      <c r="BM7" s="593"/>
      <c r="BN7" s="594"/>
      <c r="BO7" s="595">
        <v>41.5</v>
      </c>
      <c r="BP7" s="595"/>
      <c r="BQ7" s="595"/>
      <c r="BR7" s="595"/>
      <c r="BS7" s="596">
        <v>33869</v>
      </c>
      <c r="BT7" s="596"/>
      <c r="BU7" s="596"/>
      <c r="BV7" s="596"/>
      <c r="BW7" s="596"/>
      <c r="BX7" s="596"/>
      <c r="BY7" s="596"/>
      <c r="BZ7" s="596"/>
      <c r="CA7" s="596"/>
      <c r="CB7" s="597"/>
      <c r="CD7" s="598" t="s">
        <v>328</v>
      </c>
      <c r="CE7" s="599"/>
      <c r="CF7" s="599"/>
      <c r="CG7" s="599"/>
      <c r="CH7" s="599"/>
      <c r="CI7" s="599"/>
      <c r="CJ7" s="599"/>
      <c r="CK7" s="599"/>
      <c r="CL7" s="599"/>
      <c r="CM7" s="599"/>
      <c r="CN7" s="599"/>
      <c r="CO7" s="599"/>
      <c r="CP7" s="599"/>
      <c r="CQ7" s="600"/>
      <c r="CR7" s="592">
        <v>4717921</v>
      </c>
      <c r="CS7" s="593"/>
      <c r="CT7" s="593"/>
      <c r="CU7" s="593"/>
      <c r="CV7" s="593"/>
      <c r="CW7" s="593"/>
      <c r="CX7" s="593"/>
      <c r="CY7" s="594"/>
      <c r="CZ7" s="595">
        <v>22.4</v>
      </c>
      <c r="DA7" s="595"/>
      <c r="DB7" s="595"/>
      <c r="DC7" s="595"/>
      <c r="DD7" s="605">
        <v>13157</v>
      </c>
      <c r="DE7" s="593"/>
      <c r="DF7" s="593"/>
      <c r="DG7" s="593"/>
      <c r="DH7" s="593"/>
      <c r="DI7" s="593"/>
      <c r="DJ7" s="593"/>
      <c r="DK7" s="593"/>
      <c r="DL7" s="593"/>
      <c r="DM7" s="593"/>
      <c r="DN7" s="593"/>
      <c r="DO7" s="593"/>
      <c r="DP7" s="594"/>
      <c r="DQ7" s="605">
        <v>3791795</v>
      </c>
      <c r="DR7" s="593"/>
      <c r="DS7" s="593"/>
      <c r="DT7" s="593"/>
      <c r="DU7" s="593"/>
      <c r="DV7" s="593"/>
      <c r="DW7" s="593"/>
      <c r="DX7" s="593"/>
      <c r="DY7" s="593"/>
      <c r="DZ7" s="593"/>
      <c r="EA7" s="593"/>
      <c r="EB7" s="593"/>
      <c r="EC7" s="606"/>
    </row>
    <row r="8" spans="2:143" ht="11.25" customHeight="1" x14ac:dyDescent="0.15">
      <c r="B8" s="598" t="s">
        <v>329</v>
      </c>
      <c r="C8" s="599"/>
      <c r="D8" s="599"/>
      <c r="E8" s="599"/>
      <c r="F8" s="599"/>
      <c r="G8" s="599"/>
      <c r="H8" s="599"/>
      <c r="I8" s="599"/>
      <c r="J8" s="599"/>
      <c r="K8" s="599"/>
      <c r="L8" s="599"/>
      <c r="M8" s="599"/>
      <c r="N8" s="599"/>
      <c r="O8" s="599"/>
      <c r="P8" s="599"/>
      <c r="Q8" s="600"/>
      <c r="R8" s="592">
        <v>21431</v>
      </c>
      <c r="S8" s="593"/>
      <c r="T8" s="593"/>
      <c r="U8" s="593"/>
      <c r="V8" s="593"/>
      <c r="W8" s="593"/>
      <c r="X8" s="593"/>
      <c r="Y8" s="594"/>
      <c r="Z8" s="595">
        <v>0.1</v>
      </c>
      <c r="AA8" s="595"/>
      <c r="AB8" s="595"/>
      <c r="AC8" s="595"/>
      <c r="AD8" s="596">
        <v>21431</v>
      </c>
      <c r="AE8" s="596"/>
      <c r="AF8" s="596"/>
      <c r="AG8" s="596"/>
      <c r="AH8" s="596"/>
      <c r="AI8" s="596"/>
      <c r="AJ8" s="596"/>
      <c r="AK8" s="596"/>
      <c r="AL8" s="601">
        <v>0.2</v>
      </c>
      <c r="AM8" s="602"/>
      <c r="AN8" s="602"/>
      <c r="AO8" s="603"/>
      <c r="AP8" s="598" t="s">
        <v>128</v>
      </c>
      <c r="AQ8" s="599"/>
      <c r="AR8" s="599"/>
      <c r="AS8" s="599"/>
      <c r="AT8" s="599"/>
      <c r="AU8" s="599"/>
      <c r="AV8" s="599"/>
      <c r="AW8" s="599"/>
      <c r="AX8" s="599"/>
      <c r="AY8" s="599"/>
      <c r="AZ8" s="599"/>
      <c r="BA8" s="599"/>
      <c r="BB8" s="599"/>
      <c r="BC8" s="599"/>
      <c r="BD8" s="599"/>
      <c r="BE8" s="599"/>
      <c r="BF8" s="600"/>
      <c r="BG8" s="592">
        <v>62424</v>
      </c>
      <c r="BH8" s="593"/>
      <c r="BI8" s="593"/>
      <c r="BJ8" s="593"/>
      <c r="BK8" s="593"/>
      <c r="BL8" s="593"/>
      <c r="BM8" s="593"/>
      <c r="BN8" s="594"/>
      <c r="BO8" s="595">
        <v>1.5</v>
      </c>
      <c r="BP8" s="595"/>
      <c r="BQ8" s="595"/>
      <c r="BR8" s="595"/>
      <c r="BS8" s="596" t="s">
        <v>202</v>
      </c>
      <c r="BT8" s="596"/>
      <c r="BU8" s="596"/>
      <c r="BV8" s="596"/>
      <c r="BW8" s="596"/>
      <c r="BX8" s="596"/>
      <c r="BY8" s="596"/>
      <c r="BZ8" s="596"/>
      <c r="CA8" s="596"/>
      <c r="CB8" s="597"/>
      <c r="CD8" s="598" t="s">
        <v>331</v>
      </c>
      <c r="CE8" s="599"/>
      <c r="CF8" s="599"/>
      <c r="CG8" s="599"/>
      <c r="CH8" s="599"/>
      <c r="CI8" s="599"/>
      <c r="CJ8" s="599"/>
      <c r="CK8" s="599"/>
      <c r="CL8" s="599"/>
      <c r="CM8" s="599"/>
      <c r="CN8" s="599"/>
      <c r="CO8" s="599"/>
      <c r="CP8" s="599"/>
      <c r="CQ8" s="600"/>
      <c r="CR8" s="592">
        <v>9812490</v>
      </c>
      <c r="CS8" s="593"/>
      <c r="CT8" s="593"/>
      <c r="CU8" s="593"/>
      <c r="CV8" s="593"/>
      <c r="CW8" s="593"/>
      <c r="CX8" s="593"/>
      <c r="CY8" s="594"/>
      <c r="CZ8" s="595">
        <v>46.5</v>
      </c>
      <c r="DA8" s="595"/>
      <c r="DB8" s="595"/>
      <c r="DC8" s="595"/>
      <c r="DD8" s="605">
        <v>137990</v>
      </c>
      <c r="DE8" s="593"/>
      <c r="DF8" s="593"/>
      <c r="DG8" s="593"/>
      <c r="DH8" s="593"/>
      <c r="DI8" s="593"/>
      <c r="DJ8" s="593"/>
      <c r="DK8" s="593"/>
      <c r="DL8" s="593"/>
      <c r="DM8" s="593"/>
      <c r="DN8" s="593"/>
      <c r="DO8" s="593"/>
      <c r="DP8" s="594"/>
      <c r="DQ8" s="605">
        <v>3630453</v>
      </c>
      <c r="DR8" s="593"/>
      <c r="DS8" s="593"/>
      <c r="DT8" s="593"/>
      <c r="DU8" s="593"/>
      <c r="DV8" s="593"/>
      <c r="DW8" s="593"/>
      <c r="DX8" s="593"/>
      <c r="DY8" s="593"/>
      <c r="DZ8" s="593"/>
      <c r="EA8" s="593"/>
      <c r="EB8" s="593"/>
      <c r="EC8" s="606"/>
    </row>
    <row r="9" spans="2:143" ht="11.25" customHeight="1" x14ac:dyDescent="0.15">
      <c r="B9" s="598" t="s">
        <v>332</v>
      </c>
      <c r="C9" s="599"/>
      <c r="D9" s="599"/>
      <c r="E9" s="599"/>
      <c r="F9" s="599"/>
      <c r="G9" s="599"/>
      <c r="H9" s="599"/>
      <c r="I9" s="599"/>
      <c r="J9" s="599"/>
      <c r="K9" s="599"/>
      <c r="L9" s="599"/>
      <c r="M9" s="599"/>
      <c r="N9" s="599"/>
      <c r="O9" s="599"/>
      <c r="P9" s="599"/>
      <c r="Q9" s="600"/>
      <c r="R9" s="592">
        <v>24994</v>
      </c>
      <c r="S9" s="593"/>
      <c r="T9" s="593"/>
      <c r="U9" s="593"/>
      <c r="V9" s="593"/>
      <c r="W9" s="593"/>
      <c r="X9" s="593"/>
      <c r="Y9" s="594"/>
      <c r="Z9" s="595">
        <v>0.1</v>
      </c>
      <c r="AA9" s="595"/>
      <c r="AB9" s="595"/>
      <c r="AC9" s="595"/>
      <c r="AD9" s="596">
        <v>24994</v>
      </c>
      <c r="AE9" s="596"/>
      <c r="AF9" s="596"/>
      <c r="AG9" s="596"/>
      <c r="AH9" s="596"/>
      <c r="AI9" s="596"/>
      <c r="AJ9" s="596"/>
      <c r="AK9" s="596"/>
      <c r="AL9" s="601">
        <v>0.3</v>
      </c>
      <c r="AM9" s="602"/>
      <c r="AN9" s="602"/>
      <c r="AO9" s="603"/>
      <c r="AP9" s="598" t="s">
        <v>335</v>
      </c>
      <c r="AQ9" s="599"/>
      <c r="AR9" s="599"/>
      <c r="AS9" s="599"/>
      <c r="AT9" s="599"/>
      <c r="AU9" s="599"/>
      <c r="AV9" s="599"/>
      <c r="AW9" s="599"/>
      <c r="AX9" s="599"/>
      <c r="AY9" s="599"/>
      <c r="AZ9" s="599"/>
      <c r="BA9" s="599"/>
      <c r="BB9" s="599"/>
      <c r="BC9" s="599"/>
      <c r="BD9" s="599"/>
      <c r="BE9" s="599"/>
      <c r="BF9" s="600"/>
      <c r="BG9" s="592">
        <v>1445694</v>
      </c>
      <c r="BH9" s="593"/>
      <c r="BI9" s="593"/>
      <c r="BJ9" s="593"/>
      <c r="BK9" s="593"/>
      <c r="BL9" s="593"/>
      <c r="BM9" s="593"/>
      <c r="BN9" s="594"/>
      <c r="BO9" s="595">
        <v>35.299999999999997</v>
      </c>
      <c r="BP9" s="595"/>
      <c r="BQ9" s="595"/>
      <c r="BR9" s="595"/>
      <c r="BS9" s="596" t="s">
        <v>202</v>
      </c>
      <c r="BT9" s="596"/>
      <c r="BU9" s="596"/>
      <c r="BV9" s="596"/>
      <c r="BW9" s="596"/>
      <c r="BX9" s="596"/>
      <c r="BY9" s="596"/>
      <c r="BZ9" s="596"/>
      <c r="CA9" s="596"/>
      <c r="CB9" s="597"/>
      <c r="CD9" s="598" t="s">
        <v>337</v>
      </c>
      <c r="CE9" s="599"/>
      <c r="CF9" s="599"/>
      <c r="CG9" s="599"/>
      <c r="CH9" s="599"/>
      <c r="CI9" s="599"/>
      <c r="CJ9" s="599"/>
      <c r="CK9" s="599"/>
      <c r="CL9" s="599"/>
      <c r="CM9" s="599"/>
      <c r="CN9" s="599"/>
      <c r="CO9" s="599"/>
      <c r="CP9" s="599"/>
      <c r="CQ9" s="600"/>
      <c r="CR9" s="592">
        <v>1528457</v>
      </c>
      <c r="CS9" s="593"/>
      <c r="CT9" s="593"/>
      <c r="CU9" s="593"/>
      <c r="CV9" s="593"/>
      <c r="CW9" s="593"/>
      <c r="CX9" s="593"/>
      <c r="CY9" s="594"/>
      <c r="CZ9" s="595">
        <v>7.2</v>
      </c>
      <c r="DA9" s="595"/>
      <c r="DB9" s="595"/>
      <c r="DC9" s="595"/>
      <c r="DD9" s="605">
        <v>10538</v>
      </c>
      <c r="DE9" s="593"/>
      <c r="DF9" s="593"/>
      <c r="DG9" s="593"/>
      <c r="DH9" s="593"/>
      <c r="DI9" s="593"/>
      <c r="DJ9" s="593"/>
      <c r="DK9" s="593"/>
      <c r="DL9" s="593"/>
      <c r="DM9" s="593"/>
      <c r="DN9" s="593"/>
      <c r="DO9" s="593"/>
      <c r="DP9" s="594"/>
      <c r="DQ9" s="605">
        <v>1052042</v>
      </c>
      <c r="DR9" s="593"/>
      <c r="DS9" s="593"/>
      <c r="DT9" s="593"/>
      <c r="DU9" s="593"/>
      <c r="DV9" s="593"/>
      <c r="DW9" s="593"/>
      <c r="DX9" s="593"/>
      <c r="DY9" s="593"/>
      <c r="DZ9" s="593"/>
      <c r="EA9" s="593"/>
      <c r="EB9" s="593"/>
      <c r="EC9" s="606"/>
    </row>
    <row r="10" spans="2:143" ht="11.25" customHeight="1" x14ac:dyDescent="0.15">
      <c r="B10" s="598" t="s">
        <v>134</v>
      </c>
      <c r="C10" s="599"/>
      <c r="D10" s="599"/>
      <c r="E10" s="599"/>
      <c r="F10" s="599"/>
      <c r="G10" s="599"/>
      <c r="H10" s="599"/>
      <c r="I10" s="599"/>
      <c r="J10" s="599"/>
      <c r="K10" s="599"/>
      <c r="L10" s="599"/>
      <c r="M10" s="599"/>
      <c r="N10" s="599"/>
      <c r="O10" s="599"/>
      <c r="P10" s="599"/>
      <c r="Q10" s="600"/>
      <c r="R10" s="592" t="s">
        <v>202</v>
      </c>
      <c r="S10" s="593"/>
      <c r="T10" s="593"/>
      <c r="U10" s="593"/>
      <c r="V10" s="593"/>
      <c r="W10" s="593"/>
      <c r="X10" s="593"/>
      <c r="Y10" s="594"/>
      <c r="Z10" s="595" t="s">
        <v>202</v>
      </c>
      <c r="AA10" s="595"/>
      <c r="AB10" s="595"/>
      <c r="AC10" s="595"/>
      <c r="AD10" s="596" t="s">
        <v>202</v>
      </c>
      <c r="AE10" s="596"/>
      <c r="AF10" s="596"/>
      <c r="AG10" s="596"/>
      <c r="AH10" s="596"/>
      <c r="AI10" s="596"/>
      <c r="AJ10" s="596"/>
      <c r="AK10" s="596"/>
      <c r="AL10" s="601" t="s">
        <v>202</v>
      </c>
      <c r="AM10" s="602"/>
      <c r="AN10" s="602"/>
      <c r="AO10" s="603"/>
      <c r="AP10" s="598" t="s">
        <v>193</v>
      </c>
      <c r="AQ10" s="599"/>
      <c r="AR10" s="599"/>
      <c r="AS10" s="599"/>
      <c r="AT10" s="599"/>
      <c r="AU10" s="599"/>
      <c r="AV10" s="599"/>
      <c r="AW10" s="599"/>
      <c r="AX10" s="599"/>
      <c r="AY10" s="599"/>
      <c r="AZ10" s="599"/>
      <c r="BA10" s="599"/>
      <c r="BB10" s="599"/>
      <c r="BC10" s="599"/>
      <c r="BD10" s="599"/>
      <c r="BE10" s="599"/>
      <c r="BF10" s="600"/>
      <c r="BG10" s="592">
        <v>76759</v>
      </c>
      <c r="BH10" s="593"/>
      <c r="BI10" s="593"/>
      <c r="BJ10" s="593"/>
      <c r="BK10" s="593"/>
      <c r="BL10" s="593"/>
      <c r="BM10" s="593"/>
      <c r="BN10" s="594"/>
      <c r="BO10" s="595">
        <v>1.9</v>
      </c>
      <c r="BP10" s="595"/>
      <c r="BQ10" s="595"/>
      <c r="BR10" s="595"/>
      <c r="BS10" s="596" t="s">
        <v>202</v>
      </c>
      <c r="BT10" s="596"/>
      <c r="BU10" s="596"/>
      <c r="BV10" s="596"/>
      <c r="BW10" s="596"/>
      <c r="BX10" s="596"/>
      <c r="BY10" s="596"/>
      <c r="BZ10" s="596"/>
      <c r="CA10" s="596"/>
      <c r="CB10" s="597"/>
      <c r="CD10" s="598" t="s">
        <v>45</v>
      </c>
      <c r="CE10" s="599"/>
      <c r="CF10" s="599"/>
      <c r="CG10" s="599"/>
      <c r="CH10" s="599"/>
      <c r="CI10" s="599"/>
      <c r="CJ10" s="599"/>
      <c r="CK10" s="599"/>
      <c r="CL10" s="599"/>
      <c r="CM10" s="599"/>
      <c r="CN10" s="599"/>
      <c r="CO10" s="599"/>
      <c r="CP10" s="599"/>
      <c r="CQ10" s="600"/>
      <c r="CR10" s="592">
        <v>33443</v>
      </c>
      <c r="CS10" s="593"/>
      <c r="CT10" s="593"/>
      <c r="CU10" s="593"/>
      <c r="CV10" s="593"/>
      <c r="CW10" s="593"/>
      <c r="CX10" s="593"/>
      <c r="CY10" s="594"/>
      <c r="CZ10" s="595">
        <v>0.2</v>
      </c>
      <c r="DA10" s="595"/>
      <c r="DB10" s="595"/>
      <c r="DC10" s="595"/>
      <c r="DD10" s="605" t="s">
        <v>202</v>
      </c>
      <c r="DE10" s="593"/>
      <c r="DF10" s="593"/>
      <c r="DG10" s="593"/>
      <c r="DH10" s="593"/>
      <c r="DI10" s="593"/>
      <c r="DJ10" s="593"/>
      <c r="DK10" s="593"/>
      <c r="DL10" s="593"/>
      <c r="DM10" s="593"/>
      <c r="DN10" s="593"/>
      <c r="DO10" s="593"/>
      <c r="DP10" s="594"/>
      <c r="DQ10" s="605">
        <v>20104</v>
      </c>
      <c r="DR10" s="593"/>
      <c r="DS10" s="593"/>
      <c r="DT10" s="593"/>
      <c r="DU10" s="593"/>
      <c r="DV10" s="593"/>
      <c r="DW10" s="593"/>
      <c r="DX10" s="593"/>
      <c r="DY10" s="593"/>
      <c r="DZ10" s="593"/>
      <c r="EA10" s="593"/>
      <c r="EB10" s="593"/>
      <c r="EC10" s="606"/>
    </row>
    <row r="11" spans="2:143" ht="11.25" customHeight="1" x14ac:dyDescent="0.15">
      <c r="B11" s="598" t="s">
        <v>110</v>
      </c>
      <c r="C11" s="599"/>
      <c r="D11" s="599"/>
      <c r="E11" s="599"/>
      <c r="F11" s="599"/>
      <c r="G11" s="599"/>
      <c r="H11" s="599"/>
      <c r="I11" s="599"/>
      <c r="J11" s="599"/>
      <c r="K11" s="599"/>
      <c r="L11" s="599"/>
      <c r="M11" s="599"/>
      <c r="N11" s="599"/>
      <c r="O11" s="599"/>
      <c r="P11" s="599"/>
      <c r="Q11" s="600"/>
      <c r="R11" s="592">
        <v>893297</v>
      </c>
      <c r="S11" s="593"/>
      <c r="T11" s="593"/>
      <c r="U11" s="593"/>
      <c r="V11" s="593"/>
      <c r="W11" s="593"/>
      <c r="X11" s="593"/>
      <c r="Y11" s="594"/>
      <c r="Z11" s="601">
        <v>4</v>
      </c>
      <c r="AA11" s="602"/>
      <c r="AB11" s="602"/>
      <c r="AC11" s="607"/>
      <c r="AD11" s="605">
        <v>893297</v>
      </c>
      <c r="AE11" s="593"/>
      <c r="AF11" s="593"/>
      <c r="AG11" s="593"/>
      <c r="AH11" s="593"/>
      <c r="AI11" s="593"/>
      <c r="AJ11" s="593"/>
      <c r="AK11" s="594"/>
      <c r="AL11" s="601">
        <v>9.1</v>
      </c>
      <c r="AM11" s="602"/>
      <c r="AN11" s="602"/>
      <c r="AO11" s="603"/>
      <c r="AP11" s="598" t="s">
        <v>339</v>
      </c>
      <c r="AQ11" s="599"/>
      <c r="AR11" s="599"/>
      <c r="AS11" s="599"/>
      <c r="AT11" s="599"/>
      <c r="AU11" s="599"/>
      <c r="AV11" s="599"/>
      <c r="AW11" s="599"/>
      <c r="AX11" s="599"/>
      <c r="AY11" s="599"/>
      <c r="AZ11" s="599"/>
      <c r="BA11" s="599"/>
      <c r="BB11" s="599"/>
      <c r="BC11" s="599"/>
      <c r="BD11" s="599"/>
      <c r="BE11" s="599"/>
      <c r="BF11" s="600"/>
      <c r="BG11" s="592">
        <v>118954</v>
      </c>
      <c r="BH11" s="593"/>
      <c r="BI11" s="593"/>
      <c r="BJ11" s="593"/>
      <c r="BK11" s="593"/>
      <c r="BL11" s="593"/>
      <c r="BM11" s="593"/>
      <c r="BN11" s="594"/>
      <c r="BO11" s="595">
        <v>2.9</v>
      </c>
      <c r="BP11" s="595"/>
      <c r="BQ11" s="595"/>
      <c r="BR11" s="595"/>
      <c r="BS11" s="596">
        <v>33869</v>
      </c>
      <c r="BT11" s="596"/>
      <c r="BU11" s="596"/>
      <c r="BV11" s="596"/>
      <c r="BW11" s="596"/>
      <c r="BX11" s="596"/>
      <c r="BY11" s="596"/>
      <c r="BZ11" s="596"/>
      <c r="CA11" s="596"/>
      <c r="CB11" s="597"/>
      <c r="CD11" s="598" t="s">
        <v>342</v>
      </c>
      <c r="CE11" s="599"/>
      <c r="CF11" s="599"/>
      <c r="CG11" s="599"/>
      <c r="CH11" s="599"/>
      <c r="CI11" s="599"/>
      <c r="CJ11" s="599"/>
      <c r="CK11" s="599"/>
      <c r="CL11" s="599"/>
      <c r="CM11" s="599"/>
      <c r="CN11" s="599"/>
      <c r="CO11" s="599"/>
      <c r="CP11" s="599"/>
      <c r="CQ11" s="600"/>
      <c r="CR11" s="592">
        <v>60768</v>
      </c>
      <c r="CS11" s="593"/>
      <c r="CT11" s="593"/>
      <c r="CU11" s="593"/>
      <c r="CV11" s="593"/>
      <c r="CW11" s="593"/>
      <c r="CX11" s="593"/>
      <c r="CY11" s="594"/>
      <c r="CZ11" s="595">
        <v>0.3</v>
      </c>
      <c r="DA11" s="595"/>
      <c r="DB11" s="595"/>
      <c r="DC11" s="595"/>
      <c r="DD11" s="605">
        <v>19700</v>
      </c>
      <c r="DE11" s="593"/>
      <c r="DF11" s="593"/>
      <c r="DG11" s="593"/>
      <c r="DH11" s="593"/>
      <c r="DI11" s="593"/>
      <c r="DJ11" s="593"/>
      <c r="DK11" s="593"/>
      <c r="DL11" s="593"/>
      <c r="DM11" s="593"/>
      <c r="DN11" s="593"/>
      <c r="DO11" s="593"/>
      <c r="DP11" s="594"/>
      <c r="DQ11" s="605">
        <v>32725</v>
      </c>
      <c r="DR11" s="593"/>
      <c r="DS11" s="593"/>
      <c r="DT11" s="593"/>
      <c r="DU11" s="593"/>
      <c r="DV11" s="593"/>
      <c r="DW11" s="593"/>
      <c r="DX11" s="593"/>
      <c r="DY11" s="593"/>
      <c r="DZ11" s="593"/>
      <c r="EA11" s="593"/>
      <c r="EB11" s="593"/>
      <c r="EC11" s="606"/>
    </row>
    <row r="12" spans="2:143" ht="11.25" customHeight="1" x14ac:dyDescent="0.15">
      <c r="B12" s="598" t="s">
        <v>150</v>
      </c>
      <c r="C12" s="599"/>
      <c r="D12" s="599"/>
      <c r="E12" s="599"/>
      <c r="F12" s="599"/>
      <c r="G12" s="599"/>
      <c r="H12" s="599"/>
      <c r="I12" s="599"/>
      <c r="J12" s="599"/>
      <c r="K12" s="599"/>
      <c r="L12" s="599"/>
      <c r="M12" s="599"/>
      <c r="N12" s="599"/>
      <c r="O12" s="599"/>
      <c r="P12" s="599"/>
      <c r="Q12" s="600"/>
      <c r="R12" s="592" t="s">
        <v>202</v>
      </c>
      <c r="S12" s="593"/>
      <c r="T12" s="593"/>
      <c r="U12" s="593"/>
      <c r="V12" s="593"/>
      <c r="W12" s="593"/>
      <c r="X12" s="593"/>
      <c r="Y12" s="594"/>
      <c r="Z12" s="595" t="s">
        <v>202</v>
      </c>
      <c r="AA12" s="595"/>
      <c r="AB12" s="595"/>
      <c r="AC12" s="595"/>
      <c r="AD12" s="596" t="s">
        <v>202</v>
      </c>
      <c r="AE12" s="596"/>
      <c r="AF12" s="596"/>
      <c r="AG12" s="596"/>
      <c r="AH12" s="596"/>
      <c r="AI12" s="596"/>
      <c r="AJ12" s="596"/>
      <c r="AK12" s="596"/>
      <c r="AL12" s="601" t="s">
        <v>202</v>
      </c>
      <c r="AM12" s="602"/>
      <c r="AN12" s="602"/>
      <c r="AO12" s="603"/>
      <c r="AP12" s="598" t="s">
        <v>343</v>
      </c>
      <c r="AQ12" s="599"/>
      <c r="AR12" s="599"/>
      <c r="AS12" s="599"/>
      <c r="AT12" s="599"/>
      <c r="AU12" s="599"/>
      <c r="AV12" s="599"/>
      <c r="AW12" s="599"/>
      <c r="AX12" s="599"/>
      <c r="AY12" s="599"/>
      <c r="AZ12" s="599"/>
      <c r="BA12" s="599"/>
      <c r="BB12" s="599"/>
      <c r="BC12" s="599"/>
      <c r="BD12" s="599"/>
      <c r="BE12" s="599"/>
      <c r="BF12" s="600"/>
      <c r="BG12" s="592">
        <v>1649270</v>
      </c>
      <c r="BH12" s="593"/>
      <c r="BI12" s="593"/>
      <c r="BJ12" s="593"/>
      <c r="BK12" s="593"/>
      <c r="BL12" s="593"/>
      <c r="BM12" s="593"/>
      <c r="BN12" s="594"/>
      <c r="BO12" s="595">
        <v>40.200000000000003</v>
      </c>
      <c r="BP12" s="595"/>
      <c r="BQ12" s="595"/>
      <c r="BR12" s="595"/>
      <c r="BS12" s="596" t="s">
        <v>202</v>
      </c>
      <c r="BT12" s="596"/>
      <c r="BU12" s="596"/>
      <c r="BV12" s="596"/>
      <c r="BW12" s="596"/>
      <c r="BX12" s="596"/>
      <c r="BY12" s="596"/>
      <c r="BZ12" s="596"/>
      <c r="CA12" s="596"/>
      <c r="CB12" s="597"/>
      <c r="CD12" s="598" t="s">
        <v>96</v>
      </c>
      <c r="CE12" s="599"/>
      <c r="CF12" s="599"/>
      <c r="CG12" s="599"/>
      <c r="CH12" s="599"/>
      <c r="CI12" s="599"/>
      <c r="CJ12" s="599"/>
      <c r="CK12" s="599"/>
      <c r="CL12" s="599"/>
      <c r="CM12" s="599"/>
      <c r="CN12" s="599"/>
      <c r="CO12" s="599"/>
      <c r="CP12" s="599"/>
      <c r="CQ12" s="600"/>
      <c r="CR12" s="592">
        <v>190232</v>
      </c>
      <c r="CS12" s="593"/>
      <c r="CT12" s="593"/>
      <c r="CU12" s="593"/>
      <c r="CV12" s="593"/>
      <c r="CW12" s="593"/>
      <c r="CX12" s="593"/>
      <c r="CY12" s="594"/>
      <c r="CZ12" s="595">
        <v>0.9</v>
      </c>
      <c r="DA12" s="595"/>
      <c r="DB12" s="595"/>
      <c r="DC12" s="595"/>
      <c r="DD12" s="605" t="s">
        <v>202</v>
      </c>
      <c r="DE12" s="593"/>
      <c r="DF12" s="593"/>
      <c r="DG12" s="593"/>
      <c r="DH12" s="593"/>
      <c r="DI12" s="593"/>
      <c r="DJ12" s="593"/>
      <c r="DK12" s="593"/>
      <c r="DL12" s="593"/>
      <c r="DM12" s="593"/>
      <c r="DN12" s="593"/>
      <c r="DO12" s="593"/>
      <c r="DP12" s="594"/>
      <c r="DQ12" s="605">
        <v>125507</v>
      </c>
      <c r="DR12" s="593"/>
      <c r="DS12" s="593"/>
      <c r="DT12" s="593"/>
      <c r="DU12" s="593"/>
      <c r="DV12" s="593"/>
      <c r="DW12" s="593"/>
      <c r="DX12" s="593"/>
      <c r="DY12" s="593"/>
      <c r="DZ12" s="593"/>
      <c r="EA12" s="593"/>
      <c r="EB12" s="593"/>
      <c r="EC12" s="606"/>
    </row>
    <row r="13" spans="2:143" ht="11.25" customHeight="1" x14ac:dyDescent="0.15">
      <c r="B13" s="598" t="s">
        <v>344</v>
      </c>
      <c r="C13" s="599"/>
      <c r="D13" s="599"/>
      <c r="E13" s="599"/>
      <c r="F13" s="599"/>
      <c r="G13" s="599"/>
      <c r="H13" s="599"/>
      <c r="I13" s="599"/>
      <c r="J13" s="599"/>
      <c r="K13" s="599"/>
      <c r="L13" s="599"/>
      <c r="M13" s="599"/>
      <c r="N13" s="599"/>
      <c r="O13" s="599"/>
      <c r="P13" s="599"/>
      <c r="Q13" s="600"/>
      <c r="R13" s="592" t="s">
        <v>202</v>
      </c>
      <c r="S13" s="593"/>
      <c r="T13" s="593"/>
      <c r="U13" s="593"/>
      <c r="V13" s="593"/>
      <c r="W13" s="593"/>
      <c r="X13" s="593"/>
      <c r="Y13" s="594"/>
      <c r="Z13" s="595" t="s">
        <v>202</v>
      </c>
      <c r="AA13" s="595"/>
      <c r="AB13" s="595"/>
      <c r="AC13" s="595"/>
      <c r="AD13" s="596" t="s">
        <v>202</v>
      </c>
      <c r="AE13" s="596"/>
      <c r="AF13" s="596"/>
      <c r="AG13" s="596"/>
      <c r="AH13" s="596"/>
      <c r="AI13" s="596"/>
      <c r="AJ13" s="596"/>
      <c r="AK13" s="596"/>
      <c r="AL13" s="601" t="s">
        <v>202</v>
      </c>
      <c r="AM13" s="602"/>
      <c r="AN13" s="602"/>
      <c r="AO13" s="603"/>
      <c r="AP13" s="598" t="s">
        <v>345</v>
      </c>
      <c r="AQ13" s="599"/>
      <c r="AR13" s="599"/>
      <c r="AS13" s="599"/>
      <c r="AT13" s="599"/>
      <c r="AU13" s="599"/>
      <c r="AV13" s="599"/>
      <c r="AW13" s="599"/>
      <c r="AX13" s="599"/>
      <c r="AY13" s="599"/>
      <c r="AZ13" s="599"/>
      <c r="BA13" s="599"/>
      <c r="BB13" s="599"/>
      <c r="BC13" s="599"/>
      <c r="BD13" s="599"/>
      <c r="BE13" s="599"/>
      <c r="BF13" s="600"/>
      <c r="BG13" s="592">
        <v>1604147</v>
      </c>
      <c r="BH13" s="593"/>
      <c r="BI13" s="593"/>
      <c r="BJ13" s="593"/>
      <c r="BK13" s="593"/>
      <c r="BL13" s="593"/>
      <c r="BM13" s="593"/>
      <c r="BN13" s="594"/>
      <c r="BO13" s="595">
        <v>39.1</v>
      </c>
      <c r="BP13" s="595"/>
      <c r="BQ13" s="595"/>
      <c r="BR13" s="595"/>
      <c r="BS13" s="596" t="s">
        <v>202</v>
      </c>
      <c r="BT13" s="596"/>
      <c r="BU13" s="596"/>
      <c r="BV13" s="596"/>
      <c r="BW13" s="596"/>
      <c r="BX13" s="596"/>
      <c r="BY13" s="596"/>
      <c r="BZ13" s="596"/>
      <c r="CA13" s="596"/>
      <c r="CB13" s="597"/>
      <c r="CD13" s="598" t="s">
        <v>347</v>
      </c>
      <c r="CE13" s="599"/>
      <c r="CF13" s="599"/>
      <c r="CG13" s="599"/>
      <c r="CH13" s="599"/>
      <c r="CI13" s="599"/>
      <c r="CJ13" s="599"/>
      <c r="CK13" s="599"/>
      <c r="CL13" s="599"/>
      <c r="CM13" s="599"/>
      <c r="CN13" s="599"/>
      <c r="CO13" s="599"/>
      <c r="CP13" s="599"/>
      <c r="CQ13" s="600"/>
      <c r="CR13" s="592">
        <v>1709805</v>
      </c>
      <c r="CS13" s="593"/>
      <c r="CT13" s="593"/>
      <c r="CU13" s="593"/>
      <c r="CV13" s="593"/>
      <c r="CW13" s="593"/>
      <c r="CX13" s="593"/>
      <c r="CY13" s="594"/>
      <c r="CZ13" s="595">
        <v>8.1</v>
      </c>
      <c r="DA13" s="595"/>
      <c r="DB13" s="595"/>
      <c r="DC13" s="595"/>
      <c r="DD13" s="605">
        <v>890576</v>
      </c>
      <c r="DE13" s="593"/>
      <c r="DF13" s="593"/>
      <c r="DG13" s="593"/>
      <c r="DH13" s="593"/>
      <c r="DI13" s="593"/>
      <c r="DJ13" s="593"/>
      <c r="DK13" s="593"/>
      <c r="DL13" s="593"/>
      <c r="DM13" s="593"/>
      <c r="DN13" s="593"/>
      <c r="DO13" s="593"/>
      <c r="DP13" s="594"/>
      <c r="DQ13" s="605">
        <v>867172</v>
      </c>
      <c r="DR13" s="593"/>
      <c r="DS13" s="593"/>
      <c r="DT13" s="593"/>
      <c r="DU13" s="593"/>
      <c r="DV13" s="593"/>
      <c r="DW13" s="593"/>
      <c r="DX13" s="593"/>
      <c r="DY13" s="593"/>
      <c r="DZ13" s="593"/>
      <c r="EA13" s="593"/>
      <c r="EB13" s="593"/>
      <c r="EC13" s="606"/>
    </row>
    <row r="14" spans="2:143" ht="11.25" customHeight="1" x14ac:dyDescent="0.15">
      <c r="B14" s="598" t="s">
        <v>348</v>
      </c>
      <c r="C14" s="599"/>
      <c r="D14" s="599"/>
      <c r="E14" s="599"/>
      <c r="F14" s="599"/>
      <c r="G14" s="599"/>
      <c r="H14" s="599"/>
      <c r="I14" s="599"/>
      <c r="J14" s="599"/>
      <c r="K14" s="599"/>
      <c r="L14" s="599"/>
      <c r="M14" s="599"/>
      <c r="N14" s="599"/>
      <c r="O14" s="599"/>
      <c r="P14" s="599"/>
      <c r="Q14" s="600"/>
      <c r="R14" s="592" t="s">
        <v>202</v>
      </c>
      <c r="S14" s="593"/>
      <c r="T14" s="593"/>
      <c r="U14" s="593"/>
      <c r="V14" s="593"/>
      <c r="W14" s="593"/>
      <c r="X14" s="593"/>
      <c r="Y14" s="594"/>
      <c r="Z14" s="595" t="s">
        <v>202</v>
      </c>
      <c r="AA14" s="595"/>
      <c r="AB14" s="595"/>
      <c r="AC14" s="595"/>
      <c r="AD14" s="596" t="s">
        <v>202</v>
      </c>
      <c r="AE14" s="596"/>
      <c r="AF14" s="596"/>
      <c r="AG14" s="596"/>
      <c r="AH14" s="596"/>
      <c r="AI14" s="596"/>
      <c r="AJ14" s="596"/>
      <c r="AK14" s="596"/>
      <c r="AL14" s="601" t="s">
        <v>202</v>
      </c>
      <c r="AM14" s="602"/>
      <c r="AN14" s="602"/>
      <c r="AO14" s="603"/>
      <c r="AP14" s="598" t="s">
        <v>220</v>
      </c>
      <c r="AQ14" s="599"/>
      <c r="AR14" s="599"/>
      <c r="AS14" s="599"/>
      <c r="AT14" s="599"/>
      <c r="AU14" s="599"/>
      <c r="AV14" s="599"/>
      <c r="AW14" s="599"/>
      <c r="AX14" s="599"/>
      <c r="AY14" s="599"/>
      <c r="AZ14" s="599"/>
      <c r="BA14" s="599"/>
      <c r="BB14" s="599"/>
      <c r="BC14" s="599"/>
      <c r="BD14" s="599"/>
      <c r="BE14" s="599"/>
      <c r="BF14" s="600"/>
      <c r="BG14" s="592">
        <v>118928</v>
      </c>
      <c r="BH14" s="593"/>
      <c r="BI14" s="593"/>
      <c r="BJ14" s="593"/>
      <c r="BK14" s="593"/>
      <c r="BL14" s="593"/>
      <c r="BM14" s="593"/>
      <c r="BN14" s="594"/>
      <c r="BO14" s="595">
        <v>2.9</v>
      </c>
      <c r="BP14" s="595"/>
      <c r="BQ14" s="595"/>
      <c r="BR14" s="595"/>
      <c r="BS14" s="596" t="s">
        <v>202</v>
      </c>
      <c r="BT14" s="596"/>
      <c r="BU14" s="596"/>
      <c r="BV14" s="596"/>
      <c r="BW14" s="596"/>
      <c r="BX14" s="596"/>
      <c r="BY14" s="596"/>
      <c r="BZ14" s="596"/>
      <c r="CA14" s="596"/>
      <c r="CB14" s="597"/>
      <c r="CD14" s="598" t="s">
        <v>350</v>
      </c>
      <c r="CE14" s="599"/>
      <c r="CF14" s="599"/>
      <c r="CG14" s="599"/>
      <c r="CH14" s="599"/>
      <c r="CI14" s="599"/>
      <c r="CJ14" s="599"/>
      <c r="CK14" s="599"/>
      <c r="CL14" s="599"/>
      <c r="CM14" s="599"/>
      <c r="CN14" s="599"/>
      <c r="CO14" s="599"/>
      <c r="CP14" s="599"/>
      <c r="CQ14" s="600"/>
      <c r="CR14" s="592">
        <v>583381</v>
      </c>
      <c r="CS14" s="593"/>
      <c r="CT14" s="593"/>
      <c r="CU14" s="593"/>
      <c r="CV14" s="593"/>
      <c r="CW14" s="593"/>
      <c r="CX14" s="593"/>
      <c r="CY14" s="594"/>
      <c r="CZ14" s="595">
        <v>2.8</v>
      </c>
      <c r="DA14" s="595"/>
      <c r="DB14" s="595"/>
      <c r="DC14" s="595"/>
      <c r="DD14" s="605">
        <v>97121</v>
      </c>
      <c r="DE14" s="593"/>
      <c r="DF14" s="593"/>
      <c r="DG14" s="593"/>
      <c r="DH14" s="593"/>
      <c r="DI14" s="593"/>
      <c r="DJ14" s="593"/>
      <c r="DK14" s="593"/>
      <c r="DL14" s="593"/>
      <c r="DM14" s="593"/>
      <c r="DN14" s="593"/>
      <c r="DO14" s="593"/>
      <c r="DP14" s="594"/>
      <c r="DQ14" s="605">
        <v>508458</v>
      </c>
      <c r="DR14" s="593"/>
      <c r="DS14" s="593"/>
      <c r="DT14" s="593"/>
      <c r="DU14" s="593"/>
      <c r="DV14" s="593"/>
      <c r="DW14" s="593"/>
      <c r="DX14" s="593"/>
      <c r="DY14" s="593"/>
      <c r="DZ14" s="593"/>
      <c r="EA14" s="593"/>
      <c r="EB14" s="593"/>
      <c r="EC14" s="606"/>
    </row>
    <row r="15" spans="2:143" ht="11.25" customHeight="1" x14ac:dyDescent="0.15">
      <c r="B15" s="598" t="s">
        <v>316</v>
      </c>
      <c r="C15" s="599"/>
      <c r="D15" s="599"/>
      <c r="E15" s="599"/>
      <c r="F15" s="599"/>
      <c r="G15" s="599"/>
      <c r="H15" s="599"/>
      <c r="I15" s="599"/>
      <c r="J15" s="599"/>
      <c r="K15" s="599"/>
      <c r="L15" s="599"/>
      <c r="M15" s="599"/>
      <c r="N15" s="599"/>
      <c r="O15" s="599"/>
      <c r="P15" s="599"/>
      <c r="Q15" s="600"/>
      <c r="R15" s="592" t="s">
        <v>202</v>
      </c>
      <c r="S15" s="593"/>
      <c r="T15" s="593"/>
      <c r="U15" s="593"/>
      <c r="V15" s="593"/>
      <c r="W15" s="593"/>
      <c r="X15" s="593"/>
      <c r="Y15" s="594"/>
      <c r="Z15" s="595" t="s">
        <v>202</v>
      </c>
      <c r="AA15" s="595"/>
      <c r="AB15" s="595"/>
      <c r="AC15" s="595"/>
      <c r="AD15" s="596" t="s">
        <v>202</v>
      </c>
      <c r="AE15" s="596"/>
      <c r="AF15" s="596"/>
      <c r="AG15" s="596"/>
      <c r="AH15" s="596"/>
      <c r="AI15" s="596"/>
      <c r="AJ15" s="596"/>
      <c r="AK15" s="596"/>
      <c r="AL15" s="601" t="s">
        <v>202</v>
      </c>
      <c r="AM15" s="602"/>
      <c r="AN15" s="602"/>
      <c r="AO15" s="603"/>
      <c r="AP15" s="598" t="s">
        <v>351</v>
      </c>
      <c r="AQ15" s="599"/>
      <c r="AR15" s="599"/>
      <c r="AS15" s="599"/>
      <c r="AT15" s="599"/>
      <c r="AU15" s="599"/>
      <c r="AV15" s="599"/>
      <c r="AW15" s="599"/>
      <c r="AX15" s="599"/>
      <c r="AY15" s="599"/>
      <c r="AZ15" s="599"/>
      <c r="BA15" s="599"/>
      <c r="BB15" s="599"/>
      <c r="BC15" s="599"/>
      <c r="BD15" s="599"/>
      <c r="BE15" s="599"/>
      <c r="BF15" s="600"/>
      <c r="BG15" s="592">
        <v>332324</v>
      </c>
      <c r="BH15" s="593"/>
      <c r="BI15" s="593"/>
      <c r="BJ15" s="593"/>
      <c r="BK15" s="593"/>
      <c r="BL15" s="593"/>
      <c r="BM15" s="593"/>
      <c r="BN15" s="594"/>
      <c r="BO15" s="595">
        <v>8.1</v>
      </c>
      <c r="BP15" s="595"/>
      <c r="BQ15" s="595"/>
      <c r="BR15" s="595"/>
      <c r="BS15" s="596" t="s">
        <v>202</v>
      </c>
      <c r="BT15" s="596"/>
      <c r="BU15" s="596"/>
      <c r="BV15" s="596"/>
      <c r="BW15" s="596"/>
      <c r="BX15" s="596"/>
      <c r="BY15" s="596"/>
      <c r="BZ15" s="596"/>
      <c r="CA15" s="596"/>
      <c r="CB15" s="597"/>
      <c r="CD15" s="598" t="s">
        <v>352</v>
      </c>
      <c r="CE15" s="599"/>
      <c r="CF15" s="599"/>
      <c r="CG15" s="599"/>
      <c r="CH15" s="599"/>
      <c r="CI15" s="599"/>
      <c r="CJ15" s="599"/>
      <c r="CK15" s="599"/>
      <c r="CL15" s="599"/>
      <c r="CM15" s="599"/>
      <c r="CN15" s="599"/>
      <c r="CO15" s="599"/>
      <c r="CP15" s="599"/>
      <c r="CQ15" s="600"/>
      <c r="CR15" s="592">
        <v>1086740</v>
      </c>
      <c r="CS15" s="593"/>
      <c r="CT15" s="593"/>
      <c r="CU15" s="593"/>
      <c r="CV15" s="593"/>
      <c r="CW15" s="593"/>
      <c r="CX15" s="593"/>
      <c r="CY15" s="594"/>
      <c r="CZ15" s="595">
        <v>5.2</v>
      </c>
      <c r="DA15" s="595"/>
      <c r="DB15" s="595"/>
      <c r="DC15" s="595"/>
      <c r="DD15" s="605">
        <v>16148</v>
      </c>
      <c r="DE15" s="593"/>
      <c r="DF15" s="593"/>
      <c r="DG15" s="593"/>
      <c r="DH15" s="593"/>
      <c r="DI15" s="593"/>
      <c r="DJ15" s="593"/>
      <c r="DK15" s="593"/>
      <c r="DL15" s="593"/>
      <c r="DM15" s="593"/>
      <c r="DN15" s="593"/>
      <c r="DO15" s="593"/>
      <c r="DP15" s="594"/>
      <c r="DQ15" s="605">
        <v>1029368</v>
      </c>
      <c r="DR15" s="593"/>
      <c r="DS15" s="593"/>
      <c r="DT15" s="593"/>
      <c r="DU15" s="593"/>
      <c r="DV15" s="593"/>
      <c r="DW15" s="593"/>
      <c r="DX15" s="593"/>
      <c r="DY15" s="593"/>
      <c r="DZ15" s="593"/>
      <c r="EA15" s="593"/>
      <c r="EB15" s="593"/>
      <c r="EC15" s="606"/>
    </row>
    <row r="16" spans="2:143" ht="11.25" customHeight="1" x14ac:dyDescent="0.15">
      <c r="B16" s="598" t="s">
        <v>353</v>
      </c>
      <c r="C16" s="599"/>
      <c r="D16" s="599"/>
      <c r="E16" s="599"/>
      <c r="F16" s="599"/>
      <c r="G16" s="599"/>
      <c r="H16" s="599"/>
      <c r="I16" s="599"/>
      <c r="J16" s="599"/>
      <c r="K16" s="599"/>
      <c r="L16" s="599"/>
      <c r="M16" s="599"/>
      <c r="N16" s="599"/>
      <c r="O16" s="599"/>
      <c r="P16" s="599"/>
      <c r="Q16" s="600"/>
      <c r="R16" s="592">
        <v>14277</v>
      </c>
      <c r="S16" s="593"/>
      <c r="T16" s="593"/>
      <c r="U16" s="593"/>
      <c r="V16" s="593"/>
      <c r="W16" s="593"/>
      <c r="X16" s="593"/>
      <c r="Y16" s="594"/>
      <c r="Z16" s="595">
        <v>0.1</v>
      </c>
      <c r="AA16" s="595"/>
      <c r="AB16" s="595"/>
      <c r="AC16" s="595"/>
      <c r="AD16" s="596">
        <v>14277</v>
      </c>
      <c r="AE16" s="596"/>
      <c r="AF16" s="596"/>
      <c r="AG16" s="596"/>
      <c r="AH16" s="596"/>
      <c r="AI16" s="596"/>
      <c r="AJ16" s="596"/>
      <c r="AK16" s="596"/>
      <c r="AL16" s="601">
        <v>0.1</v>
      </c>
      <c r="AM16" s="602"/>
      <c r="AN16" s="602"/>
      <c r="AO16" s="603"/>
      <c r="AP16" s="598" t="s">
        <v>354</v>
      </c>
      <c r="AQ16" s="599"/>
      <c r="AR16" s="599"/>
      <c r="AS16" s="599"/>
      <c r="AT16" s="599"/>
      <c r="AU16" s="599"/>
      <c r="AV16" s="599"/>
      <c r="AW16" s="599"/>
      <c r="AX16" s="599"/>
      <c r="AY16" s="599"/>
      <c r="AZ16" s="599"/>
      <c r="BA16" s="599"/>
      <c r="BB16" s="599"/>
      <c r="BC16" s="599"/>
      <c r="BD16" s="599"/>
      <c r="BE16" s="599"/>
      <c r="BF16" s="600"/>
      <c r="BG16" s="592" t="s">
        <v>202</v>
      </c>
      <c r="BH16" s="593"/>
      <c r="BI16" s="593"/>
      <c r="BJ16" s="593"/>
      <c r="BK16" s="593"/>
      <c r="BL16" s="593"/>
      <c r="BM16" s="593"/>
      <c r="BN16" s="594"/>
      <c r="BO16" s="595" t="s">
        <v>202</v>
      </c>
      <c r="BP16" s="595"/>
      <c r="BQ16" s="595"/>
      <c r="BR16" s="595"/>
      <c r="BS16" s="596" t="s">
        <v>202</v>
      </c>
      <c r="BT16" s="596"/>
      <c r="BU16" s="596"/>
      <c r="BV16" s="596"/>
      <c r="BW16" s="596"/>
      <c r="BX16" s="596"/>
      <c r="BY16" s="596"/>
      <c r="BZ16" s="596"/>
      <c r="CA16" s="596"/>
      <c r="CB16" s="597"/>
      <c r="CD16" s="598" t="s">
        <v>355</v>
      </c>
      <c r="CE16" s="599"/>
      <c r="CF16" s="599"/>
      <c r="CG16" s="599"/>
      <c r="CH16" s="599"/>
      <c r="CI16" s="599"/>
      <c r="CJ16" s="599"/>
      <c r="CK16" s="599"/>
      <c r="CL16" s="599"/>
      <c r="CM16" s="599"/>
      <c r="CN16" s="599"/>
      <c r="CO16" s="599"/>
      <c r="CP16" s="599"/>
      <c r="CQ16" s="600"/>
      <c r="CR16" s="592" t="s">
        <v>202</v>
      </c>
      <c r="CS16" s="593"/>
      <c r="CT16" s="593"/>
      <c r="CU16" s="593"/>
      <c r="CV16" s="593"/>
      <c r="CW16" s="593"/>
      <c r="CX16" s="593"/>
      <c r="CY16" s="594"/>
      <c r="CZ16" s="595" t="s">
        <v>202</v>
      </c>
      <c r="DA16" s="595"/>
      <c r="DB16" s="595"/>
      <c r="DC16" s="595"/>
      <c r="DD16" s="605" t="s">
        <v>202</v>
      </c>
      <c r="DE16" s="593"/>
      <c r="DF16" s="593"/>
      <c r="DG16" s="593"/>
      <c r="DH16" s="593"/>
      <c r="DI16" s="593"/>
      <c r="DJ16" s="593"/>
      <c r="DK16" s="593"/>
      <c r="DL16" s="593"/>
      <c r="DM16" s="593"/>
      <c r="DN16" s="593"/>
      <c r="DO16" s="593"/>
      <c r="DP16" s="594"/>
      <c r="DQ16" s="605" t="s">
        <v>202</v>
      </c>
      <c r="DR16" s="593"/>
      <c r="DS16" s="593"/>
      <c r="DT16" s="593"/>
      <c r="DU16" s="593"/>
      <c r="DV16" s="593"/>
      <c r="DW16" s="593"/>
      <c r="DX16" s="593"/>
      <c r="DY16" s="593"/>
      <c r="DZ16" s="593"/>
      <c r="EA16" s="593"/>
      <c r="EB16" s="593"/>
      <c r="EC16" s="606"/>
    </row>
    <row r="17" spans="2:133" ht="11.25" customHeight="1" x14ac:dyDescent="0.15">
      <c r="B17" s="598" t="s">
        <v>356</v>
      </c>
      <c r="C17" s="599"/>
      <c r="D17" s="599"/>
      <c r="E17" s="599"/>
      <c r="F17" s="599"/>
      <c r="G17" s="599"/>
      <c r="H17" s="599"/>
      <c r="I17" s="599"/>
      <c r="J17" s="599"/>
      <c r="K17" s="599"/>
      <c r="L17" s="599"/>
      <c r="M17" s="599"/>
      <c r="N17" s="599"/>
      <c r="O17" s="599"/>
      <c r="P17" s="599"/>
      <c r="Q17" s="600"/>
      <c r="R17" s="592">
        <v>43799</v>
      </c>
      <c r="S17" s="593"/>
      <c r="T17" s="593"/>
      <c r="U17" s="593"/>
      <c r="V17" s="593"/>
      <c r="W17" s="593"/>
      <c r="X17" s="593"/>
      <c r="Y17" s="594"/>
      <c r="Z17" s="595">
        <v>0.2</v>
      </c>
      <c r="AA17" s="595"/>
      <c r="AB17" s="595"/>
      <c r="AC17" s="595"/>
      <c r="AD17" s="596">
        <v>43799</v>
      </c>
      <c r="AE17" s="596"/>
      <c r="AF17" s="596"/>
      <c r="AG17" s="596"/>
      <c r="AH17" s="596"/>
      <c r="AI17" s="596"/>
      <c r="AJ17" s="596"/>
      <c r="AK17" s="596"/>
      <c r="AL17" s="601">
        <v>0.4</v>
      </c>
      <c r="AM17" s="602"/>
      <c r="AN17" s="602"/>
      <c r="AO17" s="603"/>
      <c r="AP17" s="598" t="s">
        <v>357</v>
      </c>
      <c r="AQ17" s="599"/>
      <c r="AR17" s="599"/>
      <c r="AS17" s="599"/>
      <c r="AT17" s="599"/>
      <c r="AU17" s="599"/>
      <c r="AV17" s="599"/>
      <c r="AW17" s="599"/>
      <c r="AX17" s="599"/>
      <c r="AY17" s="599"/>
      <c r="AZ17" s="599"/>
      <c r="BA17" s="599"/>
      <c r="BB17" s="599"/>
      <c r="BC17" s="599"/>
      <c r="BD17" s="599"/>
      <c r="BE17" s="599"/>
      <c r="BF17" s="600"/>
      <c r="BG17" s="592" t="s">
        <v>202</v>
      </c>
      <c r="BH17" s="593"/>
      <c r="BI17" s="593"/>
      <c r="BJ17" s="593"/>
      <c r="BK17" s="593"/>
      <c r="BL17" s="593"/>
      <c r="BM17" s="593"/>
      <c r="BN17" s="594"/>
      <c r="BO17" s="595" t="s">
        <v>202</v>
      </c>
      <c r="BP17" s="595"/>
      <c r="BQ17" s="595"/>
      <c r="BR17" s="595"/>
      <c r="BS17" s="596" t="s">
        <v>202</v>
      </c>
      <c r="BT17" s="596"/>
      <c r="BU17" s="596"/>
      <c r="BV17" s="596"/>
      <c r="BW17" s="596"/>
      <c r="BX17" s="596"/>
      <c r="BY17" s="596"/>
      <c r="BZ17" s="596"/>
      <c r="CA17" s="596"/>
      <c r="CB17" s="597"/>
      <c r="CD17" s="598" t="s">
        <v>359</v>
      </c>
      <c r="CE17" s="599"/>
      <c r="CF17" s="599"/>
      <c r="CG17" s="599"/>
      <c r="CH17" s="599"/>
      <c r="CI17" s="599"/>
      <c r="CJ17" s="599"/>
      <c r="CK17" s="599"/>
      <c r="CL17" s="599"/>
      <c r="CM17" s="599"/>
      <c r="CN17" s="599"/>
      <c r="CO17" s="599"/>
      <c r="CP17" s="599"/>
      <c r="CQ17" s="600"/>
      <c r="CR17" s="592">
        <v>1212850</v>
      </c>
      <c r="CS17" s="593"/>
      <c r="CT17" s="593"/>
      <c r="CU17" s="593"/>
      <c r="CV17" s="593"/>
      <c r="CW17" s="593"/>
      <c r="CX17" s="593"/>
      <c r="CY17" s="594"/>
      <c r="CZ17" s="595">
        <v>5.8</v>
      </c>
      <c r="DA17" s="595"/>
      <c r="DB17" s="595"/>
      <c r="DC17" s="595"/>
      <c r="DD17" s="605" t="s">
        <v>202</v>
      </c>
      <c r="DE17" s="593"/>
      <c r="DF17" s="593"/>
      <c r="DG17" s="593"/>
      <c r="DH17" s="593"/>
      <c r="DI17" s="593"/>
      <c r="DJ17" s="593"/>
      <c r="DK17" s="593"/>
      <c r="DL17" s="593"/>
      <c r="DM17" s="593"/>
      <c r="DN17" s="593"/>
      <c r="DO17" s="593"/>
      <c r="DP17" s="594"/>
      <c r="DQ17" s="605">
        <v>1153187</v>
      </c>
      <c r="DR17" s="593"/>
      <c r="DS17" s="593"/>
      <c r="DT17" s="593"/>
      <c r="DU17" s="593"/>
      <c r="DV17" s="593"/>
      <c r="DW17" s="593"/>
      <c r="DX17" s="593"/>
      <c r="DY17" s="593"/>
      <c r="DZ17" s="593"/>
      <c r="EA17" s="593"/>
      <c r="EB17" s="593"/>
      <c r="EC17" s="606"/>
    </row>
    <row r="18" spans="2:133" ht="11.25" customHeight="1" x14ac:dyDescent="0.15">
      <c r="B18" s="598" t="s">
        <v>360</v>
      </c>
      <c r="C18" s="599"/>
      <c r="D18" s="599"/>
      <c r="E18" s="599"/>
      <c r="F18" s="599"/>
      <c r="G18" s="599"/>
      <c r="H18" s="599"/>
      <c r="I18" s="599"/>
      <c r="J18" s="599"/>
      <c r="K18" s="599"/>
      <c r="L18" s="599"/>
      <c r="M18" s="599"/>
      <c r="N18" s="599"/>
      <c r="O18" s="599"/>
      <c r="P18" s="599"/>
      <c r="Q18" s="600"/>
      <c r="R18" s="592">
        <v>63187</v>
      </c>
      <c r="S18" s="593"/>
      <c r="T18" s="593"/>
      <c r="U18" s="593"/>
      <c r="V18" s="593"/>
      <c r="W18" s="593"/>
      <c r="X18" s="593"/>
      <c r="Y18" s="594"/>
      <c r="Z18" s="595">
        <v>0.3</v>
      </c>
      <c r="AA18" s="595"/>
      <c r="AB18" s="595"/>
      <c r="AC18" s="595"/>
      <c r="AD18" s="596">
        <v>63187</v>
      </c>
      <c r="AE18" s="596"/>
      <c r="AF18" s="596"/>
      <c r="AG18" s="596"/>
      <c r="AH18" s="596"/>
      <c r="AI18" s="596"/>
      <c r="AJ18" s="596"/>
      <c r="AK18" s="596"/>
      <c r="AL18" s="601">
        <v>0.6</v>
      </c>
      <c r="AM18" s="602"/>
      <c r="AN18" s="602"/>
      <c r="AO18" s="603"/>
      <c r="AP18" s="598" t="s">
        <v>106</v>
      </c>
      <c r="AQ18" s="599"/>
      <c r="AR18" s="599"/>
      <c r="AS18" s="599"/>
      <c r="AT18" s="599"/>
      <c r="AU18" s="599"/>
      <c r="AV18" s="599"/>
      <c r="AW18" s="599"/>
      <c r="AX18" s="599"/>
      <c r="AY18" s="599"/>
      <c r="AZ18" s="599"/>
      <c r="BA18" s="599"/>
      <c r="BB18" s="599"/>
      <c r="BC18" s="599"/>
      <c r="BD18" s="599"/>
      <c r="BE18" s="599"/>
      <c r="BF18" s="600"/>
      <c r="BG18" s="592" t="s">
        <v>202</v>
      </c>
      <c r="BH18" s="593"/>
      <c r="BI18" s="593"/>
      <c r="BJ18" s="593"/>
      <c r="BK18" s="593"/>
      <c r="BL18" s="593"/>
      <c r="BM18" s="593"/>
      <c r="BN18" s="594"/>
      <c r="BO18" s="595" t="s">
        <v>202</v>
      </c>
      <c r="BP18" s="595"/>
      <c r="BQ18" s="595"/>
      <c r="BR18" s="595"/>
      <c r="BS18" s="596" t="s">
        <v>202</v>
      </c>
      <c r="BT18" s="596"/>
      <c r="BU18" s="596"/>
      <c r="BV18" s="596"/>
      <c r="BW18" s="596"/>
      <c r="BX18" s="596"/>
      <c r="BY18" s="596"/>
      <c r="BZ18" s="596"/>
      <c r="CA18" s="596"/>
      <c r="CB18" s="597"/>
      <c r="CD18" s="598" t="s">
        <v>361</v>
      </c>
      <c r="CE18" s="599"/>
      <c r="CF18" s="599"/>
      <c r="CG18" s="599"/>
      <c r="CH18" s="599"/>
      <c r="CI18" s="599"/>
      <c r="CJ18" s="599"/>
      <c r="CK18" s="599"/>
      <c r="CL18" s="599"/>
      <c r="CM18" s="599"/>
      <c r="CN18" s="599"/>
      <c r="CO18" s="599"/>
      <c r="CP18" s="599"/>
      <c r="CQ18" s="600"/>
      <c r="CR18" s="592" t="s">
        <v>202</v>
      </c>
      <c r="CS18" s="593"/>
      <c r="CT18" s="593"/>
      <c r="CU18" s="593"/>
      <c r="CV18" s="593"/>
      <c r="CW18" s="593"/>
      <c r="CX18" s="593"/>
      <c r="CY18" s="594"/>
      <c r="CZ18" s="595" t="s">
        <v>202</v>
      </c>
      <c r="DA18" s="595"/>
      <c r="DB18" s="595"/>
      <c r="DC18" s="595"/>
      <c r="DD18" s="605" t="s">
        <v>202</v>
      </c>
      <c r="DE18" s="593"/>
      <c r="DF18" s="593"/>
      <c r="DG18" s="593"/>
      <c r="DH18" s="593"/>
      <c r="DI18" s="593"/>
      <c r="DJ18" s="593"/>
      <c r="DK18" s="593"/>
      <c r="DL18" s="593"/>
      <c r="DM18" s="593"/>
      <c r="DN18" s="593"/>
      <c r="DO18" s="593"/>
      <c r="DP18" s="594"/>
      <c r="DQ18" s="605" t="s">
        <v>202</v>
      </c>
      <c r="DR18" s="593"/>
      <c r="DS18" s="593"/>
      <c r="DT18" s="593"/>
      <c r="DU18" s="593"/>
      <c r="DV18" s="593"/>
      <c r="DW18" s="593"/>
      <c r="DX18" s="593"/>
      <c r="DY18" s="593"/>
      <c r="DZ18" s="593"/>
      <c r="EA18" s="593"/>
      <c r="EB18" s="593"/>
      <c r="EC18" s="606"/>
    </row>
    <row r="19" spans="2:133" ht="11.25" customHeight="1" x14ac:dyDescent="0.15">
      <c r="B19" s="598" t="s">
        <v>363</v>
      </c>
      <c r="C19" s="599"/>
      <c r="D19" s="599"/>
      <c r="E19" s="599"/>
      <c r="F19" s="599"/>
      <c r="G19" s="599"/>
      <c r="H19" s="599"/>
      <c r="I19" s="599"/>
      <c r="J19" s="599"/>
      <c r="K19" s="599"/>
      <c r="L19" s="599"/>
      <c r="M19" s="599"/>
      <c r="N19" s="599"/>
      <c r="O19" s="599"/>
      <c r="P19" s="599"/>
      <c r="Q19" s="600"/>
      <c r="R19" s="592">
        <v>29426</v>
      </c>
      <c r="S19" s="593"/>
      <c r="T19" s="593"/>
      <c r="U19" s="593"/>
      <c r="V19" s="593"/>
      <c r="W19" s="593"/>
      <c r="X19" s="593"/>
      <c r="Y19" s="594"/>
      <c r="Z19" s="595">
        <v>0.1</v>
      </c>
      <c r="AA19" s="595"/>
      <c r="AB19" s="595"/>
      <c r="AC19" s="595"/>
      <c r="AD19" s="596">
        <v>29426</v>
      </c>
      <c r="AE19" s="596"/>
      <c r="AF19" s="596"/>
      <c r="AG19" s="596"/>
      <c r="AH19" s="596"/>
      <c r="AI19" s="596"/>
      <c r="AJ19" s="596"/>
      <c r="AK19" s="596"/>
      <c r="AL19" s="601">
        <v>0.3</v>
      </c>
      <c r="AM19" s="602"/>
      <c r="AN19" s="602"/>
      <c r="AO19" s="603"/>
      <c r="AP19" s="598" t="s">
        <v>256</v>
      </c>
      <c r="AQ19" s="599"/>
      <c r="AR19" s="599"/>
      <c r="AS19" s="599"/>
      <c r="AT19" s="599"/>
      <c r="AU19" s="599"/>
      <c r="AV19" s="599"/>
      <c r="AW19" s="599"/>
      <c r="AX19" s="599"/>
      <c r="AY19" s="599"/>
      <c r="AZ19" s="599"/>
      <c r="BA19" s="599"/>
      <c r="BB19" s="599"/>
      <c r="BC19" s="599"/>
      <c r="BD19" s="599"/>
      <c r="BE19" s="599"/>
      <c r="BF19" s="600"/>
      <c r="BG19" s="592">
        <v>296880</v>
      </c>
      <c r="BH19" s="593"/>
      <c r="BI19" s="593"/>
      <c r="BJ19" s="593"/>
      <c r="BK19" s="593"/>
      <c r="BL19" s="593"/>
      <c r="BM19" s="593"/>
      <c r="BN19" s="594"/>
      <c r="BO19" s="595">
        <v>7.2</v>
      </c>
      <c r="BP19" s="595"/>
      <c r="BQ19" s="595"/>
      <c r="BR19" s="595"/>
      <c r="BS19" s="596" t="s">
        <v>202</v>
      </c>
      <c r="BT19" s="596"/>
      <c r="BU19" s="596"/>
      <c r="BV19" s="596"/>
      <c r="BW19" s="596"/>
      <c r="BX19" s="596"/>
      <c r="BY19" s="596"/>
      <c r="BZ19" s="596"/>
      <c r="CA19" s="596"/>
      <c r="CB19" s="597"/>
      <c r="CD19" s="598" t="s">
        <v>364</v>
      </c>
      <c r="CE19" s="599"/>
      <c r="CF19" s="599"/>
      <c r="CG19" s="599"/>
      <c r="CH19" s="599"/>
      <c r="CI19" s="599"/>
      <c r="CJ19" s="599"/>
      <c r="CK19" s="599"/>
      <c r="CL19" s="599"/>
      <c r="CM19" s="599"/>
      <c r="CN19" s="599"/>
      <c r="CO19" s="599"/>
      <c r="CP19" s="599"/>
      <c r="CQ19" s="600"/>
      <c r="CR19" s="592" t="s">
        <v>202</v>
      </c>
      <c r="CS19" s="593"/>
      <c r="CT19" s="593"/>
      <c r="CU19" s="593"/>
      <c r="CV19" s="593"/>
      <c r="CW19" s="593"/>
      <c r="CX19" s="593"/>
      <c r="CY19" s="594"/>
      <c r="CZ19" s="595" t="s">
        <v>202</v>
      </c>
      <c r="DA19" s="595"/>
      <c r="DB19" s="595"/>
      <c r="DC19" s="595"/>
      <c r="DD19" s="605" t="s">
        <v>202</v>
      </c>
      <c r="DE19" s="593"/>
      <c r="DF19" s="593"/>
      <c r="DG19" s="593"/>
      <c r="DH19" s="593"/>
      <c r="DI19" s="593"/>
      <c r="DJ19" s="593"/>
      <c r="DK19" s="593"/>
      <c r="DL19" s="593"/>
      <c r="DM19" s="593"/>
      <c r="DN19" s="593"/>
      <c r="DO19" s="593"/>
      <c r="DP19" s="594"/>
      <c r="DQ19" s="605" t="s">
        <v>202</v>
      </c>
      <c r="DR19" s="593"/>
      <c r="DS19" s="593"/>
      <c r="DT19" s="593"/>
      <c r="DU19" s="593"/>
      <c r="DV19" s="593"/>
      <c r="DW19" s="593"/>
      <c r="DX19" s="593"/>
      <c r="DY19" s="593"/>
      <c r="DZ19" s="593"/>
      <c r="EA19" s="593"/>
      <c r="EB19" s="593"/>
      <c r="EC19" s="606"/>
    </row>
    <row r="20" spans="2:133" ht="11.25" customHeight="1" x14ac:dyDescent="0.15">
      <c r="B20" s="598" t="s">
        <v>83</v>
      </c>
      <c r="C20" s="599"/>
      <c r="D20" s="599"/>
      <c r="E20" s="599"/>
      <c r="F20" s="599"/>
      <c r="G20" s="599"/>
      <c r="H20" s="599"/>
      <c r="I20" s="599"/>
      <c r="J20" s="599"/>
      <c r="K20" s="599"/>
      <c r="L20" s="599"/>
      <c r="M20" s="599"/>
      <c r="N20" s="599"/>
      <c r="O20" s="599"/>
      <c r="P20" s="599"/>
      <c r="Q20" s="600"/>
      <c r="R20" s="592">
        <v>4636</v>
      </c>
      <c r="S20" s="593"/>
      <c r="T20" s="593"/>
      <c r="U20" s="593"/>
      <c r="V20" s="593"/>
      <c r="W20" s="593"/>
      <c r="X20" s="593"/>
      <c r="Y20" s="594"/>
      <c r="Z20" s="595">
        <v>0</v>
      </c>
      <c r="AA20" s="595"/>
      <c r="AB20" s="595"/>
      <c r="AC20" s="595"/>
      <c r="AD20" s="596">
        <v>4636</v>
      </c>
      <c r="AE20" s="596"/>
      <c r="AF20" s="596"/>
      <c r="AG20" s="596"/>
      <c r="AH20" s="596"/>
      <c r="AI20" s="596"/>
      <c r="AJ20" s="596"/>
      <c r="AK20" s="596"/>
      <c r="AL20" s="601">
        <v>0</v>
      </c>
      <c r="AM20" s="602"/>
      <c r="AN20" s="602"/>
      <c r="AO20" s="603"/>
      <c r="AP20" s="598" t="s">
        <v>365</v>
      </c>
      <c r="AQ20" s="599"/>
      <c r="AR20" s="599"/>
      <c r="AS20" s="599"/>
      <c r="AT20" s="599"/>
      <c r="AU20" s="599"/>
      <c r="AV20" s="599"/>
      <c r="AW20" s="599"/>
      <c r="AX20" s="599"/>
      <c r="AY20" s="599"/>
      <c r="AZ20" s="599"/>
      <c r="BA20" s="599"/>
      <c r="BB20" s="599"/>
      <c r="BC20" s="599"/>
      <c r="BD20" s="599"/>
      <c r="BE20" s="599"/>
      <c r="BF20" s="600"/>
      <c r="BG20" s="592">
        <v>296880</v>
      </c>
      <c r="BH20" s="593"/>
      <c r="BI20" s="593"/>
      <c r="BJ20" s="593"/>
      <c r="BK20" s="593"/>
      <c r="BL20" s="593"/>
      <c r="BM20" s="593"/>
      <c r="BN20" s="594"/>
      <c r="BO20" s="595">
        <v>7.2</v>
      </c>
      <c r="BP20" s="595"/>
      <c r="BQ20" s="595"/>
      <c r="BR20" s="595"/>
      <c r="BS20" s="596" t="s">
        <v>202</v>
      </c>
      <c r="BT20" s="596"/>
      <c r="BU20" s="596"/>
      <c r="BV20" s="596"/>
      <c r="BW20" s="596"/>
      <c r="BX20" s="596"/>
      <c r="BY20" s="596"/>
      <c r="BZ20" s="596"/>
      <c r="CA20" s="596"/>
      <c r="CB20" s="597"/>
      <c r="CD20" s="598" t="s">
        <v>195</v>
      </c>
      <c r="CE20" s="599"/>
      <c r="CF20" s="599"/>
      <c r="CG20" s="599"/>
      <c r="CH20" s="599"/>
      <c r="CI20" s="599"/>
      <c r="CJ20" s="599"/>
      <c r="CK20" s="599"/>
      <c r="CL20" s="599"/>
      <c r="CM20" s="599"/>
      <c r="CN20" s="599"/>
      <c r="CO20" s="599"/>
      <c r="CP20" s="599"/>
      <c r="CQ20" s="600"/>
      <c r="CR20" s="592">
        <v>21090165</v>
      </c>
      <c r="CS20" s="593"/>
      <c r="CT20" s="593"/>
      <c r="CU20" s="593"/>
      <c r="CV20" s="593"/>
      <c r="CW20" s="593"/>
      <c r="CX20" s="593"/>
      <c r="CY20" s="594"/>
      <c r="CZ20" s="595">
        <v>100</v>
      </c>
      <c r="DA20" s="595"/>
      <c r="DB20" s="595"/>
      <c r="DC20" s="595"/>
      <c r="DD20" s="605">
        <v>1185230</v>
      </c>
      <c r="DE20" s="593"/>
      <c r="DF20" s="593"/>
      <c r="DG20" s="593"/>
      <c r="DH20" s="593"/>
      <c r="DI20" s="593"/>
      <c r="DJ20" s="593"/>
      <c r="DK20" s="593"/>
      <c r="DL20" s="593"/>
      <c r="DM20" s="593"/>
      <c r="DN20" s="593"/>
      <c r="DO20" s="593"/>
      <c r="DP20" s="594"/>
      <c r="DQ20" s="605">
        <v>12364807</v>
      </c>
      <c r="DR20" s="593"/>
      <c r="DS20" s="593"/>
      <c r="DT20" s="593"/>
      <c r="DU20" s="593"/>
      <c r="DV20" s="593"/>
      <c r="DW20" s="593"/>
      <c r="DX20" s="593"/>
      <c r="DY20" s="593"/>
      <c r="DZ20" s="593"/>
      <c r="EA20" s="593"/>
      <c r="EB20" s="593"/>
      <c r="EC20" s="606"/>
    </row>
    <row r="21" spans="2:133" ht="11.25" customHeight="1" x14ac:dyDescent="0.15">
      <c r="B21" s="598" t="s">
        <v>367</v>
      </c>
      <c r="C21" s="599"/>
      <c r="D21" s="599"/>
      <c r="E21" s="599"/>
      <c r="F21" s="599"/>
      <c r="G21" s="599"/>
      <c r="H21" s="599"/>
      <c r="I21" s="599"/>
      <c r="J21" s="599"/>
      <c r="K21" s="599"/>
      <c r="L21" s="599"/>
      <c r="M21" s="599"/>
      <c r="N21" s="599"/>
      <c r="O21" s="599"/>
      <c r="P21" s="599"/>
      <c r="Q21" s="600"/>
      <c r="R21" s="592">
        <v>1883</v>
      </c>
      <c r="S21" s="593"/>
      <c r="T21" s="593"/>
      <c r="U21" s="593"/>
      <c r="V21" s="593"/>
      <c r="W21" s="593"/>
      <c r="X21" s="593"/>
      <c r="Y21" s="594"/>
      <c r="Z21" s="595">
        <v>0</v>
      </c>
      <c r="AA21" s="595"/>
      <c r="AB21" s="595"/>
      <c r="AC21" s="595"/>
      <c r="AD21" s="596">
        <v>1883</v>
      </c>
      <c r="AE21" s="596"/>
      <c r="AF21" s="596"/>
      <c r="AG21" s="596"/>
      <c r="AH21" s="596"/>
      <c r="AI21" s="596"/>
      <c r="AJ21" s="596"/>
      <c r="AK21" s="596"/>
      <c r="AL21" s="601">
        <v>0</v>
      </c>
      <c r="AM21" s="602"/>
      <c r="AN21" s="602"/>
      <c r="AO21" s="603"/>
      <c r="AP21" s="608" t="s">
        <v>368</v>
      </c>
      <c r="AQ21" s="609"/>
      <c r="AR21" s="609"/>
      <c r="AS21" s="609"/>
      <c r="AT21" s="609"/>
      <c r="AU21" s="609"/>
      <c r="AV21" s="609"/>
      <c r="AW21" s="609"/>
      <c r="AX21" s="609"/>
      <c r="AY21" s="609"/>
      <c r="AZ21" s="609"/>
      <c r="BA21" s="609"/>
      <c r="BB21" s="609"/>
      <c r="BC21" s="609"/>
      <c r="BD21" s="609"/>
      <c r="BE21" s="609"/>
      <c r="BF21" s="610"/>
      <c r="BG21" s="592" t="s">
        <v>202</v>
      </c>
      <c r="BH21" s="593"/>
      <c r="BI21" s="593"/>
      <c r="BJ21" s="593"/>
      <c r="BK21" s="593"/>
      <c r="BL21" s="593"/>
      <c r="BM21" s="593"/>
      <c r="BN21" s="594"/>
      <c r="BO21" s="595" t="s">
        <v>202</v>
      </c>
      <c r="BP21" s="595"/>
      <c r="BQ21" s="595"/>
      <c r="BR21" s="595"/>
      <c r="BS21" s="596" t="s">
        <v>202</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20" t="s">
        <v>153</v>
      </c>
      <c r="C22" s="621"/>
      <c r="D22" s="621"/>
      <c r="E22" s="621"/>
      <c r="F22" s="621"/>
      <c r="G22" s="621"/>
      <c r="H22" s="621"/>
      <c r="I22" s="621"/>
      <c r="J22" s="621"/>
      <c r="K22" s="621"/>
      <c r="L22" s="621"/>
      <c r="M22" s="621"/>
      <c r="N22" s="621"/>
      <c r="O22" s="621"/>
      <c r="P22" s="621"/>
      <c r="Q22" s="622"/>
      <c r="R22" s="592">
        <v>27242</v>
      </c>
      <c r="S22" s="593"/>
      <c r="T22" s="593"/>
      <c r="U22" s="593"/>
      <c r="V22" s="593"/>
      <c r="W22" s="593"/>
      <c r="X22" s="593"/>
      <c r="Y22" s="594"/>
      <c r="Z22" s="595">
        <v>0.1</v>
      </c>
      <c r="AA22" s="595"/>
      <c r="AB22" s="595"/>
      <c r="AC22" s="595"/>
      <c r="AD22" s="596" t="s">
        <v>202</v>
      </c>
      <c r="AE22" s="596"/>
      <c r="AF22" s="596"/>
      <c r="AG22" s="596"/>
      <c r="AH22" s="596"/>
      <c r="AI22" s="596"/>
      <c r="AJ22" s="596"/>
      <c r="AK22" s="596"/>
      <c r="AL22" s="601" t="s">
        <v>202</v>
      </c>
      <c r="AM22" s="602"/>
      <c r="AN22" s="602"/>
      <c r="AO22" s="603"/>
      <c r="AP22" s="608" t="s">
        <v>369</v>
      </c>
      <c r="AQ22" s="609"/>
      <c r="AR22" s="609"/>
      <c r="AS22" s="609"/>
      <c r="AT22" s="609"/>
      <c r="AU22" s="609"/>
      <c r="AV22" s="609"/>
      <c r="AW22" s="609"/>
      <c r="AX22" s="609"/>
      <c r="AY22" s="609"/>
      <c r="AZ22" s="609"/>
      <c r="BA22" s="609"/>
      <c r="BB22" s="609"/>
      <c r="BC22" s="609"/>
      <c r="BD22" s="609"/>
      <c r="BE22" s="609"/>
      <c r="BF22" s="610"/>
      <c r="BG22" s="592" t="s">
        <v>202</v>
      </c>
      <c r="BH22" s="593"/>
      <c r="BI22" s="593"/>
      <c r="BJ22" s="593"/>
      <c r="BK22" s="593"/>
      <c r="BL22" s="593"/>
      <c r="BM22" s="593"/>
      <c r="BN22" s="594"/>
      <c r="BO22" s="595" t="s">
        <v>202</v>
      </c>
      <c r="BP22" s="595"/>
      <c r="BQ22" s="595"/>
      <c r="BR22" s="595"/>
      <c r="BS22" s="596" t="s">
        <v>202</v>
      </c>
      <c r="BT22" s="596"/>
      <c r="BU22" s="596"/>
      <c r="BV22" s="596"/>
      <c r="BW22" s="596"/>
      <c r="BX22" s="596"/>
      <c r="BY22" s="596"/>
      <c r="BZ22" s="596"/>
      <c r="CA22" s="596"/>
      <c r="CB22" s="597"/>
      <c r="CD22" s="365" t="s">
        <v>371</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15">
      <c r="B23" s="598" t="s">
        <v>340</v>
      </c>
      <c r="C23" s="599"/>
      <c r="D23" s="599"/>
      <c r="E23" s="599"/>
      <c r="F23" s="599"/>
      <c r="G23" s="599"/>
      <c r="H23" s="599"/>
      <c r="I23" s="599"/>
      <c r="J23" s="599"/>
      <c r="K23" s="599"/>
      <c r="L23" s="599"/>
      <c r="M23" s="599"/>
      <c r="N23" s="599"/>
      <c r="O23" s="599"/>
      <c r="P23" s="599"/>
      <c r="Q23" s="600"/>
      <c r="R23" s="592">
        <v>5590374</v>
      </c>
      <c r="S23" s="593"/>
      <c r="T23" s="593"/>
      <c r="U23" s="593"/>
      <c r="V23" s="593"/>
      <c r="W23" s="593"/>
      <c r="X23" s="593"/>
      <c r="Y23" s="594"/>
      <c r="Z23" s="595">
        <v>25.3</v>
      </c>
      <c r="AA23" s="595"/>
      <c r="AB23" s="595"/>
      <c r="AC23" s="595"/>
      <c r="AD23" s="596">
        <v>4820307</v>
      </c>
      <c r="AE23" s="596"/>
      <c r="AF23" s="596"/>
      <c r="AG23" s="596"/>
      <c r="AH23" s="596"/>
      <c r="AI23" s="596"/>
      <c r="AJ23" s="596"/>
      <c r="AK23" s="596"/>
      <c r="AL23" s="601">
        <v>49</v>
      </c>
      <c r="AM23" s="602"/>
      <c r="AN23" s="602"/>
      <c r="AO23" s="603"/>
      <c r="AP23" s="608" t="s">
        <v>62</v>
      </c>
      <c r="AQ23" s="609"/>
      <c r="AR23" s="609"/>
      <c r="AS23" s="609"/>
      <c r="AT23" s="609"/>
      <c r="AU23" s="609"/>
      <c r="AV23" s="609"/>
      <c r="AW23" s="609"/>
      <c r="AX23" s="609"/>
      <c r="AY23" s="609"/>
      <c r="AZ23" s="609"/>
      <c r="BA23" s="609"/>
      <c r="BB23" s="609"/>
      <c r="BC23" s="609"/>
      <c r="BD23" s="609"/>
      <c r="BE23" s="609"/>
      <c r="BF23" s="610"/>
      <c r="BG23" s="592">
        <v>296880</v>
      </c>
      <c r="BH23" s="593"/>
      <c r="BI23" s="593"/>
      <c r="BJ23" s="593"/>
      <c r="BK23" s="593"/>
      <c r="BL23" s="593"/>
      <c r="BM23" s="593"/>
      <c r="BN23" s="594"/>
      <c r="BO23" s="595">
        <v>7.2</v>
      </c>
      <c r="BP23" s="595"/>
      <c r="BQ23" s="595"/>
      <c r="BR23" s="595"/>
      <c r="BS23" s="596" t="s">
        <v>202</v>
      </c>
      <c r="BT23" s="596"/>
      <c r="BU23" s="596"/>
      <c r="BV23" s="596"/>
      <c r="BW23" s="596"/>
      <c r="BX23" s="596"/>
      <c r="BY23" s="596"/>
      <c r="BZ23" s="596"/>
      <c r="CA23" s="596"/>
      <c r="CB23" s="597"/>
      <c r="CD23" s="365" t="s">
        <v>311</v>
      </c>
      <c r="CE23" s="366"/>
      <c r="CF23" s="366"/>
      <c r="CG23" s="366"/>
      <c r="CH23" s="366"/>
      <c r="CI23" s="366"/>
      <c r="CJ23" s="366"/>
      <c r="CK23" s="366"/>
      <c r="CL23" s="366"/>
      <c r="CM23" s="366"/>
      <c r="CN23" s="366"/>
      <c r="CO23" s="366"/>
      <c r="CP23" s="366"/>
      <c r="CQ23" s="408"/>
      <c r="CR23" s="365" t="s">
        <v>288</v>
      </c>
      <c r="CS23" s="366"/>
      <c r="CT23" s="366"/>
      <c r="CU23" s="366"/>
      <c r="CV23" s="366"/>
      <c r="CW23" s="366"/>
      <c r="CX23" s="366"/>
      <c r="CY23" s="408"/>
      <c r="CZ23" s="365" t="s">
        <v>372</v>
      </c>
      <c r="DA23" s="366"/>
      <c r="DB23" s="366"/>
      <c r="DC23" s="408"/>
      <c r="DD23" s="365" t="s">
        <v>300</v>
      </c>
      <c r="DE23" s="366"/>
      <c r="DF23" s="366"/>
      <c r="DG23" s="366"/>
      <c r="DH23" s="366"/>
      <c r="DI23" s="366"/>
      <c r="DJ23" s="366"/>
      <c r="DK23" s="408"/>
      <c r="DL23" s="623" t="s">
        <v>375</v>
      </c>
      <c r="DM23" s="624"/>
      <c r="DN23" s="624"/>
      <c r="DO23" s="624"/>
      <c r="DP23" s="624"/>
      <c r="DQ23" s="624"/>
      <c r="DR23" s="624"/>
      <c r="DS23" s="624"/>
      <c r="DT23" s="624"/>
      <c r="DU23" s="624"/>
      <c r="DV23" s="625"/>
      <c r="DW23" s="365" t="s">
        <v>376</v>
      </c>
      <c r="DX23" s="366"/>
      <c r="DY23" s="366"/>
      <c r="DZ23" s="366"/>
      <c r="EA23" s="366"/>
      <c r="EB23" s="366"/>
      <c r="EC23" s="408"/>
    </row>
    <row r="24" spans="2:133" ht="11.25" customHeight="1" x14ac:dyDescent="0.15">
      <c r="B24" s="598" t="s">
        <v>296</v>
      </c>
      <c r="C24" s="599"/>
      <c r="D24" s="599"/>
      <c r="E24" s="599"/>
      <c r="F24" s="599"/>
      <c r="G24" s="599"/>
      <c r="H24" s="599"/>
      <c r="I24" s="599"/>
      <c r="J24" s="599"/>
      <c r="K24" s="599"/>
      <c r="L24" s="599"/>
      <c r="M24" s="599"/>
      <c r="N24" s="599"/>
      <c r="O24" s="599"/>
      <c r="P24" s="599"/>
      <c r="Q24" s="600"/>
      <c r="R24" s="592">
        <v>4820307</v>
      </c>
      <c r="S24" s="593"/>
      <c r="T24" s="593"/>
      <c r="U24" s="593"/>
      <c r="V24" s="593"/>
      <c r="W24" s="593"/>
      <c r="X24" s="593"/>
      <c r="Y24" s="594"/>
      <c r="Z24" s="595">
        <v>21.8</v>
      </c>
      <c r="AA24" s="595"/>
      <c r="AB24" s="595"/>
      <c r="AC24" s="595"/>
      <c r="AD24" s="596">
        <v>4820307</v>
      </c>
      <c r="AE24" s="596"/>
      <c r="AF24" s="596"/>
      <c r="AG24" s="596"/>
      <c r="AH24" s="596"/>
      <c r="AI24" s="596"/>
      <c r="AJ24" s="596"/>
      <c r="AK24" s="596"/>
      <c r="AL24" s="601">
        <v>49</v>
      </c>
      <c r="AM24" s="602"/>
      <c r="AN24" s="602"/>
      <c r="AO24" s="603"/>
      <c r="AP24" s="608" t="s">
        <v>377</v>
      </c>
      <c r="AQ24" s="609"/>
      <c r="AR24" s="609"/>
      <c r="AS24" s="609"/>
      <c r="AT24" s="609"/>
      <c r="AU24" s="609"/>
      <c r="AV24" s="609"/>
      <c r="AW24" s="609"/>
      <c r="AX24" s="609"/>
      <c r="AY24" s="609"/>
      <c r="AZ24" s="609"/>
      <c r="BA24" s="609"/>
      <c r="BB24" s="609"/>
      <c r="BC24" s="609"/>
      <c r="BD24" s="609"/>
      <c r="BE24" s="609"/>
      <c r="BF24" s="610"/>
      <c r="BG24" s="592" t="s">
        <v>202</v>
      </c>
      <c r="BH24" s="593"/>
      <c r="BI24" s="593"/>
      <c r="BJ24" s="593"/>
      <c r="BK24" s="593"/>
      <c r="BL24" s="593"/>
      <c r="BM24" s="593"/>
      <c r="BN24" s="594"/>
      <c r="BO24" s="595" t="s">
        <v>202</v>
      </c>
      <c r="BP24" s="595"/>
      <c r="BQ24" s="595"/>
      <c r="BR24" s="595"/>
      <c r="BS24" s="596" t="s">
        <v>202</v>
      </c>
      <c r="BT24" s="596"/>
      <c r="BU24" s="596"/>
      <c r="BV24" s="596"/>
      <c r="BW24" s="596"/>
      <c r="BX24" s="596"/>
      <c r="BY24" s="596"/>
      <c r="BZ24" s="596"/>
      <c r="CA24" s="596"/>
      <c r="CB24" s="597"/>
      <c r="CD24" s="581" t="s">
        <v>378</v>
      </c>
      <c r="CE24" s="582"/>
      <c r="CF24" s="582"/>
      <c r="CG24" s="582"/>
      <c r="CH24" s="582"/>
      <c r="CI24" s="582"/>
      <c r="CJ24" s="582"/>
      <c r="CK24" s="582"/>
      <c r="CL24" s="582"/>
      <c r="CM24" s="582"/>
      <c r="CN24" s="582"/>
      <c r="CO24" s="582"/>
      <c r="CP24" s="582"/>
      <c r="CQ24" s="583"/>
      <c r="CR24" s="584">
        <v>11070284</v>
      </c>
      <c r="CS24" s="585"/>
      <c r="CT24" s="585"/>
      <c r="CU24" s="585"/>
      <c r="CV24" s="585"/>
      <c r="CW24" s="585"/>
      <c r="CX24" s="585"/>
      <c r="CY24" s="586"/>
      <c r="CZ24" s="589">
        <v>52.5</v>
      </c>
      <c r="DA24" s="590"/>
      <c r="DB24" s="590"/>
      <c r="DC24" s="604"/>
      <c r="DD24" s="626">
        <v>5281798</v>
      </c>
      <c r="DE24" s="585"/>
      <c r="DF24" s="585"/>
      <c r="DG24" s="585"/>
      <c r="DH24" s="585"/>
      <c r="DI24" s="585"/>
      <c r="DJ24" s="585"/>
      <c r="DK24" s="586"/>
      <c r="DL24" s="626">
        <v>5090035</v>
      </c>
      <c r="DM24" s="585"/>
      <c r="DN24" s="585"/>
      <c r="DO24" s="585"/>
      <c r="DP24" s="585"/>
      <c r="DQ24" s="585"/>
      <c r="DR24" s="585"/>
      <c r="DS24" s="585"/>
      <c r="DT24" s="585"/>
      <c r="DU24" s="585"/>
      <c r="DV24" s="586"/>
      <c r="DW24" s="589">
        <v>49.3</v>
      </c>
      <c r="DX24" s="590"/>
      <c r="DY24" s="590"/>
      <c r="DZ24" s="590"/>
      <c r="EA24" s="590"/>
      <c r="EB24" s="590"/>
      <c r="EC24" s="591"/>
    </row>
    <row r="25" spans="2:133" ht="11.25" customHeight="1" x14ac:dyDescent="0.15">
      <c r="B25" s="598" t="s">
        <v>294</v>
      </c>
      <c r="C25" s="599"/>
      <c r="D25" s="599"/>
      <c r="E25" s="599"/>
      <c r="F25" s="599"/>
      <c r="G25" s="599"/>
      <c r="H25" s="599"/>
      <c r="I25" s="599"/>
      <c r="J25" s="599"/>
      <c r="K25" s="599"/>
      <c r="L25" s="599"/>
      <c r="M25" s="599"/>
      <c r="N25" s="599"/>
      <c r="O25" s="599"/>
      <c r="P25" s="599"/>
      <c r="Q25" s="600"/>
      <c r="R25" s="592">
        <v>770067</v>
      </c>
      <c r="S25" s="593"/>
      <c r="T25" s="593"/>
      <c r="U25" s="593"/>
      <c r="V25" s="593"/>
      <c r="W25" s="593"/>
      <c r="X25" s="593"/>
      <c r="Y25" s="594"/>
      <c r="Z25" s="595">
        <v>3.5</v>
      </c>
      <c r="AA25" s="595"/>
      <c r="AB25" s="595"/>
      <c r="AC25" s="595"/>
      <c r="AD25" s="596" t="s">
        <v>202</v>
      </c>
      <c r="AE25" s="596"/>
      <c r="AF25" s="596"/>
      <c r="AG25" s="596"/>
      <c r="AH25" s="596"/>
      <c r="AI25" s="596"/>
      <c r="AJ25" s="596"/>
      <c r="AK25" s="596"/>
      <c r="AL25" s="601" t="s">
        <v>202</v>
      </c>
      <c r="AM25" s="602"/>
      <c r="AN25" s="602"/>
      <c r="AO25" s="603"/>
      <c r="AP25" s="608" t="s">
        <v>273</v>
      </c>
      <c r="AQ25" s="609"/>
      <c r="AR25" s="609"/>
      <c r="AS25" s="609"/>
      <c r="AT25" s="609"/>
      <c r="AU25" s="609"/>
      <c r="AV25" s="609"/>
      <c r="AW25" s="609"/>
      <c r="AX25" s="609"/>
      <c r="AY25" s="609"/>
      <c r="AZ25" s="609"/>
      <c r="BA25" s="609"/>
      <c r="BB25" s="609"/>
      <c r="BC25" s="609"/>
      <c r="BD25" s="609"/>
      <c r="BE25" s="609"/>
      <c r="BF25" s="610"/>
      <c r="BG25" s="592" t="s">
        <v>202</v>
      </c>
      <c r="BH25" s="593"/>
      <c r="BI25" s="593"/>
      <c r="BJ25" s="593"/>
      <c r="BK25" s="593"/>
      <c r="BL25" s="593"/>
      <c r="BM25" s="593"/>
      <c r="BN25" s="594"/>
      <c r="BO25" s="595" t="s">
        <v>202</v>
      </c>
      <c r="BP25" s="595"/>
      <c r="BQ25" s="595"/>
      <c r="BR25" s="595"/>
      <c r="BS25" s="596" t="s">
        <v>202</v>
      </c>
      <c r="BT25" s="596"/>
      <c r="BU25" s="596"/>
      <c r="BV25" s="596"/>
      <c r="BW25" s="596"/>
      <c r="BX25" s="596"/>
      <c r="BY25" s="596"/>
      <c r="BZ25" s="596"/>
      <c r="CA25" s="596"/>
      <c r="CB25" s="597"/>
      <c r="CD25" s="598" t="s">
        <v>200</v>
      </c>
      <c r="CE25" s="599"/>
      <c r="CF25" s="599"/>
      <c r="CG25" s="599"/>
      <c r="CH25" s="599"/>
      <c r="CI25" s="599"/>
      <c r="CJ25" s="599"/>
      <c r="CK25" s="599"/>
      <c r="CL25" s="599"/>
      <c r="CM25" s="599"/>
      <c r="CN25" s="599"/>
      <c r="CO25" s="599"/>
      <c r="CP25" s="599"/>
      <c r="CQ25" s="600"/>
      <c r="CR25" s="592">
        <v>3214123</v>
      </c>
      <c r="CS25" s="627"/>
      <c r="CT25" s="627"/>
      <c r="CU25" s="627"/>
      <c r="CV25" s="627"/>
      <c r="CW25" s="627"/>
      <c r="CX25" s="627"/>
      <c r="CY25" s="628"/>
      <c r="CZ25" s="601">
        <v>15.2</v>
      </c>
      <c r="DA25" s="629"/>
      <c r="DB25" s="629"/>
      <c r="DC25" s="630"/>
      <c r="DD25" s="605">
        <v>2832789</v>
      </c>
      <c r="DE25" s="627"/>
      <c r="DF25" s="627"/>
      <c r="DG25" s="627"/>
      <c r="DH25" s="627"/>
      <c r="DI25" s="627"/>
      <c r="DJ25" s="627"/>
      <c r="DK25" s="628"/>
      <c r="DL25" s="605">
        <v>2641399</v>
      </c>
      <c r="DM25" s="627"/>
      <c r="DN25" s="627"/>
      <c r="DO25" s="627"/>
      <c r="DP25" s="627"/>
      <c r="DQ25" s="627"/>
      <c r="DR25" s="627"/>
      <c r="DS25" s="627"/>
      <c r="DT25" s="627"/>
      <c r="DU25" s="627"/>
      <c r="DV25" s="628"/>
      <c r="DW25" s="601">
        <v>25.6</v>
      </c>
      <c r="DX25" s="629"/>
      <c r="DY25" s="629"/>
      <c r="DZ25" s="629"/>
      <c r="EA25" s="629"/>
      <c r="EB25" s="629"/>
      <c r="EC25" s="631"/>
    </row>
    <row r="26" spans="2:133" ht="11.25" customHeight="1" x14ac:dyDescent="0.15">
      <c r="B26" s="598" t="s">
        <v>381</v>
      </c>
      <c r="C26" s="599"/>
      <c r="D26" s="599"/>
      <c r="E26" s="599"/>
      <c r="F26" s="599"/>
      <c r="G26" s="599"/>
      <c r="H26" s="599"/>
      <c r="I26" s="599"/>
      <c r="J26" s="599"/>
      <c r="K26" s="599"/>
      <c r="L26" s="599"/>
      <c r="M26" s="599"/>
      <c r="N26" s="599"/>
      <c r="O26" s="599"/>
      <c r="P26" s="599"/>
      <c r="Q26" s="600"/>
      <c r="R26" s="592" t="s">
        <v>202</v>
      </c>
      <c r="S26" s="593"/>
      <c r="T26" s="593"/>
      <c r="U26" s="593"/>
      <c r="V26" s="593"/>
      <c r="W26" s="593"/>
      <c r="X26" s="593"/>
      <c r="Y26" s="594"/>
      <c r="Z26" s="595" t="s">
        <v>202</v>
      </c>
      <c r="AA26" s="595"/>
      <c r="AB26" s="595"/>
      <c r="AC26" s="595"/>
      <c r="AD26" s="596" t="s">
        <v>202</v>
      </c>
      <c r="AE26" s="596"/>
      <c r="AF26" s="596"/>
      <c r="AG26" s="596"/>
      <c r="AH26" s="596"/>
      <c r="AI26" s="596"/>
      <c r="AJ26" s="596"/>
      <c r="AK26" s="596"/>
      <c r="AL26" s="601" t="s">
        <v>202</v>
      </c>
      <c r="AM26" s="602"/>
      <c r="AN26" s="602"/>
      <c r="AO26" s="603"/>
      <c r="AP26" s="608" t="s">
        <v>382</v>
      </c>
      <c r="AQ26" s="632"/>
      <c r="AR26" s="632"/>
      <c r="AS26" s="632"/>
      <c r="AT26" s="632"/>
      <c r="AU26" s="632"/>
      <c r="AV26" s="632"/>
      <c r="AW26" s="632"/>
      <c r="AX26" s="632"/>
      <c r="AY26" s="632"/>
      <c r="AZ26" s="632"/>
      <c r="BA26" s="632"/>
      <c r="BB26" s="632"/>
      <c r="BC26" s="632"/>
      <c r="BD26" s="632"/>
      <c r="BE26" s="632"/>
      <c r="BF26" s="610"/>
      <c r="BG26" s="592" t="s">
        <v>202</v>
      </c>
      <c r="BH26" s="593"/>
      <c r="BI26" s="593"/>
      <c r="BJ26" s="593"/>
      <c r="BK26" s="593"/>
      <c r="BL26" s="593"/>
      <c r="BM26" s="593"/>
      <c r="BN26" s="594"/>
      <c r="BO26" s="595" t="s">
        <v>202</v>
      </c>
      <c r="BP26" s="595"/>
      <c r="BQ26" s="595"/>
      <c r="BR26" s="595"/>
      <c r="BS26" s="596" t="s">
        <v>202</v>
      </c>
      <c r="BT26" s="596"/>
      <c r="BU26" s="596"/>
      <c r="BV26" s="596"/>
      <c r="BW26" s="596"/>
      <c r="BX26" s="596"/>
      <c r="BY26" s="596"/>
      <c r="BZ26" s="596"/>
      <c r="CA26" s="596"/>
      <c r="CB26" s="597"/>
      <c r="CD26" s="598" t="s">
        <v>129</v>
      </c>
      <c r="CE26" s="599"/>
      <c r="CF26" s="599"/>
      <c r="CG26" s="599"/>
      <c r="CH26" s="599"/>
      <c r="CI26" s="599"/>
      <c r="CJ26" s="599"/>
      <c r="CK26" s="599"/>
      <c r="CL26" s="599"/>
      <c r="CM26" s="599"/>
      <c r="CN26" s="599"/>
      <c r="CO26" s="599"/>
      <c r="CP26" s="599"/>
      <c r="CQ26" s="600"/>
      <c r="CR26" s="592">
        <v>1818680</v>
      </c>
      <c r="CS26" s="593"/>
      <c r="CT26" s="593"/>
      <c r="CU26" s="593"/>
      <c r="CV26" s="593"/>
      <c r="CW26" s="593"/>
      <c r="CX26" s="593"/>
      <c r="CY26" s="594"/>
      <c r="CZ26" s="601">
        <v>8.6</v>
      </c>
      <c r="DA26" s="629"/>
      <c r="DB26" s="629"/>
      <c r="DC26" s="630"/>
      <c r="DD26" s="605">
        <v>1549830</v>
      </c>
      <c r="DE26" s="593"/>
      <c r="DF26" s="593"/>
      <c r="DG26" s="593"/>
      <c r="DH26" s="593"/>
      <c r="DI26" s="593"/>
      <c r="DJ26" s="593"/>
      <c r="DK26" s="594"/>
      <c r="DL26" s="605" t="s">
        <v>202</v>
      </c>
      <c r="DM26" s="593"/>
      <c r="DN26" s="593"/>
      <c r="DO26" s="593"/>
      <c r="DP26" s="593"/>
      <c r="DQ26" s="593"/>
      <c r="DR26" s="593"/>
      <c r="DS26" s="593"/>
      <c r="DT26" s="593"/>
      <c r="DU26" s="593"/>
      <c r="DV26" s="594"/>
      <c r="DW26" s="601" t="s">
        <v>202</v>
      </c>
      <c r="DX26" s="629"/>
      <c r="DY26" s="629"/>
      <c r="DZ26" s="629"/>
      <c r="EA26" s="629"/>
      <c r="EB26" s="629"/>
      <c r="EC26" s="631"/>
    </row>
    <row r="27" spans="2:133" ht="11.25" customHeight="1" x14ac:dyDescent="0.15">
      <c r="B27" s="598" t="s">
        <v>88</v>
      </c>
      <c r="C27" s="599"/>
      <c r="D27" s="599"/>
      <c r="E27" s="599"/>
      <c r="F27" s="599"/>
      <c r="G27" s="599"/>
      <c r="H27" s="599"/>
      <c r="I27" s="599"/>
      <c r="J27" s="599"/>
      <c r="K27" s="599"/>
      <c r="L27" s="599"/>
      <c r="M27" s="599"/>
      <c r="N27" s="599"/>
      <c r="O27" s="599"/>
      <c r="P27" s="599"/>
      <c r="Q27" s="600"/>
      <c r="R27" s="592">
        <v>10871018</v>
      </c>
      <c r="S27" s="593"/>
      <c r="T27" s="593"/>
      <c r="U27" s="593"/>
      <c r="V27" s="593"/>
      <c r="W27" s="593"/>
      <c r="X27" s="593"/>
      <c r="Y27" s="594"/>
      <c r="Z27" s="595">
        <v>49.2</v>
      </c>
      <c r="AA27" s="595"/>
      <c r="AB27" s="595"/>
      <c r="AC27" s="595"/>
      <c r="AD27" s="596">
        <v>9804071</v>
      </c>
      <c r="AE27" s="596"/>
      <c r="AF27" s="596"/>
      <c r="AG27" s="596"/>
      <c r="AH27" s="596"/>
      <c r="AI27" s="596"/>
      <c r="AJ27" s="596"/>
      <c r="AK27" s="596"/>
      <c r="AL27" s="601">
        <v>99.6</v>
      </c>
      <c r="AM27" s="602"/>
      <c r="AN27" s="602"/>
      <c r="AO27" s="603"/>
      <c r="AP27" s="598" t="s">
        <v>384</v>
      </c>
      <c r="AQ27" s="599"/>
      <c r="AR27" s="599"/>
      <c r="AS27" s="599"/>
      <c r="AT27" s="599"/>
      <c r="AU27" s="599"/>
      <c r="AV27" s="599"/>
      <c r="AW27" s="599"/>
      <c r="AX27" s="599"/>
      <c r="AY27" s="599"/>
      <c r="AZ27" s="599"/>
      <c r="BA27" s="599"/>
      <c r="BB27" s="599"/>
      <c r="BC27" s="599"/>
      <c r="BD27" s="599"/>
      <c r="BE27" s="599"/>
      <c r="BF27" s="600"/>
      <c r="BG27" s="592">
        <v>4101233</v>
      </c>
      <c r="BH27" s="593"/>
      <c r="BI27" s="593"/>
      <c r="BJ27" s="593"/>
      <c r="BK27" s="593"/>
      <c r="BL27" s="593"/>
      <c r="BM27" s="593"/>
      <c r="BN27" s="594"/>
      <c r="BO27" s="595">
        <v>100</v>
      </c>
      <c r="BP27" s="595"/>
      <c r="BQ27" s="595"/>
      <c r="BR27" s="595"/>
      <c r="BS27" s="596">
        <v>33869</v>
      </c>
      <c r="BT27" s="596"/>
      <c r="BU27" s="596"/>
      <c r="BV27" s="596"/>
      <c r="BW27" s="596"/>
      <c r="BX27" s="596"/>
      <c r="BY27" s="596"/>
      <c r="BZ27" s="596"/>
      <c r="CA27" s="596"/>
      <c r="CB27" s="597"/>
      <c r="CD27" s="598" t="s">
        <v>228</v>
      </c>
      <c r="CE27" s="599"/>
      <c r="CF27" s="599"/>
      <c r="CG27" s="599"/>
      <c r="CH27" s="599"/>
      <c r="CI27" s="599"/>
      <c r="CJ27" s="599"/>
      <c r="CK27" s="599"/>
      <c r="CL27" s="599"/>
      <c r="CM27" s="599"/>
      <c r="CN27" s="599"/>
      <c r="CO27" s="599"/>
      <c r="CP27" s="599"/>
      <c r="CQ27" s="600"/>
      <c r="CR27" s="592">
        <v>6643311</v>
      </c>
      <c r="CS27" s="627"/>
      <c r="CT27" s="627"/>
      <c r="CU27" s="627"/>
      <c r="CV27" s="627"/>
      <c r="CW27" s="627"/>
      <c r="CX27" s="627"/>
      <c r="CY27" s="628"/>
      <c r="CZ27" s="601">
        <v>31.5</v>
      </c>
      <c r="DA27" s="629"/>
      <c r="DB27" s="629"/>
      <c r="DC27" s="630"/>
      <c r="DD27" s="605">
        <v>1295822</v>
      </c>
      <c r="DE27" s="627"/>
      <c r="DF27" s="627"/>
      <c r="DG27" s="627"/>
      <c r="DH27" s="627"/>
      <c r="DI27" s="627"/>
      <c r="DJ27" s="627"/>
      <c r="DK27" s="628"/>
      <c r="DL27" s="605">
        <v>1295449</v>
      </c>
      <c r="DM27" s="627"/>
      <c r="DN27" s="627"/>
      <c r="DO27" s="627"/>
      <c r="DP27" s="627"/>
      <c r="DQ27" s="627"/>
      <c r="DR27" s="627"/>
      <c r="DS27" s="627"/>
      <c r="DT27" s="627"/>
      <c r="DU27" s="627"/>
      <c r="DV27" s="628"/>
      <c r="DW27" s="601">
        <v>12.5</v>
      </c>
      <c r="DX27" s="629"/>
      <c r="DY27" s="629"/>
      <c r="DZ27" s="629"/>
      <c r="EA27" s="629"/>
      <c r="EB27" s="629"/>
      <c r="EC27" s="631"/>
    </row>
    <row r="28" spans="2:133" ht="11.25" customHeight="1" x14ac:dyDescent="0.15">
      <c r="B28" s="598" t="s">
        <v>386</v>
      </c>
      <c r="C28" s="599"/>
      <c r="D28" s="599"/>
      <c r="E28" s="599"/>
      <c r="F28" s="599"/>
      <c r="G28" s="599"/>
      <c r="H28" s="599"/>
      <c r="I28" s="599"/>
      <c r="J28" s="599"/>
      <c r="K28" s="599"/>
      <c r="L28" s="599"/>
      <c r="M28" s="599"/>
      <c r="N28" s="599"/>
      <c r="O28" s="599"/>
      <c r="P28" s="599"/>
      <c r="Q28" s="600"/>
      <c r="R28" s="592">
        <v>8685</v>
      </c>
      <c r="S28" s="593"/>
      <c r="T28" s="593"/>
      <c r="U28" s="593"/>
      <c r="V28" s="593"/>
      <c r="W28" s="593"/>
      <c r="X28" s="593"/>
      <c r="Y28" s="594"/>
      <c r="Z28" s="595">
        <v>0</v>
      </c>
      <c r="AA28" s="595"/>
      <c r="AB28" s="595"/>
      <c r="AC28" s="595"/>
      <c r="AD28" s="596">
        <v>8685</v>
      </c>
      <c r="AE28" s="596"/>
      <c r="AF28" s="596"/>
      <c r="AG28" s="596"/>
      <c r="AH28" s="596"/>
      <c r="AI28" s="596"/>
      <c r="AJ28" s="596"/>
      <c r="AK28" s="596"/>
      <c r="AL28" s="601">
        <v>0.1</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379</v>
      </c>
      <c r="CE28" s="599"/>
      <c r="CF28" s="599"/>
      <c r="CG28" s="599"/>
      <c r="CH28" s="599"/>
      <c r="CI28" s="599"/>
      <c r="CJ28" s="599"/>
      <c r="CK28" s="599"/>
      <c r="CL28" s="599"/>
      <c r="CM28" s="599"/>
      <c r="CN28" s="599"/>
      <c r="CO28" s="599"/>
      <c r="CP28" s="599"/>
      <c r="CQ28" s="600"/>
      <c r="CR28" s="592">
        <v>1212850</v>
      </c>
      <c r="CS28" s="593"/>
      <c r="CT28" s="593"/>
      <c r="CU28" s="593"/>
      <c r="CV28" s="593"/>
      <c r="CW28" s="593"/>
      <c r="CX28" s="593"/>
      <c r="CY28" s="594"/>
      <c r="CZ28" s="601">
        <v>5.8</v>
      </c>
      <c r="DA28" s="629"/>
      <c r="DB28" s="629"/>
      <c r="DC28" s="630"/>
      <c r="DD28" s="605">
        <v>1153187</v>
      </c>
      <c r="DE28" s="593"/>
      <c r="DF28" s="593"/>
      <c r="DG28" s="593"/>
      <c r="DH28" s="593"/>
      <c r="DI28" s="593"/>
      <c r="DJ28" s="593"/>
      <c r="DK28" s="594"/>
      <c r="DL28" s="605">
        <v>1153187</v>
      </c>
      <c r="DM28" s="593"/>
      <c r="DN28" s="593"/>
      <c r="DO28" s="593"/>
      <c r="DP28" s="593"/>
      <c r="DQ28" s="593"/>
      <c r="DR28" s="593"/>
      <c r="DS28" s="593"/>
      <c r="DT28" s="593"/>
      <c r="DU28" s="593"/>
      <c r="DV28" s="594"/>
      <c r="DW28" s="601">
        <v>11.2</v>
      </c>
      <c r="DX28" s="629"/>
      <c r="DY28" s="629"/>
      <c r="DZ28" s="629"/>
      <c r="EA28" s="629"/>
      <c r="EB28" s="629"/>
      <c r="EC28" s="631"/>
    </row>
    <row r="29" spans="2:133" ht="11.25" customHeight="1" x14ac:dyDescent="0.15">
      <c r="B29" s="598" t="s">
        <v>161</v>
      </c>
      <c r="C29" s="599"/>
      <c r="D29" s="599"/>
      <c r="E29" s="599"/>
      <c r="F29" s="599"/>
      <c r="G29" s="599"/>
      <c r="H29" s="599"/>
      <c r="I29" s="599"/>
      <c r="J29" s="599"/>
      <c r="K29" s="599"/>
      <c r="L29" s="599"/>
      <c r="M29" s="599"/>
      <c r="N29" s="599"/>
      <c r="O29" s="599"/>
      <c r="P29" s="599"/>
      <c r="Q29" s="600"/>
      <c r="R29" s="592">
        <v>53500</v>
      </c>
      <c r="S29" s="593"/>
      <c r="T29" s="593"/>
      <c r="U29" s="593"/>
      <c r="V29" s="593"/>
      <c r="W29" s="593"/>
      <c r="X29" s="593"/>
      <c r="Y29" s="594"/>
      <c r="Z29" s="595">
        <v>0.2</v>
      </c>
      <c r="AA29" s="595"/>
      <c r="AB29" s="595"/>
      <c r="AC29" s="595"/>
      <c r="AD29" s="596" t="s">
        <v>202</v>
      </c>
      <c r="AE29" s="596"/>
      <c r="AF29" s="596"/>
      <c r="AG29" s="596"/>
      <c r="AH29" s="596"/>
      <c r="AI29" s="596"/>
      <c r="AJ29" s="596"/>
      <c r="AK29" s="596"/>
      <c r="AL29" s="601" t="s">
        <v>202</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178</v>
      </c>
      <c r="CE29" s="565"/>
      <c r="CF29" s="598" t="s">
        <v>25</v>
      </c>
      <c r="CG29" s="599"/>
      <c r="CH29" s="599"/>
      <c r="CI29" s="599"/>
      <c r="CJ29" s="599"/>
      <c r="CK29" s="599"/>
      <c r="CL29" s="599"/>
      <c r="CM29" s="599"/>
      <c r="CN29" s="599"/>
      <c r="CO29" s="599"/>
      <c r="CP29" s="599"/>
      <c r="CQ29" s="600"/>
      <c r="CR29" s="592">
        <v>1212798</v>
      </c>
      <c r="CS29" s="627"/>
      <c r="CT29" s="627"/>
      <c r="CU29" s="627"/>
      <c r="CV29" s="627"/>
      <c r="CW29" s="627"/>
      <c r="CX29" s="627"/>
      <c r="CY29" s="628"/>
      <c r="CZ29" s="601">
        <v>5.8</v>
      </c>
      <c r="DA29" s="629"/>
      <c r="DB29" s="629"/>
      <c r="DC29" s="630"/>
      <c r="DD29" s="605">
        <v>1153135</v>
      </c>
      <c r="DE29" s="627"/>
      <c r="DF29" s="627"/>
      <c r="DG29" s="627"/>
      <c r="DH29" s="627"/>
      <c r="DI29" s="627"/>
      <c r="DJ29" s="627"/>
      <c r="DK29" s="628"/>
      <c r="DL29" s="605">
        <v>1153135</v>
      </c>
      <c r="DM29" s="627"/>
      <c r="DN29" s="627"/>
      <c r="DO29" s="627"/>
      <c r="DP29" s="627"/>
      <c r="DQ29" s="627"/>
      <c r="DR29" s="627"/>
      <c r="DS29" s="627"/>
      <c r="DT29" s="627"/>
      <c r="DU29" s="627"/>
      <c r="DV29" s="628"/>
      <c r="DW29" s="601">
        <v>11.2</v>
      </c>
      <c r="DX29" s="629"/>
      <c r="DY29" s="629"/>
      <c r="DZ29" s="629"/>
      <c r="EA29" s="629"/>
      <c r="EB29" s="629"/>
      <c r="EC29" s="631"/>
    </row>
    <row r="30" spans="2:133" ht="11.25" customHeight="1" x14ac:dyDescent="0.15">
      <c r="B30" s="598" t="s">
        <v>310</v>
      </c>
      <c r="C30" s="599"/>
      <c r="D30" s="599"/>
      <c r="E30" s="599"/>
      <c r="F30" s="599"/>
      <c r="G30" s="599"/>
      <c r="H30" s="599"/>
      <c r="I30" s="599"/>
      <c r="J30" s="599"/>
      <c r="K30" s="599"/>
      <c r="L30" s="599"/>
      <c r="M30" s="599"/>
      <c r="N30" s="599"/>
      <c r="O30" s="599"/>
      <c r="P30" s="599"/>
      <c r="Q30" s="600"/>
      <c r="R30" s="592">
        <v>161675</v>
      </c>
      <c r="S30" s="593"/>
      <c r="T30" s="593"/>
      <c r="U30" s="593"/>
      <c r="V30" s="593"/>
      <c r="W30" s="593"/>
      <c r="X30" s="593"/>
      <c r="Y30" s="594"/>
      <c r="Z30" s="595">
        <v>0.7</v>
      </c>
      <c r="AA30" s="595"/>
      <c r="AB30" s="595"/>
      <c r="AC30" s="595"/>
      <c r="AD30" s="596">
        <v>23615</v>
      </c>
      <c r="AE30" s="596"/>
      <c r="AF30" s="596"/>
      <c r="AG30" s="596"/>
      <c r="AH30" s="596"/>
      <c r="AI30" s="596"/>
      <c r="AJ30" s="596"/>
      <c r="AK30" s="596"/>
      <c r="AL30" s="601">
        <v>0.2</v>
      </c>
      <c r="AM30" s="602"/>
      <c r="AN30" s="602"/>
      <c r="AO30" s="603"/>
      <c r="AP30" s="365" t="s">
        <v>311</v>
      </c>
      <c r="AQ30" s="366"/>
      <c r="AR30" s="366"/>
      <c r="AS30" s="366"/>
      <c r="AT30" s="366"/>
      <c r="AU30" s="366"/>
      <c r="AV30" s="366"/>
      <c r="AW30" s="366"/>
      <c r="AX30" s="366"/>
      <c r="AY30" s="366"/>
      <c r="AZ30" s="366"/>
      <c r="BA30" s="366"/>
      <c r="BB30" s="366"/>
      <c r="BC30" s="366"/>
      <c r="BD30" s="366"/>
      <c r="BE30" s="366"/>
      <c r="BF30" s="408"/>
      <c r="BG30" s="365" t="s">
        <v>388</v>
      </c>
      <c r="BH30" s="633"/>
      <c r="BI30" s="633"/>
      <c r="BJ30" s="633"/>
      <c r="BK30" s="633"/>
      <c r="BL30" s="633"/>
      <c r="BM30" s="633"/>
      <c r="BN30" s="633"/>
      <c r="BO30" s="633"/>
      <c r="BP30" s="633"/>
      <c r="BQ30" s="634"/>
      <c r="BR30" s="365" t="s">
        <v>389</v>
      </c>
      <c r="BS30" s="633"/>
      <c r="BT30" s="633"/>
      <c r="BU30" s="633"/>
      <c r="BV30" s="633"/>
      <c r="BW30" s="633"/>
      <c r="BX30" s="633"/>
      <c r="BY30" s="633"/>
      <c r="BZ30" s="633"/>
      <c r="CA30" s="633"/>
      <c r="CB30" s="634"/>
      <c r="CD30" s="573"/>
      <c r="CE30" s="568"/>
      <c r="CF30" s="598" t="s">
        <v>390</v>
      </c>
      <c r="CG30" s="599"/>
      <c r="CH30" s="599"/>
      <c r="CI30" s="599"/>
      <c r="CJ30" s="599"/>
      <c r="CK30" s="599"/>
      <c r="CL30" s="599"/>
      <c r="CM30" s="599"/>
      <c r="CN30" s="599"/>
      <c r="CO30" s="599"/>
      <c r="CP30" s="599"/>
      <c r="CQ30" s="600"/>
      <c r="CR30" s="592">
        <v>1180806</v>
      </c>
      <c r="CS30" s="593"/>
      <c r="CT30" s="593"/>
      <c r="CU30" s="593"/>
      <c r="CV30" s="593"/>
      <c r="CW30" s="593"/>
      <c r="CX30" s="593"/>
      <c r="CY30" s="594"/>
      <c r="CZ30" s="601">
        <v>5.6</v>
      </c>
      <c r="DA30" s="629"/>
      <c r="DB30" s="629"/>
      <c r="DC30" s="630"/>
      <c r="DD30" s="605">
        <v>1125503</v>
      </c>
      <c r="DE30" s="593"/>
      <c r="DF30" s="593"/>
      <c r="DG30" s="593"/>
      <c r="DH30" s="593"/>
      <c r="DI30" s="593"/>
      <c r="DJ30" s="593"/>
      <c r="DK30" s="594"/>
      <c r="DL30" s="605">
        <v>1125503</v>
      </c>
      <c r="DM30" s="593"/>
      <c r="DN30" s="593"/>
      <c r="DO30" s="593"/>
      <c r="DP30" s="593"/>
      <c r="DQ30" s="593"/>
      <c r="DR30" s="593"/>
      <c r="DS30" s="593"/>
      <c r="DT30" s="593"/>
      <c r="DU30" s="593"/>
      <c r="DV30" s="594"/>
      <c r="DW30" s="601">
        <v>10.9</v>
      </c>
      <c r="DX30" s="629"/>
      <c r="DY30" s="629"/>
      <c r="DZ30" s="629"/>
      <c r="EA30" s="629"/>
      <c r="EB30" s="629"/>
      <c r="EC30" s="631"/>
    </row>
    <row r="31" spans="2:133" ht="11.25" customHeight="1" x14ac:dyDescent="0.15">
      <c r="B31" s="598" t="s">
        <v>21</v>
      </c>
      <c r="C31" s="599"/>
      <c r="D31" s="599"/>
      <c r="E31" s="599"/>
      <c r="F31" s="599"/>
      <c r="G31" s="599"/>
      <c r="H31" s="599"/>
      <c r="I31" s="599"/>
      <c r="J31" s="599"/>
      <c r="K31" s="599"/>
      <c r="L31" s="599"/>
      <c r="M31" s="599"/>
      <c r="N31" s="599"/>
      <c r="O31" s="599"/>
      <c r="P31" s="599"/>
      <c r="Q31" s="600"/>
      <c r="R31" s="592">
        <v>20288</v>
      </c>
      <c r="S31" s="593"/>
      <c r="T31" s="593"/>
      <c r="U31" s="593"/>
      <c r="V31" s="593"/>
      <c r="W31" s="593"/>
      <c r="X31" s="593"/>
      <c r="Y31" s="594"/>
      <c r="Z31" s="595">
        <v>0.1</v>
      </c>
      <c r="AA31" s="595"/>
      <c r="AB31" s="595"/>
      <c r="AC31" s="595"/>
      <c r="AD31" s="596" t="s">
        <v>202</v>
      </c>
      <c r="AE31" s="596"/>
      <c r="AF31" s="596"/>
      <c r="AG31" s="596"/>
      <c r="AH31" s="596"/>
      <c r="AI31" s="596"/>
      <c r="AJ31" s="596"/>
      <c r="AK31" s="596"/>
      <c r="AL31" s="601" t="s">
        <v>202</v>
      </c>
      <c r="AM31" s="602"/>
      <c r="AN31" s="602"/>
      <c r="AO31" s="603"/>
      <c r="AP31" s="546" t="s">
        <v>5</v>
      </c>
      <c r="AQ31" s="547"/>
      <c r="AR31" s="547"/>
      <c r="AS31" s="547"/>
      <c r="AT31" s="683" t="s">
        <v>391</v>
      </c>
      <c r="AU31" s="45"/>
      <c r="AV31" s="45"/>
      <c r="AW31" s="45"/>
      <c r="AX31" s="581" t="s">
        <v>274</v>
      </c>
      <c r="AY31" s="582"/>
      <c r="AZ31" s="582"/>
      <c r="BA31" s="582"/>
      <c r="BB31" s="582"/>
      <c r="BC31" s="582"/>
      <c r="BD31" s="582"/>
      <c r="BE31" s="582"/>
      <c r="BF31" s="583"/>
      <c r="BG31" s="635">
        <v>99.3</v>
      </c>
      <c r="BH31" s="636"/>
      <c r="BI31" s="636"/>
      <c r="BJ31" s="636"/>
      <c r="BK31" s="636"/>
      <c r="BL31" s="636"/>
      <c r="BM31" s="590">
        <v>97.4</v>
      </c>
      <c r="BN31" s="636"/>
      <c r="BO31" s="636"/>
      <c r="BP31" s="636"/>
      <c r="BQ31" s="637"/>
      <c r="BR31" s="635">
        <v>98.6</v>
      </c>
      <c r="BS31" s="636"/>
      <c r="BT31" s="636"/>
      <c r="BU31" s="636"/>
      <c r="BV31" s="636"/>
      <c r="BW31" s="636"/>
      <c r="BX31" s="590">
        <v>96.9</v>
      </c>
      <c r="BY31" s="636"/>
      <c r="BZ31" s="636"/>
      <c r="CA31" s="636"/>
      <c r="CB31" s="637"/>
      <c r="CD31" s="573"/>
      <c r="CE31" s="568"/>
      <c r="CF31" s="598" t="s">
        <v>312</v>
      </c>
      <c r="CG31" s="599"/>
      <c r="CH31" s="599"/>
      <c r="CI31" s="599"/>
      <c r="CJ31" s="599"/>
      <c r="CK31" s="599"/>
      <c r="CL31" s="599"/>
      <c r="CM31" s="599"/>
      <c r="CN31" s="599"/>
      <c r="CO31" s="599"/>
      <c r="CP31" s="599"/>
      <c r="CQ31" s="600"/>
      <c r="CR31" s="592">
        <v>31992</v>
      </c>
      <c r="CS31" s="627"/>
      <c r="CT31" s="627"/>
      <c r="CU31" s="627"/>
      <c r="CV31" s="627"/>
      <c r="CW31" s="627"/>
      <c r="CX31" s="627"/>
      <c r="CY31" s="628"/>
      <c r="CZ31" s="601">
        <v>0.2</v>
      </c>
      <c r="DA31" s="629"/>
      <c r="DB31" s="629"/>
      <c r="DC31" s="630"/>
      <c r="DD31" s="605">
        <v>27632</v>
      </c>
      <c r="DE31" s="627"/>
      <c r="DF31" s="627"/>
      <c r="DG31" s="627"/>
      <c r="DH31" s="627"/>
      <c r="DI31" s="627"/>
      <c r="DJ31" s="627"/>
      <c r="DK31" s="628"/>
      <c r="DL31" s="605">
        <v>27632</v>
      </c>
      <c r="DM31" s="627"/>
      <c r="DN31" s="627"/>
      <c r="DO31" s="627"/>
      <c r="DP31" s="627"/>
      <c r="DQ31" s="627"/>
      <c r="DR31" s="627"/>
      <c r="DS31" s="627"/>
      <c r="DT31" s="627"/>
      <c r="DU31" s="627"/>
      <c r="DV31" s="628"/>
      <c r="DW31" s="601">
        <v>0.3</v>
      </c>
      <c r="DX31" s="629"/>
      <c r="DY31" s="629"/>
      <c r="DZ31" s="629"/>
      <c r="EA31" s="629"/>
      <c r="EB31" s="629"/>
      <c r="EC31" s="631"/>
    </row>
    <row r="32" spans="2:133" ht="11.25" customHeight="1" x14ac:dyDescent="0.15">
      <c r="B32" s="598" t="s">
        <v>341</v>
      </c>
      <c r="C32" s="599"/>
      <c r="D32" s="599"/>
      <c r="E32" s="599"/>
      <c r="F32" s="599"/>
      <c r="G32" s="599"/>
      <c r="H32" s="599"/>
      <c r="I32" s="599"/>
      <c r="J32" s="599"/>
      <c r="K32" s="599"/>
      <c r="L32" s="599"/>
      <c r="M32" s="599"/>
      <c r="N32" s="599"/>
      <c r="O32" s="599"/>
      <c r="P32" s="599"/>
      <c r="Q32" s="600"/>
      <c r="R32" s="592">
        <v>6013508</v>
      </c>
      <c r="S32" s="593"/>
      <c r="T32" s="593"/>
      <c r="U32" s="593"/>
      <c r="V32" s="593"/>
      <c r="W32" s="593"/>
      <c r="X32" s="593"/>
      <c r="Y32" s="594"/>
      <c r="Z32" s="595">
        <v>27.2</v>
      </c>
      <c r="AA32" s="595"/>
      <c r="AB32" s="595"/>
      <c r="AC32" s="595"/>
      <c r="AD32" s="596" t="s">
        <v>202</v>
      </c>
      <c r="AE32" s="596"/>
      <c r="AF32" s="596"/>
      <c r="AG32" s="596"/>
      <c r="AH32" s="596"/>
      <c r="AI32" s="596"/>
      <c r="AJ32" s="596"/>
      <c r="AK32" s="596"/>
      <c r="AL32" s="601" t="s">
        <v>202</v>
      </c>
      <c r="AM32" s="602"/>
      <c r="AN32" s="602"/>
      <c r="AO32" s="603"/>
      <c r="AP32" s="681"/>
      <c r="AQ32" s="682"/>
      <c r="AR32" s="682"/>
      <c r="AS32" s="682"/>
      <c r="AT32" s="684"/>
      <c r="AU32" s="38" t="s">
        <v>248</v>
      </c>
      <c r="AV32" s="38"/>
      <c r="AW32" s="38"/>
      <c r="AX32" s="598" t="s">
        <v>289</v>
      </c>
      <c r="AY32" s="599"/>
      <c r="AZ32" s="599"/>
      <c r="BA32" s="599"/>
      <c r="BB32" s="599"/>
      <c r="BC32" s="599"/>
      <c r="BD32" s="599"/>
      <c r="BE32" s="599"/>
      <c r="BF32" s="600"/>
      <c r="BG32" s="638">
        <v>99.2</v>
      </c>
      <c r="BH32" s="627"/>
      <c r="BI32" s="627"/>
      <c r="BJ32" s="627"/>
      <c r="BK32" s="627"/>
      <c r="BL32" s="627"/>
      <c r="BM32" s="602">
        <v>97.6</v>
      </c>
      <c r="BN32" s="639"/>
      <c r="BO32" s="639"/>
      <c r="BP32" s="639"/>
      <c r="BQ32" s="640"/>
      <c r="BR32" s="638">
        <v>99.2</v>
      </c>
      <c r="BS32" s="627"/>
      <c r="BT32" s="627"/>
      <c r="BU32" s="627"/>
      <c r="BV32" s="627"/>
      <c r="BW32" s="627"/>
      <c r="BX32" s="602">
        <v>97.4</v>
      </c>
      <c r="BY32" s="639"/>
      <c r="BZ32" s="639"/>
      <c r="CA32" s="639"/>
      <c r="CB32" s="640"/>
      <c r="CD32" s="574"/>
      <c r="CE32" s="576"/>
      <c r="CF32" s="598" t="s">
        <v>392</v>
      </c>
      <c r="CG32" s="599"/>
      <c r="CH32" s="599"/>
      <c r="CI32" s="599"/>
      <c r="CJ32" s="599"/>
      <c r="CK32" s="599"/>
      <c r="CL32" s="599"/>
      <c r="CM32" s="599"/>
      <c r="CN32" s="599"/>
      <c r="CO32" s="599"/>
      <c r="CP32" s="599"/>
      <c r="CQ32" s="600"/>
      <c r="CR32" s="592">
        <v>52</v>
      </c>
      <c r="CS32" s="593"/>
      <c r="CT32" s="593"/>
      <c r="CU32" s="593"/>
      <c r="CV32" s="593"/>
      <c r="CW32" s="593"/>
      <c r="CX32" s="593"/>
      <c r="CY32" s="594"/>
      <c r="CZ32" s="601">
        <v>0</v>
      </c>
      <c r="DA32" s="629"/>
      <c r="DB32" s="629"/>
      <c r="DC32" s="630"/>
      <c r="DD32" s="605">
        <v>52</v>
      </c>
      <c r="DE32" s="593"/>
      <c r="DF32" s="593"/>
      <c r="DG32" s="593"/>
      <c r="DH32" s="593"/>
      <c r="DI32" s="593"/>
      <c r="DJ32" s="593"/>
      <c r="DK32" s="594"/>
      <c r="DL32" s="605">
        <v>52</v>
      </c>
      <c r="DM32" s="593"/>
      <c r="DN32" s="593"/>
      <c r="DO32" s="593"/>
      <c r="DP32" s="593"/>
      <c r="DQ32" s="593"/>
      <c r="DR32" s="593"/>
      <c r="DS32" s="593"/>
      <c r="DT32" s="593"/>
      <c r="DU32" s="593"/>
      <c r="DV32" s="594"/>
      <c r="DW32" s="601">
        <v>0</v>
      </c>
      <c r="DX32" s="629"/>
      <c r="DY32" s="629"/>
      <c r="DZ32" s="629"/>
      <c r="EA32" s="629"/>
      <c r="EB32" s="629"/>
      <c r="EC32" s="631"/>
    </row>
    <row r="33" spans="2:133" ht="11.25" customHeight="1" x14ac:dyDescent="0.15">
      <c r="B33" s="620" t="s">
        <v>57</v>
      </c>
      <c r="C33" s="621"/>
      <c r="D33" s="621"/>
      <c r="E33" s="621"/>
      <c r="F33" s="621"/>
      <c r="G33" s="621"/>
      <c r="H33" s="621"/>
      <c r="I33" s="621"/>
      <c r="J33" s="621"/>
      <c r="K33" s="621"/>
      <c r="L33" s="621"/>
      <c r="M33" s="621"/>
      <c r="N33" s="621"/>
      <c r="O33" s="621"/>
      <c r="P33" s="621"/>
      <c r="Q33" s="622"/>
      <c r="R33" s="592" t="s">
        <v>202</v>
      </c>
      <c r="S33" s="593"/>
      <c r="T33" s="593"/>
      <c r="U33" s="593"/>
      <c r="V33" s="593"/>
      <c r="W33" s="593"/>
      <c r="X33" s="593"/>
      <c r="Y33" s="594"/>
      <c r="Z33" s="595" t="s">
        <v>202</v>
      </c>
      <c r="AA33" s="595"/>
      <c r="AB33" s="595"/>
      <c r="AC33" s="595"/>
      <c r="AD33" s="596" t="s">
        <v>202</v>
      </c>
      <c r="AE33" s="596"/>
      <c r="AF33" s="596"/>
      <c r="AG33" s="596"/>
      <c r="AH33" s="596"/>
      <c r="AI33" s="596"/>
      <c r="AJ33" s="596"/>
      <c r="AK33" s="596"/>
      <c r="AL33" s="601" t="s">
        <v>202</v>
      </c>
      <c r="AM33" s="602"/>
      <c r="AN33" s="602"/>
      <c r="AO33" s="603"/>
      <c r="AP33" s="549"/>
      <c r="AQ33" s="550"/>
      <c r="AR33" s="550"/>
      <c r="AS33" s="550"/>
      <c r="AT33" s="685"/>
      <c r="AU33" s="46"/>
      <c r="AV33" s="46"/>
      <c r="AW33" s="46"/>
      <c r="AX33" s="611" t="s">
        <v>163</v>
      </c>
      <c r="AY33" s="612"/>
      <c r="AZ33" s="612"/>
      <c r="BA33" s="612"/>
      <c r="BB33" s="612"/>
      <c r="BC33" s="612"/>
      <c r="BD33" s="612"/>
      <c r="BE33" s="612"/>
      <c r="BF33" s="613"/>
      <c r="BG33" s="641">
        <v>99.2</v>
      </c>
      <c r="BH33" s="642"/>
      <c r="BI33" s="642"/>
      <c r="BJ33" s="642"/>
      <c r="BK33" s="642"/>
      <c r="BL33" s="642"/>
      <c r="BM33" s="643">
        <v>96.9</v>
      </c>
      <c r="BN33" s="642"/>
      <c r="BO33" s="642"/>
      <c r="BP33" s="642"/>
      <c r="BQ33" s="644"/>
      <c r="BR33" s="641">
        <v>97.9</v>
      </c>
      <c r="BS33" s="642"/>
      <c r="BT33" s="642"/>
      <c r="BU33" s="642"/>
      <c r="BV33" s="642"/>
      <c r="BW33" s="642"/>
      <c r="BX33" s="643">
        <v>96</v>
      </c>
      <c r="BY33" s="642"/>
      <c r="BZ33" s="642"/>
      <c r="CA33" s="642"/>
      <c r="CB33" s="644"/>
      <c r="CD33" s="598" t="s">
        <v>394</v>
      </c>
      <c r="CE33" s="599"/>
      <c r="CF33" s="599"/>
      <c r="CG33" s="599"/>
      <c r="CH33" s="599"/>
      <c r="CI33" s="599"/>
      <c r="CJ33" s="599"/>
      <c r="CK33" s="599"/>
      <c r="CL33" s="599"/>
      <c r="CM33" s="599"/>
      <c r="CN33" s="599"/>
      <c r="CO33" s="599"/>
      <c r="CP33" s="599"/>
      <c r="CQ33" s="600"/>
      <c r="CR33" s="592">
        <v>8834651</v>
      </c>
      <c r="CS33" s="627"/>
      <c r="CT33" s="627"/>
      <c r="CU33" s="627"/>
      <c r="CV33" s="627"/>
      <c r="CW33" s="627"/>
      <c r="CX33" s="627"/>
      <c r="CY33" s="628"/>
      <c r="CZ33" s="601">
        <v>41.9</v>
      </c>
      <c r="DA33" s="629"/>
      <c r="DB33" s="629"/>
      <c r="DC33" s="630"/>
      <c r="DD33" s="605">
        <v>6867198</v>
      </c>
      <c r="DE33" s="627"/>
      <c r="DF33" s="627"/>
      <c r="DG33" s="627"/>
      <c r="DH33" s="627"/>
      <c r="DI33" s="627"/>
      <c r="DJ33" s="627"/>
      <c r="DK33" s="628"/>
      <c r="DL33" s="605">
        <v>3533270</v>
      </c>
      <c r="DM33" s="627"/>
      <c r="DN33" s="627"/>
      <c r="DO33" s="627"/>
      <c r="DP33" s="627"/>
      <c r="DQ33" s="627"/>
      <c r="DR33" s="627"/>
      <c r="DS33" s="627"/>
      <c r="DT33" s="627"/>
      <c r="DU33" s="627"/>
      <c r="DV33" s="628"/>
      <c r="DW33" s="601">
        <v>34.200000000000003</v>
      </c>
      <c r="DX33" s="629"/>
      <c r="DY33" s="629"/>
      <c r="DZ33" s="629"/>
      <c r="EA33" s="629"/>
      <c r="EB33" s="629"/>
      <c r="EC33" s="631"/>
    </row>
    <row r="34" spans="2:133" ht="11.25" customHeight="1" x14ac:dyDescent="0.15">
      <c r="B34" s="598" t="s">
        <v>397</v>
      </c>
      <c r="C34" s="599"/>
      <c r="D34" s="599"/>
      <c r="E34" s="599"/>
      <c r="F34" s="599"/>
      <c r="G34" s="599"/>
      <c r="H34" s="599"/>
      <c r="I34" s="599"/>
      <c r="J34" s="599"/>
      <c r="K34" s="599"/>
      <c r="L34" s="599"/>
      <c r="M34" s="599"/>
      <c r="N34" s="599"/>
      <c r="O34" s="599"/>
      <c r="P34" s="599"/>
      <c r="Q34" s="600"/>
      <c r="R34" s="592">
        <v>1323731</v>
      </c>
      <c r="S34" s="593"/>
      <c r="T34" s="593"/>
      <c r="U34" s="593"/>
      <c r="V34" s="593"/>
      <c r="W34" s="593"/>
      <c r="X34" s="593"/>
      <c r="Y34" s="594"/>
      <c r="Z34" s="595">
        <v>6</v>
      </c>
      <c r="AA34" s="595"/>
      <c r="AB34" s="595"/>
      <c r="AC34" s="595"/>
      <c r="AD34" s="596" t="s">
        <v>202</v>
      </c>
      <c r="AE34" s="596"/>
      <c r="AF34" s="596"/>
      <c r="AG34" s="596"/>
      <c r="AH34" s="596"/>
      <c r="AI34" s="596"/>
      <c r="AJ34" s="596"/>
      <c r="AK34" s="596"/>
      <c r="AL34" s="601" t="s">
        <v>202</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399</v>
      </c>
      <c r="CE34" s="599"/>
      <c r="CF34" s="599"/>
      <c r="CG34" s="599"/>
      <c r="CH34" s="599"/>
      <c r="CI34" s="599"/>
      <c r="CJ34" s="599"/>
      <c r="CK34" s="599"/>
      <c r="CL34" s="599"/>
      <c r="CM34" s="599"/>
      <c r="CN34" s="599"/>
      <c r="CO34" s="599"/>
      <c r="CP34" s="599"/>
      <c r="CQ34" s="600"/>
      <c r="CR34" s="592">
        <v>2290538</v>
      </c>
      <c r="CS34" s="593"/>
      <c r="CT34" s="593"/>
      <c r="CU34" s="593"/>
      <c r="CV34" s="593"/>
      <c r="CW34" s="593"/>
      <c r="CX34" s="593"/>
      <c r="CY34" s="594"/>
      <c r="CZ34" s="601">
        <v>10.9</v>
      </c>
      <c r="DA34" s="629"/>
      <c r="DB34" s="629"/>
      <c r="DC34" s="630"/>
      <c r="DD34" s="605">
        <v>1052416</v>
      </c>
      <c r="DE34" s="593"/>
      <c r="DF34" s="593"/>
      <c r="DG34" s="593"/>
      <c r="DH34" s="593"/>
      <c r="DI34" s="593"/>
      <c r="DJ34" s="593"/>
      <c r="DK34" s="594"/>
      <c r="DL34" s="605">
        <v>581571</v>
      </c>
      <c r="DM34" s="593"/>
      <c r="DN34" s="593"/>
      <c r="DO34" s="593"/>
      <c r="DP34" s="593"/>
      <c r="DQ34" s="593"/>
      <c r="DR34" s="593"/>
      <c r="DS34" s="593"/>
      <c r="DT34" s="593"/>
      <c r="DU34" s="593"/>
      <c r="DV34" s="594"/>
      <c r="DW34" s="601">
        <v>5.6</v>
      </c>
      <c r="DX34" s="629"/>
      <c r="DY34" s="629"/>
      <c r="DZ34" s="629"/>
      <c r="EA34" s="629"/>
      <c r="EB34" s="629"/>
      <c r="EC34" s="631"/>
    </row>
    <row r="35" spans="2:133" ht="11.25" customHeight="1" x14ac:dyDescent="0.15">
      <c r="B35" s="598" t="s">
        <v>224</v>
      </c>
      <c r="C35" s="599"/>
      <c r="D35" s="599"/>
      <c r="E35" s="599"/>
      <c r="F35" s="599"/>
      <c r="G35" s="599"/>
      <c r="H35" s="599"/>
      <c r="I35" s="599"/>
      <c r="J35" s="599"/>
      <c r="K35" s="599"/>
      <c r="L35" s="599"/>
      <c r="M35" s="599"/>
      <c r="N35" s="599"/>
      <c r="O35" s="599"/>
      <c r="P35" s="599"/>
      <c r="Q35" s="600"/>
      <c r="R35" s="592">
        <v>97873</v>
      </c>
      <c r="S35" s="593"/>
      <c r="T35" s="593"/>
      <c r="U35" s="593"/>
      <c r="V35" s="593"/>
      <c r="W35" s="593"/>
      <c r="X35" s="593"/>
      <c r="Y35" s="594"/>
      <c r="Z35" s="595">
        <v>0.4</v>
      </c>
      <c r="AA35" s="595"/>
      <c r="AB35" s="595"/>
      <c r="AC35" s="595"/>
      <c r="AD35" s="596">
        <v>3806</v>
      </c>
      <c r="AE35" s="596"/>
      <c r="AF35" s="596"/>
      <c r="AG35" s="596"/>
      <c r="AH35" s="596"/>
      <c r="AI35" s="596"/>
      <c r="AJ35" s="596"/>
      <c r="AK35" s="596"/>
      <c r="AL35" s="601">
        <v>0</v>
      </c>
      <c r="AM35" s="602"/>
      <c r="AN35" s="602"/>
      <c r="AO35" s="603"/>
      <c r="AP35" s="15"/>
      <c r="AQ35" s="365" t="s">
        <v>402</v>
      </c>
      <c r="AR35" s="366"/>
      <c r="AS35" s="366"/>
      <c r="AT35" s="366"/>
      <c r="AU35" s="366"/>
      <c r="AV35" s="366"/>
      <c r="AW35" s="366"/>
      <c r="AX35" s="366"/>
      <c r="AY35" s="366"/>
      <c r="AZ35" s="366"/>
      <c r="BA35" s="366"/>
      <c r="BB35" s="366"/>
      <c r="BC35" s="366"/>
      <c r="BD35" s="366"/>
      <c r="BE35" s="366"/>
      <c r="BF35" s="408"/>
      <c r="BG35" s="365" t="s">
        <v>210</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404</v>
      </c>
      <c r="CE35" s="599"/>
      <c r="CF35" s="599"/>
      <c r="CG35" s="599"/>
      <c r="CH35" s="599"/>
      <c r="CI35" s="599"/>
      <c r="CJ35" s="599"/>
      <c r="CK35" s="599"/>
      <c r="CL35" s="599"/>
      <c r="CM35" s="599"/>
      <c r="CN35" s="599"/>
      <c r="CO35" s="599"/>
      <c r="CP35" s="599"/>
      <c r="CQ35" s="600"/>
      <c r="CR35" s="592">
        <v>70413</v>
      </c>
      <c r="CS35" s="627"/>
      <c r="CT35" s="627"/>
      <c r="CU35" s="627"/>
      <c r="CV35" s="627"/>
      <c r="CW35" s="627"/>
      <c r="CX35" s="627"/>
      <c r="CY35" s="628"/>
      <c r="CZ35" s="601">
        <v>0.3</v>
      </c>
      <c r="DA35" s="629"/>
      <c r="DB35" s="629"/>
      <c r="DC35" s="630"/>
      <c r="DD35" s="605">
        <v>50424</v>
      </c>
      <c r="DE35" s="627"/>
      <c r="DF35" s="627"/>
      <c r="DG35" s="627"/>
      <c r="DH35" s="627"/>
      <c r="DI35" s="627"/>
      <c r="DJ35" s="627"/>
      <c r="DK35" s="628"/>
      <c r="DL35" s="605">
        <v>50424</v>
      </c>
      <c r="DM35" s="627"/>
      <c r="DN35" s="627"/>
      <c r="DO35" s="627"/>
      <c r="DP35" s="627"/>
      <c r="DQ35" s="627"/>
      <c r="DR35" s="627"/>
      <c r="DS35" s="627"/>
      <c r="DT35" s="627"/>
      <c r="DU35" s="627"/>
      <c r="DV35" s="628"/>
      <c r="DW35" s="601">
        <v>0.5</v>
      </c>
      <c r="DX35" s="629"/>
      <c r="DY35" s="629"/>
      <c r="DZ35" s="629"/>
      <c r="EA35" s="629"/>
      <c r="EB35" s="629"/>
      <c r="EC35" s="631"/>
    </row>
    <row r="36" spans="2:133" ht="11.25" customHeight="1" x14ac:dyDescent="0.15">
      <c r="B36" s="598" t="s">
        <v>151</v>
      </c>
      <c r="C36" s="599"/>
      <c r="D36" s="599"/>
      <c r="E36" s="599"/>
      <c r="F36" s="599"/>
      <c r="G36" s="599"/>
      <c r="H36" s="599"/>
      <c r="I36" s="599"/>
      <c r="J36" s="599"/>
      <c r="K36" s="599"/>
      <c r="L36" s="599"/>
      <c r="M36" s="599"/>
      <c r="N36" s="599"/>
      <c r="O36" s="599"/>
      <c r="P36" s="599"/>
      <c r="Q36" s="600"/>
      <c r="R36" s="592">
        <v>1106341</v>
      </c>
      <c r="S36" s="593"/>
      <c r="T36" s="593"/>
      <c r="U36" s="593"/>
      <c r="V36" s="593"/>
      <c r="W36" s="593"/>
      <c r="X36" s="593"/>
      <c r="Y36" s="594"/>
      <c r="Z36" s="595">
        <v>5</v>
      </c>
      <c r="AA36" s="595"/>
      <c r="AB36" s="595"/>
      <c r="AC36" s="595"/>
      <c r="AD36" s="596" t="s">
        <v>202</v>
      </c>
      <c r="AE36" s="596"/>
      <c r="AF36" s="596"/>
      <c r="AG36" s="596"/>
      <c r="AH36" s="596"/>
      <c r="AI36" s="596"/>
      <c r="AJ36" s="596"/>
      <c r="AK36" s="596"/>
      <c r="AL36" s="601" t="s">
        <v>202</v>
      </c>
      <c r="AM36" s="602"/>
      <c r="AN36" s="602"/>
      <c r="AO36" s="603"/>
      <c r="AP36" s="15"/>
      <c r="AQ36" s="645" t="s">
        <v>384</v>
      </c>
      <c r="AR36" s="646"/>
      <c r="AS36" s="646"/>
      <c r="AT36" s="646"/>
      <c r="AU36" s="646"/>
      <c r="AV36" s="646"/>
      <c r="AW36" s="646"/>
      <c r="AX36" s="646"/>
      <c r="AY36" s="647"/>
      <c r="AZ36" s="584">
        <v>2754630</v>
      </c>
      <c r="BA36" s="585"/>
      <c r="BB36" s="585"/>
      <c r="BC36" s="585"/>
      <c r="BD36" s="585"/>
      <c r="BE36" s="585"/>
      <c r="BF36" s="648"/>
      <c r="BG36" s="581" t="s">
        <v>406</v>
      </c>
      <c r="BH36" s="582"/>
      <c r="BI36" s="582"/>
      <c r="BJ36" s="582"/>
      <c r="BK36" s="582"/>
      <c r="BL36" s="582"/>
      <c r="BM36" s="582"/>
      <c r="BN36" s="582"/>
      <c r="BO36" s="582"/>
      <c r="BP36" s="582"/>
      <c r="BQ36" s="582"/>
      <c r="BR36" s="582"/>
      <c r="BS36" s="582"/>
      <c r="BT36" s="582"/>
      <c r="BU36" s="583"/>
      <c r="BV36" s="584">
        <v>-763815</v>
      </c>
      <c r="BW36" s="585"/>
      <c r="BX36" s="585"/>
      <c r="BY36" s="585"/>
      <c r="BZ36" s="585"/>
      <c r="CA36" s="585"/>
      <c r="CB36" s="648"/>
      <c r="CD36" s="598" t="s">
        <v>28</v>
      </c>
      <c r="CE36" s="599"/>
      <c r="CF36" s="599"/>
      <c r="CG36" s="599"/>
      <c r="CH36" s="599"/>
      <c r="CI36" s="599"/>
      <c r="CJ36" s="599"/>
      <c r="CK36" s="599"/>
      <c r="CL36" s="599"/>
      <c r="CM36" s="599"/>
      <c r="CN36" s="599"/>
      <c r="CO36" s="599"/>
      <c r="CP36" s="599"/>
      <c r="CQ36" s="600"/>
      <c r="CR36" s="592">
        <v>2039323</v>
      </c>
      <c r="CS36" s="593"/>
      <c r="CT36" s="593"/>
      <c r="CU36" s="593"/>
      <c r="CV36" s="593"/>
      <c r="CW36" s="593"/>
      <c r="CX36" s="593"/>
      <c r="CY36" s="594"/>
      <c r="CZ36" s="601">
        <v>9.6999999999999993</v>
      </c>
      <c r="DA36" s="629"/>
      <c r="DB36" s="629"/>
      <c r="DC36" s="630"/>
      <c r="DD36" s="605">
        <v>1806922</v>
      </c>
      <c r="DE36" s="593"/>
      <c r="DF36" s="593"/>
      <c r="DG36" s="593"/>
      <c r="DH36" s="593"/>
      <c r="DI36" s="593"/>
      <c r="DJ36" s="593"/>
      <c r="DK36" s="594"/>
      <c r="DL36" s="605">
        <v>1274849</v>
      </c>
      <c r="DM36" s="593"/>
      <c r="DN36" s="593"/>
      <c r="DO36" s="593"/>
      <c r="DP36" s="593"/>
      <c r="DQ36" s="593"/>
      <c r="DR36" s="593"/>
      <c r="DS36" s="593"/>
      <c r="DT36" s="593"/>
      <c r="DU36" s="593"/>
      <c r="DV36" s="594"/>
      <c r="DW36" s="601">
        <v>12.3</v>
      </c>
      <c r="DX36" s="629"/>
      <c r="DY36" s="629"/>
      <c r="DZ36" s="629"/>
      <c r="EA36" s="629"/>
      <c r="EB36" s="629"/>
      <c r="EC36" s="631"/>
    </row>
    <row r="37" spans="2:133" ht="11.25" customHeight="1" x14ac:dyDescent="0.15">
      <c r="B37" s="598" t="s">
        <v>407</v>
      </c>
      <c r="C37" s="599"/>
      <c r="D37" s="599"/>
      <c r="E37" s="599"/>
      <c r="F37" s="599"/>
      <c r="G37" s="599"/>
      <c r="H37" s="599"/>
      <c r="I37" s="599"/>
      <c r="J37" s="599"/>
      <c r="K37" s="599"/>
      <c r="L37" s="599"/>
      <c r="M37" s="599"/>
      <c r="N37" s="599"/>
      <c r="O37" s="599"/>
      <c r="P37" s="599"/>
      <c r="Q37" s="600"/>
      <c r="R37" s="592">
        <v>4581</v>
      </c>
      <c r="S37" s="593"/>
      <c r="T37" s="593"/>
      <c r="U37" s="593"/>
      <c r="V37" s="593"/>
      <c r="W37" s="593"/>
      <c r="X37" s="593"/>
      <c r="Y37" s="594"/>
      <c r="Z37" s="595">
        <v>0</v>
      </c>
      <c r="AA37" s="595"/>
      <c r="AB37" s="595"/>
      <c r="AC37" s="595"/>
      <c r="AD37" s="596" t="s">
        <v>202</v>
      </c>
      <c r="AE37" s="596"/>
      <c r="AF37" s="596"/>
      <c r="AG37" s="596"/>
      <c r="AH37" s="596"/>
      <c r="AI37" s="596"/>
      <c r="AJ37" s="596"/>
      <c r="AK37" s="596"/>
      <c r="AL37" s="601" t="s">
        <v>202</v>
      </c>
      <c r="AM37" s="602"/>
      <c r="AN37" s="602"/>
      <c r="AO37" s="603"/>
      <c r="AQ37" s="649" t="s">
        <v>409</v>
      </c>
      <c r="AR37" s="650"/>
      <c r="AS37" s="650"/>
      <c r="AT37" s="650"/>
      <c r="AU37" s="650"/>
      <c r="AV37" s="650"/>
      <c r="AW37" s="650"/>
      <c r="AX37" s="650"/>
      <c r="AY37" s="651"/>
      <c r="AZ37" s="592">
        <v>572800</v>
      </c>
      <c r="BA37" s="593"/>
      <c r="BB37" s="593"/>
      <c r="BC37" s="593"/>
      <c r="BD37" s="627"/>
      <c r="BE37" s="627"/>
      <c r="BF37" s="640"/>
      <c r="BG37" s="598" t="s">
        <v>411</v>
      </c>
      <c r="BH37" s="599"/>
      <c r="BI37" s="599"/>
      <c r="BJ37" s="599"/>
      <c r="BK37" s="599"/>
      <c r="BL37" s="599"/>
      <c r="BM37" s="599"/>
      <c r="BN37" s="599"/>
      <c r="BO37" s="599"/>
      <c r="BP37" s="599"/>
      <c r="BQ37" s="599"/>
      <c r="BR37" s="599"/>
      <c r="BS37" s="599"/>
      <c r="BT37" s="599"/>
      <c r="BU37" s="600"/>
      <c r="BV37" s="592">
        <v>-859301</v>
      </c>
      <c r="BW37" s="593"/>
      <c r="BX37" s="593"/>
      <c r="BY37" s="593"/>
      <c r="BZ37" s="593"/>
      <c r="CA37" s="593"/>
      <c r="CB37" s="606"/>
      <c r="CD37" s="598" t="s">
        <v>165</v>
      </c>
      <c r="CE37" s="599"/>
      <c r="CF37" s="599"/>
      <c r="CG37" s="599"/>
      <c r="CH37" s="599"/>
      <c r="CI37" s="599"/>
      <c r="CJ37" s="599"/>
      <c r="CK37" s="599"/>
      <c r="CL37" s="599"/>
      <c r="CM37" s="599"/>
      <c r="CN37" s="599"/>
      <c r="CO37" s="599"/>
      <c r="CP37" s="599"/>
      <c r="CQ37" s="600"/>
      <c r="CR37" s="592">
        <v>639954</v>
      </c>
      <c r="CS37" s="627"/>
      <c r="CT37" s="627"/>
      <c r="CU37" s="627"/>
      <c r="CV37" s="627"/>
      <c r="CW37" s="627"/>
      <c r="CX37" s="627"/>
      <c r="CY37" s="628"/>
      <c r="CZ37" s="601">
        <v>3</v>
      </c>
      <c r="DA37" s="629"/>
      <c r="DB37" s="629"/>
      <c r="DC37" s="630"/>
      <c r="DD37" s="605">
        <v>639954</v>
      </c>
      <c r="DE37" s="627"/>
      <c r="DF37" s="627"/>
      <c r="DG37" s="627"/>
      <c r="DH37" s="627"/>
      <c r="DI37" s="627"/>
      <c r="DJ37" s="627"/>
      <c r="DK37" s="628"/>
      <c r="DL37" s="605">
        <v>578314</v>
      </c>
      <c r="DM37" s="627"/>
      <c r="DN37" s="627"/>
      <c r="DO37" s="627"/>
      <c r="DP37" s="627"/>
      <c r="DQ37" s="627"/>
      <c r="DR37" s="627"/>
      <c r="DS37" s="627"/>
      <c r="DT37" s="627"/>
      <c r="DU37" s="627"/>
      <c r="DV37" s="628"/>
      <c r="DW37" s="601">
        <v>5.6</v>
      </c>
      <c r="DX37" s="629"/>
      <c r="DY37" s="629"/>
      <c r="DZ37" s="629"/>
      <c r="EA37" s="629"/>
      <c r="EB37" s="629"/>
      <c r="EC37" s="631"/>
    </row>
    <row r="38" spans="2:133" ht="11.25" customHeight="1" x14ac:dyDescent="0.15">
      <c r="B38" s="598" t="s">
        <v>290</v>
      </c>
      <c r="C38" s="599"/>
      <c r="D38" s="599"/>
      <c r="E38" s="599"/>
      <c r="F38" s="599"/>
      <c r="G38" s="599"/>
      <c r="H38" s="599"/>
      <c r="I38" s="599"/>
      <c r="J38" s="599"/>
      <c r="K38" s="599"/>
      <c r="L38" s="599"/>
      <c r="M38" s="599"/>
      <c r="N38" s="599"/>
      <c r="O38" s="599"/>
      <c r="P38" s="599"/>
      <c r="Q38" s="600"/>
      <c r="R38" s="592">
        <v>734365</v>
      </c>
      <c r="S38" s="593"/>
      <c r="T38" s="593"/>
      <c r="U38" s="593"/>
      <c r="V38" s="593"/>
      <c r="W38" s="593"/>
      <c r="X38" s="593"/>
      <c r="Y38" s="594"/>
      <c r="Z38" s="595">
        <v>3.3</v>
      </c>
      <c r="AA38" s="595"/>
      <c r="AB38" s="595"/>
      <c r="AC38" s="595"/>
      <c r="AD38" s="596" t="s">
        <v>202</v>
      </c>
      <c r="AE38" s="596"/>
      <c r="AF38" s="596"/>
      <c r="AG38" s="596"/>
      <c r="AH38" s="596"/>
      <c r="AI38" s="596"/>
      <c r="AJ38" s="596"/>
      <c r="AK38" s="596"/>
      <c r="AL38" s="601" t="s">
        <v>202</v>
      </c>
      <c r="AM38" s="602"/>
      <c r="AN38" s="602"/>
      <c r="AO38" s="603"/>
      <c r="AQ38" s="649" t="s">
        <v>304</v>
      </c>
      <c r="AR38" s="650"/>
      <c r="AS38" s="650"/>
      <c r="AT38" s="650"/>
      <c r="AU38" s="650"/>
      <c r="AV38" s="650"/>
      <c r="AW38" s="650"/>
      <c r="AX38" s="650"/>
      <c r="AY38" s="651"/>
      <c r="AZ38" s="592">
        <v>3368</v>
      </c>
      <c r="BA38" s="593"/>
      <c r="BB38" s="593"/>
      <c r="BC38" s="593"/>
      <c r="BD38" s="627"/>
      <c r="BE38" s="627"/>
      <c r="BF38" s="640"/>
      <c r="BG38" s="598" t="s">
        <v>413</v>
      </c>
      <c r="BH38" s="599"/>
      <c r="BI38" s="599"/>
      <c r="BJ38" s="599"/>
      <c r="BK38" s="599"/>
      <c r="BL38" s="599"/>
      <c r="BM38" s="599"/>
      <c r="BN38" s="599"/>
      <c r="BO38" s="599"/>
      <c r="BP38" s="599"/>
      <c r="BQ38" s="599"/>
      <c r="BR38" s="599"/>
      <c r="BS38" s="599"/>
      <c r="BT38" s="599"/>
      <c r="BU38" s="600"/>
      <c r="BV38" s="592">
        <v>6419</v>
      </c>
      <c r="BW38" s="593"/>
      <c r="BX38" s="593"/>
      <c r="BY38" s="593"/>
      <c r="BZ38" s="593"/>
      <c r="CA38" s="593"/>
      <c r="CB38" s="606"/>
      <c r="CD38" s="598" t="s">
        <v>414</v>
      </c>
      <c r="CE38" s="599"/>
      <c r="CF38" s="599"/>
      <c r="CG38" s="599"/>
      <c r="CH38" s="599"/>
      <c r="CI38" s="599"/>
      <c r="CJ38" s="599"/>
      <c r="CK38" s="599"/>
      <c r="CL38" s="599"/>
      <c r="CM38" s="599"/>
      <c r="CN38" s="599"/>
      <c r="CO38" s="599"/>
      <c r="CP38" s="599"/>
      <c r="CQ38" s="600"/>
      <c r="CR38" s="592">
        <v>2178462</v>
      </c>
      <c r="CS38" s="593"/>
      <c r="CT38" s="593"/>
      <c r="CU38" s="593"/>
      <c r="CV38" s="593"/>
      <c r="CW38" s="593"/>
      <c r="CX38" s="593"/>
      <c r="CY38" s="594"/>
      <c r="CZ38" s="601">
        <v>10.3</v>
      </c>
      <c r="DA38" s="629"/>
      <c r="DB38" s="629"/>
      <c r="DC38" s="630"/>
      <c r="DD38" s="605">
        <v>1731707</v>
      </c>
      <c r="DE38" s="593"/>
      <c r="DF38" s="593"/>
      <c r="DG38" s="593"/>
      <c r="DH38" s="593"/>
      <c r="DI38" s="593"/>
      <c r="DJ38" s="593"/>
      <c r="DK38" s="594"/>
      <c r="DL38" s="605">
        <v>1626426</v>
      </c>
      <c r="DM38" s="593"/>
      <c r="DN38" s="593"/>
      <c r="DO38" s="593"/>
      <c r="DP38" s="593"/>
      <c r="DQ38" s="593"/>
      <c r="DR38" s="593"/>
      <c r="DS38" s="593"/>
      <c r="DT38" s="593"/>
      <c r="DU38" s="593"/>
      <c r="DV38" s="594"/>
      <c r="DW38" s="601">
        <v>15.7</v>
      </c>
      <c r="DX38" s="629"/>
      <c r="DY38" s="629"/>
      <c r="DZ38" s="629"/>
      <c r="EA38" s="629"/>
      <c r="EB38" s="629"/>
      <c r="EC38" s="631"/>
    </row>
    <row r="39" spans="2:133" ht="11.25" customHeight="1" x14ac:dyDescent="0.15">
      <c r="B39" s="598" t="s">
        <v>395</v>
      </c>
      <c r="C39" s="599"/>
      <c r="D39" s="599"/>
      <c r="E39" s="599"/>
      <c r="F39" s="599"/>
      <c r="G39" s="599"/>
      <c r="H39" s="599"/>
      <c r="I39" s="599"/>
      <c r="J39" s="599"/>
      <c r="K39" s="599"/>
      <c r="L39" s="599"/>
      <c r="M39" s="599"/>
      <c r="N39" s="599"/>
      <c r="O39" s="599"/>
      <c r="P39" s="599"/>
      <c r="Q39" s="600"/>
      <c r="R39" s="592">
        <v>649434</v>
      </c>
      <c r="S39" s="593"/>
      <c r="T39" s="593"/>
      <c r="U39" s="593"/>
      <c r="V39" s="593"/>
      <c r="W39" s="593"/>
      <c r="X39" s="593"/>
      <c r="Y39" s="594"/>
      <c r="Z39" s="595">
        <v>2.9</v>
      </c>
      <c r="AA39" s="595"/>
      <c r="AB39" s="595"/>
      <c r="AC39" s="595"/>
      <c r="AD39" s="596">
        <v>1899</v>
      </c>
      <c r="AE39" s="596"/>
      <c r="AF39" s="596"/>
      <c r="AG39" s="596"/>
      <c r="AH39" s="596"/>
      <c r="AI39" s="596"/>
      <c r="AJ39" s="596"/>
      <c r="AK39" s="596"/>
      <c r="AL39" s="601">
        <v>0</v>
      </c>
      <c r="AM39" s="602"/>
      <c r="AN39" s="602"/>
      <c r="AO39" s="603"/>
      <c r="AQ39" s="649" t="s">
        <v>415</v>
      </c>
      <c r="AR39" s="650"/>
      <c r="AS39" s="650"/>
      <c r="AT39" s="650"/>
      <c r="AU39" s="650"/>
      <c r="AV39" s="650"/>
      <c r="AW39" s="650"/>
      <c r="AX39" s="650"/>
      <c r="AY39" s="651"/>
      <c r="AZ39" s="592" t="s">
        <v>202</v>
      </c>
      <c r="BA39" s="593"/>
      <c r="BB39" s="593"/>
      <c r="BC39" s="593"/>
      <c r="BD39" s="627"/>
      <c r="BE39" s="627"/>
      <c r="BF39" s="640"/>
      <c r="BG39" s="598" t="s">
        <v>334</v>
      </c>
      <c r="BH39" s="599"/>
      <c r="BI39" s="599"/>
      <c r="BJ39" s="599"/>
      <c r="BK39" s="599"/>
      <c r="BL39" s="599"/>
      <c r="BM39" s="599"/>
      <c r="BN39" s="599"/>
      <c r="BO39" s="599"/>
      <c r="BP39" s="599"/>
      <c r="BQ39" s="599"/>
      <c r="BR39" s="599"/>
      <c r="BS39" s="599"/>
      <c r="BT39" s="599"/>
      <c r="BU39" s="600"/>
      <c r="BV39" s="592">
        <v>9658</v>
      </c>
      <c r="BW39" s="593"/>
      <c r="BX39" s="593"/>
      <c r="BY39" s="593"/>
      <c r="BZ39" s="593"/>
      <c r="CA39" s="593"/>
      <c r="CB39" s="606"/>
      <c r="CD39" s="598" t="s">
        <v>416</v>
      </c>
      <c r="CE39" s="599"/>
      <c r="CF39" s="599"/>
      <c r="CG39" s="599"/>
      <c r="CH39" s="599"/>
      <c r="CI39" s="599"/>
      <c r="CJ39" s="599"/>
      <c r="CK39" s="599"/>
      <c r="CL39" s="599"/>
      <c r="CM39" s="599"/>
      <c r="CN39" s="599"/>
      <c r="CO39" s="599"/>
      <c r="CP39" s="599"/>
      <c r="CQ39" s="600"/>
      <c r="CR39" s="592">
        <v>2225775</v>
      </c>
      <c r="CS39" s="627"/>
      <c r="CT39" s="627"/>
      <c r="CU39" s="627"/>
      <c r="CV39" s="627"/>
      <c r="CW39" s="627"/>
      <c r="CX39" s="627"/>
      <c r="CY39" s="628"/>
      <c r="CZ39" s="601">
        <v>10.6</v>
      </c>
      <c r="DA39" s="629"/>
      <c r="DB39" s="629"/>
      <c r="DC39" s="630"/>
      <c r="DD39" s="605">
        <v>2225729</v>
      </c>
      <c r="DE39" s="627"/>
      <c r="DF39" s="627"/>
      <c r="DG39" s="627"/>
      <c r="DH39" s="627"/>
      <c r="DI39" s="627"/>
      <c r="DJ39" s="627"/>
      <c r="DK39" s="628"/>
      <c r="DL39" s="605" t="s">
        <v>202</v>
      </c>
      <c r="DM39" s="627"/>
      <c r="DN39" s="627"/>
      <c r="DO39" s="627"/>
      <c r="DP39" s="627"/>
      <c r="DQ39" s="627"/>
      <c r="DR39" s="627"/>
      <c r="DS39" s="627"/>
      <c r="DT39" s="627"/>
      <c r="DU39" s="627"/>
      <c r="DV39" s="628"/>
      <c r="DW39" s="601" t="s">
        <v>202</v>
      </c>
      <c r="DX39" s="629"/>
      <c r="DY39" s="629"/>
      <c r="DZ39" s="629"/>
      <c r="EA39" s="629"/>
      <c r="EB39" s="629"/>
      <c r="EC39" s="631"/>
    </row>
    <row r="40" spans="2:133" ht="11.25" customHeight="1" x14ac:dyDescent="0.15">
      <c r="B40" s="598" t="s">
        <v>420</v>
      </c>
      <c r="C40" s="599"/>
      <c r="D40" s="599"/>
      <c r="E40" s="599"/>
      <c r="F40" s="599"/>
      <c r="G40" s="599"/>
      <c r="H40" s="599"/>
      <c r="I40" s="599"/>
      <c r="J40" s="599"/>
      <c r="K40" s="599"/>
      <c r="L40" s="599"/>
      <c r="M40" s="599"/>
      <c r="N40" s="599"/>
      <c r="O40" s="599"/>
      <c r="P40" s="599"/>
      <c r="Q40" s="600"/>
      <c r="R40" s="592">
        <v>1064470</v>
      </c>
      <c r="S40" s="593"/>
      <c r="T40" s="593"/>
      <c r="U40" s="593"/>
      <c r="V40" s="593"/>
      <c r="W40" s="593"/>
      <c r="X40" s="593"/>
      <c r="Y40" s="594"/>
      <c r="Z40" s="595">
        <v>4.8</v>
      </c>
      <c r="AA40" s="595"/>
      <c r="AB40" s="595"/>
      <c r="AC40" s="595"/>
      <c r="AD40" s="596" t="s">
        <v>202</v>
      </c>
      <c r="AE40" s="596"/>
      <c r="AF40" s="596"/>
      <c r="AG40" s="596"/>
      <c r="AH40" s="596"/>
      <c r="AI40" s="596"/>
      <c r="AJ40" s="596"/>
      <c r="AK40" s="596"/>
      <c r="AL40" s="601" t="s">
        <v>202</v>
      </c>
      <c r="AM40" s="602"/>
      <c r="AN40" s="602"/>
      <c r="AO40" s="603"/>
      <c r="AQ40" s="649" t="s">
        <v>19</v>
      </c>
      <c r="AR40" s="650"/>
      <c r="AS40" s="650"/>
      <c r="AT40" s="650"/>
      <c r="AU40" s="650"/>
      <c r="AV40" s="650"/>
      <c r="AW40" s="650"/>
      <c r="AX40" s="650"/>
      <c r="AY40" s="651"/>
      <c r="AZ40" s="592" t="s">
        <v>202</v>
      </c>
      <c r="BA40" s="593"/>
      <c r="BB40" s="593"/>
      <c r="BC40" s="593"/>
      <c r="BD40" s="627"/>
      <c r="BE40" s="627"/>
      <c r="BF40" s="640"/>
      <c r="BG40" s="681" t="s">
        <v>421</v>
      </c>
      <c r="BH40" s="682"/>
      <c r="BI40" s="682"/>
      <c r="BJ40" s="682"/>
      <c r="BK40" s="682"/>
      <c r="BL40" s="49"/>
      <c r="BM40" s="599" t="s">
        <v>422</v>
      </c>
      <c r="BN40" s="599"/>
      <c r="BO40" s="599"/>
      <c r="BP40" s="599"/>
      <c r="BQ40" s="599"/>
      <c r="BR40" s="599"/>
      <c r="BS40" s="599"/>
      <c r="BT40" s="599"/>
      <c r="BU40" s="600"/>
      <c r="BV40" s="592">
        <v>80</v>
      </c>
      <c r="BW40" s="593"/>
      <c r="BX40" s="593"/>
      <c r="BY40" s="593"/>
      <c r="BZ40" s="593"/>
      <c r="CA40" s="593"/>
      <c r="CB40" s="606"/>
      <c r="CD40" s="598" t="s">
        <v>370</v>
      </c>
      <c r="CE40" s="599"/>
      <c r="CF40" s="599"/>
      <c r="CG40" s="599"/>
      <c r="CH40" s="599"/>
      <c r="CI40" s="599"/>
      <c r="CJ40" s="599"/>
      <c r="CK40" s="599"/>
      <c r="CL40" s="599"/>
      <c r="CM40" s="599"/>
      <c r="CN40" s="599"/>
      <c r="CO40" s="599"/>
      <c r="CP40" s="599"/>
      <c r="CQ40" s="600"/>
      <c r="CR40" s="592">
        <v>30140</v>
      </c>
      <c r="CS40" s="593"/>
      <c r="CT40" s="593"/>
      <c r="CU40" s="593"/>
      <c r="CV40" s="593"/>
      <c r="CW40" s="593"/>
      <c r="CX40" s="593"/>
      <c r="CY40" s="594"/>
      <c r="CZ40" s="601">
        <v>0.1</v>
      </c>
      <c r="DA40" s="629"/>
      <c r="DB40" s="629"/>
      <c r="DC40" s="630"/>
      <c r="DD40" s="605" t="s">
        <v>202</v>
      </c>
      <c r="DE40" s="593"/>
      <c r="DF40" s="593"/>
      <c r="DG40" s="593"/>
      <c r="DH40" s="593"/>
      <c r="DI40" s="593"/>
      <c r="DJ40" s="593"/>
      <c r="DK40" s="594"/>
      <c r="DL40" s="605" t="s">
        <v>202</v>
      </c>
      <c r="DM40" s="593"/>
      <c r="DN40" s="593"/>
      <c r="DO40" s="593"/>
      <c r="DP40" s="593"/>
      <c r="DQ40" s="593"/>
      <c r="DR40" s="593"/>
      <c r="DS40" s="593"/>
      <c r="DT40" s="593"/>
      <c r="DU40" s="593"/>
      <c r="DV40" s="594"/>
      <c r="DW40" s="601" t="s">
        <v>202</v>
      </c>
      <c r="DX40" s="629"/>
      <c r="DY40" s="629"/>
      <c r="DZ40" s="629"/>
      <c r="EA40" s="629"/>
      <c r="EB40" s="629"/>
      <c r="EC40" s="631"/>
    </row>
    <row r="41" spans="2:133" ht="11.25" customHeight="1" x14ac:dyDescent="0.15">
      <c r="B41" s="598" t="s">
        <v>423</v>
      </c>
      <c r="C41" s="599"/>
      <c r="D41" s="599"/>
      <c r="E41" s="599"/>
      <c r="F41" s="599"/>
      <c r="G41" s="599"/>
      <c r="H41" s="599"/>
      <c r="I41" s="599"/>
      <c r="J41" s="599"/>
      <c r="K41" s="599"/>
      <c r="L41" s="599"/>
      <c r="M41" s="599"/>
      <c r="N41" s="599"/>
      <c r="O41" s="599"/>
      <c r="P41" s="599"/>
      <c r="Q41" s="600"/>
      <c r="R41" s="592" t="s">
        <v>202</v>
      </c>
      <c r="S41" s="593"/>
      <c r="T41" s="593"/>
      <c r="U41" s="593"/>
      <c r="V41" s="593"/>
      <c r="W41" s="593"/>
      <c r="X41" s="593"/>
      <c r="Y41" s="594"/>
      <c r="Z41" s="595" t="s">
        <v>202</v>
      </c>
      <c r="AA41" s="595"/>
      <c r="AB41" s="595"/>
      <c r="AC41" s="595"/>
      <c r="AD41" s="596" t="s">
        <v>202</v>
      </c>
      <c r="AE41" s="596"/>
      <c r="AF41" s="596"/>
      <c r="AG41" s="596"/>
      <c r="AH41" s="596"/>
      <c r="AI41" s="596"/>
      <c r="AJ41" s="596"/>
      <c r="AK41" s="596"/>
      <c r="AL41" s="601" t="s">
        <v>202</v>
      </c>
      <c r="AM41" s="602"/>
      <c r="AN41" s="602"/>
      <c r="AO41" s="603"/>
      <c r="AQ41" s="649" t="s">
        <v>424</v>
      </c>
      <c r="AR41" s="650"/>
      <c r="AS41" s="650"/>
      <c r="AT41" s="650"/>
      <c r="AU41" s="650"/>
      <c r="AV41" s="650"/>
      <c r="AW41" s="650"/>
      <c r="AX41" s="650"/>
      <c r="AY41" s="651"/>
      <c r="AZ41" s="592">
        <v>509360</v>
      </c>
      <c r="BA41" s="593"/>
      <c r="BB41" s="593"/>
      <c r="BC41" s="593"/>
      <c r="BD41" s="627"/>
      <c r="BE41" s="627"/>
      <c r="BF41" s="640"/>
      <c r="BG41" s="681"/>
      <c r="BH41" s="682"/>
      <c r="BI41" s="682"/>
      <c r="BJ41" s="682"/>
      <c r="BK41" s="682"/>
      <c r="BL41" s="49"/>
      <c r="BM41" s="599" t="s">
        <v>341</v>
      </c>
      <c r="BN41" s="599"/>
      <c r="BO41" s="599"/>
      <c r="BP41" s="599"/>
      <c r="BQ41" s="599"/>
      <c r="BR41" s="599"/>
      <c r="BS41" s="599"/>
      <c r="BT41" s="599"/>
      <c r="BU41" s="600"/>
      <c r="BV41" s="592">
        <v>1</v>
      </c>
      <c r="BW41" s="593"/>
      <c r="BX41" s="593"/>
      <c r="BY41" s="593"/>
      <c r="BZ41" s="593"/>
      <c r="CA41" s="593"/>
      <c r="CB41" s="606"/>
      <c r="CD41" s="598" t="s">
        <v>285</v>
      </c>
      <c r="CE41" s="599"/>
      <c r="CF41" s="599"/>
      <c r="CG41" s="599"/>
      <c r="CH41" s="599"/>
      <c r="CI41" s="599"/>
      <c r="CJ41" s="599"/>
      <c r="CK41" s="599"/>
      <c r="CL41" s="599"/>
      <c r="CM41" s="599"/>
      <c r="CN41" s="599"/>
      <c r="CO41" s="599"/>
      <c r="CP41" s="599"/>
      <c r="CQ41" s="600"/>
      <c r="CR41" s="592" t="s">
        <v>202</v>
      </c>
      <c r="CS41" s="627"/>
      <c r="CT41" s="627"/>
      <c r="CU41" s="627"/>
      <c r="CV41" s="627"/>
      <c r="CW41" s="627"/>
      <c r="CX41" s="627"/>
      <c r="CY41" s="628"/>
      <c r="CZ41" s="601" t="s">
        <v>202</v>
      </c>
      <c r="DA41" s="629"/>
      <c r="DB41" s="629"/>
      <c r="DC41" s="630"/>
      <c r="DD41" s="605" t="s">
        <v>202</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598" t="s">
        <v>425</v>
      </c>
      <c r="C42" s="599"/>
      <c r="D42" s="599"/>
      <c r="E42" s="599"/>
      <c r="F42" s="599"/>
      <c r="G42" s="599"/>
      <c r="H42" s="599"/>
      <c r="I42" s="599"/>
      <c r="J42" s="599"/>
      <c r="K42" s="599"/>
      <c r="L42" s="599"/>
      <c r="M42" s="599"/>
      <c r="N42" s="599"/>
      <c r="O42" s="599"/>
      <c r="P42" s="599"/>
      <c r="Q42" s="600"/>
      <c r="R42" s="592" t="s">
        <v>202</v>
      </c>
      <c r="S42" s="593"/>
      <c r="T42" s="593"/>
      <c r="U42" s="593"/>
      <c r="V42" s="593"/>
      <c r="W42" s="593"/>
      <c r="X42" s="593"/>
      <c r="Y42" s="594"/>
      <c r="Z42" s="595" t="s">
        <v>202</v>
      </c>
      <c r="AA42" s="595"/>
      <c r="AB42" s="595"/>
      <c r="AC42" s="595"/>
      <c r="AD42" s="596" t="s">
        <v>202</v>
      </c>
      <c r="AE42" s="596"/>
      <c r="AF42" s="596"/>
      <c r="AG42" s="596"/>
      <c r="AH42" s="596"/>
      <c r="AI42" s="596"/>
      <c r="AJ42" s="596"/>
      <c r="AK42" s="596"/>
      <c r="AL42" s="601" t="s">
        <v>202</v>
      </c>
      <c r="AM42" s="602"/>
      <c r="AN42" s="602"/>
      <c r="AO42" s="603"/>
      <c r="AQ42" s="658" t="s">
        <v>426</v>
      </c>
      <c r="AR42" s="659"/>
      <c r="AS42" s="659"/>
      <c r="AT42" s="659"/>
      <c r="AU42" s="659"/>
      <c r="AV42" s="659"/>
      <c r="AW42" s="659"/>
      <c r="AX42" s="659"/>
      <c r="AY42" s="660"/>
      <c r="AZ42" s="661">
        <v>1669102</v>
      </c>
      <c r="BA42" s="662"/>
      <c r="BB42" s="662"/>
      <c r="BC42" s="662"/>
      <c r="BD42" s="642"/>
      <c r="BE42" s="642"/>
      <c r="BF42" s="644"/>
      <c r="BG42" s="549"/>
      <c r="BH42" s="550"/>
      <c r="BI42" s="550"/>
      <c r="BJ42" s="550"/>
      <c r="BK42" s="550"/>
      <c r="BL42" s="19"/>
      <c r="BM42" s="612" t="s">
        <v>204</v>
      </c>
      <c r="BN42" s="612"/>
      <c r="BO42" s="612"/>
      <c r="BP42" s="612"/>
      <c r="BQ42" s="612"/>
      <c r="BR42" s="612"/>
      <c r="BS42" s="612"/>
      <c r="BT42" s="612"/>
      <c r="BU42" s="613"/>
      <c r="BV42" s="661">
        <v>358</v>
      </c>
      <c r="BW42" s="662"/>
      <c r="BX42" s="662"/>
      <c r="BY42" s="662"/>
      <c r="BZ42" s="662"/>
      <c r="CA42" s="662"/>
      <c r="CB42" s="663"/>
      <c r="CD42" s="598" t="s">
        <v>147</v>
      </c>
      <c r="CE42" s="599"/>
      <c r="CF42" s="599"/>
      <c r="CG42" s="599"/>
      <c r="CH42" s="599"/>
      <c r="CI42" s="599"/>
      <c r="CJ42" s="599"/>
      <c r="CK42" s="599"/>
      <c r="CL42" s="599"/>
      <c r="CM42" s="599"/>
      <c r="CN42" s="599"/>
      <c r="CO42" s="599"/>
      <c r="CP42" s="599"/>
      <c r="CQ42" s="600"/>
      <c r="CR42" s="592">
        <v>1185230</v>
      </c>
      <c r="CS42" s="627"/>
      <c r="CT42" s="627"/>
      <c r="CU42" s="627"/>
      <c r="CV42" s="627"/>
      <c r="CW42" s="627"/>
      <c r="CX42" s="627"/>
      <c r="CY42" s="628"/>
      <c r="CZ42" s="601">
        <v>5.6</v>
      </c>
      <c r="DA42" s="629"/>
      <c r="DB42" s="629"/>
      <c r="DC42" s="630"/>
      <c r="DD42" s="605">
        <v>215811</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598" t="s">
        <v>427</v>
      </c>
      <c r="C43" s="599"/>
      <c r="D43" s="599"/>
      <c r="E43" s="599"/>
      <c r="F43" s="599"/>
      <c r="G43" s="599"/>
      <c r="H43" s="599"/>
      <c r="I43" s="599"/>
      <c r="J43" s="599"/>
      <c r="K43" s="599"/>
      <c r="L43" s="599"/>
      <c r="M43" s="599"/>
      <c r="N43" s="599"/>
      <c r="O43" s="599"/>
      <c r="P43" s="599"/>
      <c r="Q43" s="600"/>
      <c r="R43" s="592">
        <v>492170</v>
      </c>
      <c r="S43" s="593"/>
      <c r="T43" s="593"/>
      <c r="U43" s="593"/>
      <c r="V43" s="593"/>
      <c r="W43" s="593"/>
      <c r="X43" s="593"/>
      <c r="Y43" s="594"/>
      <c r="Z43" s="595">
        <v>2.2000000000000002</v>
      </c>
      <c r="AA43" s="595"/>
      <c r="AB43" s="595"/>
      <c r="AC43" s="595"/>
      <c r="AD43" s="596" t="s">
        <v>202</v>
      </c>
      <c r="AE43" s="596"/>
      <c r="AF43" s="596"/>
      <c r="AG43" s="596"/>
      <c r="AH43" s="596"/>
      <c r="AI43" s="596"/>
      <c r="AJ43" s="596"/>
      <c r="AK43" s="596"/>
      <c r="AL43" s="601" t="s">
        <v>202</v>
      </c>
      <c r="AM43" s="602"/>
      <c r="AN43" s="602"/>
      <c r="AO43" s="603"/>
      <c r="CD43" s="598" t="s">
        <v>89</v>
      </c>
      <c r="CE43" s="599"/>
      <c r="CF43" s="599"/>
      <c r="CG43" s="599"/>
      <c r="CH43" s="599"/>
      <c r="CI43" s="599"/>
      <c r="CJ43" s="599"/>
      <c r="CK43" s="599"/>
      <c r="CL43" s="599"/>
      <c r="CM43" s="599"/>
      <c r="CN43" s="599"/>
      <c r="CO43" s="599"/>
      <c r="CP43" s="599"/>
      <c r="CQ43" s="600"/>
      <c r="CR43" s="592">
        <v>62118</v>
      </c>
      <c r="CS43" s="627"/>
      <c r="CT43" s="627"/>
      <c r="CU43" s="627"/>
      <c r="CV43" s="627"/>
      <c r="CW43" s="627"/>
      <c r="CX43" s="627"/>
      <c r="CY43" s="628"/>
      <c r="CZ43" s="601">
        <v>0.3</v>
      </c>
      <c r="DA43" s="629"/>
      <c r="DB43" s="629"/>
      <c r="DC43" s="630"/>
      <c r="DD43" s="605">
        <v>62118</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611" t="s">
        <v>428</v>
      </c>
      <c r="C44" s="612"/>
      <c r="D44" s="612"/>
      <c r="E44" s="612"/>
      <c r="F44" s="612"/>
      <c r="G44" s="612"/>
      <c r="H44" s="612"/>
      <c r="I44" s="612"/>
      <c r="J44" s="612"/>
      <c r="K44" s="612"/>
      <c r="L44" s="612"/>
      <c r="M44" s="612"/>
      <c r="N44" s="612"/>
      <c r="O44" s="612"/>
      <c r="P44" s="612"/>
      <c r="Q44" s="613"/>
      <c r="R44" s="661">
        <v>22109469</v>
      </c>
      <c r="S44" s="662"/>
      <c r="T44" s="662"/>
      <c r="U44" s="662"/>
      <c r="V44" s="662"/>
      <c r="W44" s="662"/>
      <c r="X44" s="662"/>
      <c r="Y44" s="664"/>
      <c r="Z44" s="665">
        <v>100</v>
      </c>
      <c r="AA44" s="665"/>
      <c r="AB44" s="665"/>
      <c r="AC44" s="665"/>
      <c r="AD44" s="666">
        <v>9839062</v>
      </c>
      <c r="AE44" s="666"/>
      <c r="AF44" s="666"/>
      <c r="AG44" s="666"/>
      <c r="AH44" s="666"/>
      <c r="AI44" s="666"/>
      <c r="AJ44" s="666"/>
      <c r="AK44" s="666"/>
      <c r="AL44" s="667">
        <v>100</v>
      </c>
      <c r="AM44" s="643"/>
      <c r="AN44" s="643"/>
      <c r="AO44" s="668"/>
      <c r="CD44" s="572" t="s">
        <v>178</v>
      </c>
      <c r="CE44" s="565"/>
      <c r="CF44" s="598" t="s">
        <v>429</v>
      </c>
      <c r="CG44" s="599"/>
      <c r="CH44" s="599"/>
      <c r="CI44" s="599"/>
      <c r="CJ44" s="599"/>
      <c r="CK44" s="599"/>
      <c r="CL44" s="599"/>
      <c r="CM44" s="599"/>
      <c r="CN44" s="599"/>
      <c r="CO44" s="599"/>
      <c r="CP44" s="599"/>
      <c r="CQ44" s="600"/>
      <c r="CR44" s="592">
        <v>1185230</v>
      </c>
      <c r="CS44" s="593"/>
      <c r="CT44" s="593"/>
      <c r="CU44" s="593"/>
      <c r="CV44" s="593"/>
      <c r="CW44" s="593"/>
      <c r="CX44" s="593"/>
      <c r="CY44" s="594"/>
      <c r="CZ44" s="601">
        <v>5.6</v>
      </c>
      <c r="DA44" s="602"/>
      <c r="DB44" s="602"/>
      <c r="DC44" s="607"/>
      <c r="DD44" s="605">
        <v>215811</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430</v>
      </c>
      <c r="CG45" s="599"/>
      <c r="CH45" s="599"/>
      <c r="CI45" s="599"/>
      <c r="CJ45" s="599"/>
      <c r="CK45" s="599"/>
      <c r="CL45" s="599"/>
      <c r="CM45" s="599"/>
      <c r="CN45" s="599"/>
      <c r="CO45" s="599"/>
      <c r="CP45" s="599"/>
      <c r="CQ45" s="600"/>
      <c r="CR45" s="592">
        <v>772864</v>
      </c>
      <c r="CS45" s="627"/>
      <c r="CT45" s="627"/>
      <c r="CU45" s="627"/>
      <c r="CV45" s="627"/>
      <c r="CW45" s="627"/>
      <c r="CX45" s="627"/>
      <c r="CY45" s="628"/>
      <c r="CZ45" s="601">
        <v>3.7</v>
      </c>
      <c r="DA45" s="629"/>
      <c r="DB45" s="629"/>
      <c r="DC45" s="630"/>
      <c r="DD45" s="605">
        <v>47020</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431</v>
      </c>
      <c r="CG46" s="599"/>
      <c r="CH46" s="599"/>
      <c r="CI46" s="599"/>
      <c r="CJ46" s="599"/>
      <c r="CK46" s="599"/>
      <c r="CL46" s="599"/>
      <c r="CM46" s="599"/>
      <c r="CN46" s="599"/>
      <c r="CO46" s="599"/>
      <c r="CP46" s="599"/>
      <c r="CQ46" s="600"/>
      <c r="CR46" s="592">
        <v>381966</v>
      </c>
      <c r="CS46" s="593"/>
      <c r="CT46" s="593"/>
      <c r="CU46" s="593"/>
      <c r="CV46" s="593"/>
      <c r="CW46" s="593"/>
      <c r="CX46" s="593"/>
      <c r="CY46" s="594"/>
      <c r="CZ46" s="601">
        <v>1.8</v>
      </c>
      <c r="DA46" s="602"/>
      <c r="DB46" s="602"/>
      <c r="DC46" s="607"/>
      <c r="DD46" s="605">
        <v>165691</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B47" s="669" t="s">
        <v>403</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433</v>
      </c>
      <c r="CG47" s="599"/>
      <c r="CH47" s="599"/>
      <c r="CI47" s="599"/>
      <c r="CJ47" s="599"/>
      <c r="CK47" s="599"/>
      <c r="CL47" s="599"/>
      <c r="CM47" s="599"/>
      <c r="CN47" s="599"/>
      <c r="CO47" s="599"/>
      <c r="CP47" s="599"/>
      <c r="CQ47" s="600"/>
      <c r="CR47" s="592" t="s">
        <v>202</v>
      </c>
      <c r="CS47" s="627"/>
      <c r="CT47" s="627"/>
      <c r="CU47" s="627"/>
      <c r="CV47" s="627"/>
      <c r="CW47" s="627"/>
      <c r="CX47" s="627"/>
      <c r="CY47" s="628"/>
      <c r="CZ47" s="601" t="s">
        <v>202</v>
      </c>
      <c r="DA47" s="629"/>
      <c r="DB47" s="629"/>
      <c r="DC47" s="630"/>
      <c r="DD47" s="605" t="s">
        <v>202</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x14ac:dyDescent="0.15">
      <c r="B48" s="670" t="s">
        <v>265</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435</v>
      </c>
      <c r="CG48" s="599"/>
      <c r="CH48" s="599"/>
      <c r="CI48" s="599"/>
      <c r="CJ48" s="599"/>
      <c r="CK48" s="599"/>
      <c r="CL48" s="599"/>
      <c r="CM48" s="599"/>
      <c r="CN48" s="599"/>
      <c r="CO48" s="599"/>
      <c r="CP48" s="599"/>
      <c r="CQ48" s="600"/>
      <c r="CR48" s="592" t="s">
        <v>202</v>
      </c>
      <c r="CS48" s="593"/>
      <c r="CT48" s="593"/>
      <c r="CU48" s="593"/>
      <c r="CV48" s="593"/>
      <c r="CW48" s="593"/>
      <c r="CX48" s="593"/>
      <c r="CY48" s="594"/>
      <c r="CZ48" s="601" t="s">
        <v>202</v>
      </c>
      <c r="DA48" s="602"/>
      <c r="DB48" s="602"/>
      <c r="DC48" s="607"/>
      <c r="DD48" s="605" t="s">
        <v>202</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195</v>
      </c>
      <c r="CE49" s="612"/>
      <c r="CF49" s="612"/>
      <c r="CG49" s="612"/>
      <c r="CH49" s="612"/>
      <c r="CI49" s="612"/>
      <c r="CJ49" s="612"/>
      <c r="CK49" s="612"/>
      <c r="CL49" s="612"/>
      <c r="CM49" s="612"/>
      <c r="CN49" s="612"/>
      <c r="CO49" s="612"/>
      <c r="CP49" s="612"/>
      <c r="CQ49" s="613"/>
      <c r="CR49" s="661">
        <v>21090165</v>
      </c>
      <c r="CS49" s="642"/>
      <c r="CT49" s="642"/>
      <c r="CU49" s="642"/>
      <c r="CV49" s="642"/>
      <c r="CW49" s="642"/>
      <c r="CX49" s="642"/>
      <c r="CY49" s="671"/>
      <c r="CZ49" s="667">
        <v>100</v>
      </c>
      <c r="DA49" s="672"/>
      <c r="DB49" s="672"/>
      <c r="DC49" s="673"/>
      <c r="DD49" s="674">
        <v>12364807</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J54Ea6ORmzYlIlv4mKWu/D+jA97NJ67dfj1nJXx0bw1OAX2vsDYHmD2MQONBL1uzxr4CxNAJN9U1FaKyB+8XFA==" saltValue="tTFK7d3ocxDzfwc10HSDD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6" t="s">
        <v>298</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301</v>
      </c>
      <c r="DK2" s="688"/>
      <c r="DL2" s="688"/>
      <c r="DM2" s="688"/>
      <c r="DN2" s="688"/>
      <c r="DO2" s="689"/>
      <c r="DP2" s="54"/>
      <c r="DQ2" s="687" t="s">
        <v>279</v>
      </c>
      <c r="DR2" s="688"/>
      <c r="DS2" s="688"/>
      <c r="DT2" s="688"/>
      <c r="DU2" s="688"/>
      <c r="DV2" s="688"/>
      <c r="DW2" s="688"/>
      <c r="DX2" s="688"/>
      <c r="DY2" s="688"/>
      <c r="DZ2" s="689"/>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0" t="s">
        <v>436</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437</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15">
      <c r="A5" s="945" t="s">
        <v>438</v>
      </c>
      <c r="B5" s="946"/>
      <c r="C5" s="946"/>
      <c r="D5" s="946"/>
      <c r="E5" s="946"/>
      <c r="F5" s="946"/>
      <c r="G5" s="946"/>
      <c r="H5" s="946"/>
      <c r="I5" s="946"/>
      <c r="J5" s="946"/>
      <c r="K5" s="946"/>
      <c r="L5" s="946"/>
      <c r="M5" s="946"/>
      <c r="N5" s="946"/>
      <c r="O5" s="946"/>
      <c r="P5" s="947"/>
      <c r="Q5" s="951" t="s">
        <v>184</v>
      </c>
      <c r="R5" s="952"/>
      <c r="S5" s="952"/>
      <c r="T5" s="952"/>
      <c r="U5" s="953"/>
      <c r="V5" s="951" t="s">
        <v>439</v>
      </c>
      <c r="W5" s="952"/>
      <c r="X5" s="952"/>
      <c r="Y5" s="952"/>
      <c r="Z5" s="953"/>
      <c r="AA5" s="951" t="s">
        <v>440</v>
      </c>
      <c r="AB5" s="952"/>
      <c r="AC5" s="952"/>
      <c r="AD5" s="952"/>
      <c r="AE5" s="952"/>
      <c r="AF5" s="957" t="s">
        <v>181</v>
      </c>
      <c r="AG5" s="952"/>
      <c r="AH5" s="952"/>
      <c r="AI5" s="952"/>
      <c r="AJ5" s="958"/>
      <c r="AK5" s="952" t="s">
        <v>156</v>
      </c>
      <c r="AL5" s="952"/>
      <c r="AM5" s="952"/>
      <c r="AN5" s="952"/>
      <c r="AO5" s="953"/>
      <c r="AP5" s="951" t="s">
        <v>441</v>
      </c>
      <c r="AQ5" s="952"/>
      <c r="AR5" s="952"/>
      <c r="AS5" s="952"/>
      <c r="AT5" s="953"/>
      <c r="AU5" s="951" t="s">
        <v>443</v>
      </c>
      <c r="AV5" s="952"/>
      <c r="AW5" s="952"/>
      <c r="AX5" s="952"/>
      <c r="AY5" s="958"/>
      <c r="AZ5" s="60"/>
      <c r="BA5" s="60"/>
      <c r="BB5" s="60"/>
      <c r="BC5" s="60"/>
      <c r="BD5" s="60"/>
      <c r="BE5" s="71"/>
      <c r="BF5" s="71"/>
      <c r="BG5" s="71"/>
      <c r="BH5" s="71"/>
      <c r="BI5" s="71"/>
      <c r="BJ5" s="71"/>
      <c r="BK5" s="71"/>
      <c r="BL5" s="71"/>
      <c r="BM5" s="71"/>
      <c r="BN5" s="71"/>
      <c r="BO5" s="71"/>
      <c r="BP5" s="71"/>
      <c r="BQ5" s="945" t="s">
        <v>444</v>
      </c>
      <c r="BR5" s="946"/>
      <c r="BS5" s="946"/>
      <c r="BT5" s="946"/>
      <c r="BU5" s="946"/>
      <c r="BV5" s="946"/>
      <c r="BW5" s="946"/>
      <c r="BX5" s="946"/>
      <c r="BY5" s="946"/>
      <c r="BZ5" s="946"/>
      <c r="CA5" s="946"/>
      <c r="CB5" s="946"/>
      <c r="CC5" s="946"/>
      <c r="CD5" s="946"/>
      <c r="CE5" s="946"/>
      <c r="CF5" s="946"/>
      <c r="CG5" s="947"/>
      <c r="CH5" s="951" t="s">
        <v>366</v>
      </c>
      <c r="CI5" s="952"/>
      <c r="CJ5" s="952"/>
      <c r="CK5" s="952"/>
      <c r="CL5" s="953"/>
      <c r="CM5" s="951" t="s">
        <v>318</v>
      </c>
      <c r="CN5" s="952"/>
      <c r="CO5" s="952"/>
      <c r="CP5" s="952"/>
      <c r="CQ5" s="953"/>
      <c r="CR5" s="951" t="s">
        <v>244</v>
      </c>
      <c r="CS5" s="952"/>
      <c r="CT5" s="952"/>
      <c r="CU5" s="952"/>
      <c r="CV5" s="953"/>
      <c r="CW5" s="951" t="s">
        <v>56</v>
      </c>
      <c r="CX5" s="952"/>
      <c r="CY5" s="952"/>
      <c r="CZ5" s="952"/>
      <c r="DA5" s="953"/>
      <c r="DB5" s="951" t="s">
        <v>445</v>
      </c>
      <c r="DC5" s="952"/>
      <c r="DD5" s="952"/>
      <c r="DE5" s="952"/>
      <c r="DF5" s="953"/>
      <c r="DG5" s="961" t="s">
        <v>241</v>
      </c>
      <c r="DH5" s="962"/>
      <c r="DI5" s="962"/>
      <c r="DJ5" s="962"/>
      <c r="DK5" s="963"/>
      <c r="DL5" s="961" t="s">
        <v>450</v>
      </c>
      <c r="DM5" s="962"/>
      <c r="DN5" s="962"/>
      <c r="DO5" s="962"/>
      <c r="DP5" s="963"/>
      <c r="DQ5" s="951" t="s">
        <v>451</v>
      </c>
      <c r="DR5" s="952"/>
      <c r="DS5" s="952"/>
      <c r="DT5" s="952"/>
      <c r="DU5" s="953"/>
      <c r="DV5" s="951" t="s">
        <v>443</v>
      </c>
      <c r="DW5" s="952"/>
      <c r="DX5" s="952"/>
      <c r="DY5" s="952"/>
      <c r="DZ5" s="958"/>
      <c r="EA5" s="71"/>
    </row>
    <row r="6" spans="1:131" s="51" customFormat="1" ht="26.25" customHeight="1" x14ac:dyDescent="0.15">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15">
      <c r="A7" s="55">
        <v>1</v>
      </c>
      <c r="B7" s="692" t="s">
        <v>453</v>
      </c>
      <c r="C7" s="693"/>
      <c r="D7" s="693"/>
      <c r="E7" s="693"/>
      <c r="F7" s="693"/>
      <c r="G7" s="693"/>
      <c r="H7" s="693"/>
      <c r="I7" s="693"/>
      <c r="J7" s="693"/>
      <c r="K7" s="693"/>
      <c r="L7" s="693"/>
      <c r="M7" s="693"/>
      <c r="N7" s="693"/>
      <c r="O7" s="693"/>
      <c r="P7" s="694"/>
      <c r="Q7" s="695">
        <v>22388</v>
      </c>
      <c r="R7" s="696"/>
      <c r="S7" s="696"/>
      <c r="T7" s="696"/>
      <c r="U7" s="696"/>
      <c r="V7" s="696">
        <v>21046</v>
      </c>
      <c r="W7" s="696"/>
      <c r="X7" s="696"/>
      <c r="Y7" s="696"/>
      <c r="Z7" s="696"/>
      <c r="AA7" s="696">
        <v>1342</v>
      </c>
      <c r="AB7" s="696"/>
      <c r="AC7" s="696"/>
      <c r="AD7" s="696"/>
      <c r="AE7" s="697"/>
      <c r="AF7" s="698">
        <v>1342</v>
      </c>
      <c r="AG7" s="699"/>
      <c r="AH7" s="699"/>
      <c r="AI7" s="699"/>
      <c r="AJ7" s="700"/>
      <c r="AK7" s="701" t="s">
        <v>202</v>
      </c>
      <c r="AL7" s="696"/>
      <c r="AM7" s="696"/>
      <c r="AN7" s="696"/>
      <c r="AO7" s="696"/>
      <c r="AP7" s="696">
        <v>11390</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249</v>
      </c>
      <c r="BT7" s="693"/>
      <c r="BU7" s="693"/>
      <c r="BV7" s="693"/>
      <c r="BW7" s="693"/>
      <c r="BX7" s="693"/>
      <c r="BY7" s="693"/>
      <c r="BZ7" s="693"/>
      <c r="CA7" s="693"/>
      <c r="CB7" s="693"/>
      <c r="CC7" s="693"/>
      <c r="CD7" s="693"/>
      <c r="CE7" s="693"/>
      <c r="CF7" s="693"/>
      <c r="CG7" s="694"/>
      <c r="CH7" s="704">
        <v>-6</v>
      </c>
      <c r="CI7" s="705"/>
      <c r="CJ7" s="705"/>
      <c r="CK7" s="705"/>
      <c r="CL7" s="706"/>
      <c r="CM7" s="704">
        <v>21</v>
      </c>
      <c r="CN7" s="705"/>
      <c r="CO7" s="705"/>
      <c r="CP7" s="705"/>
      <c r="CQ7" s="706"/>
      <c r="CR7" s="704">
        <v>3</v>
      </c>
      <c r="CS7" s="705"/>
      <c r="CT7" s="705"/>
      <c r="CU7" s="705"/>
      <c r="CV7" s="706"/>
      <c r="CW7" s="704">
        <v>3</v>
      </c>
      <c r="CX7" s="705"/>
      <c r="CY7" s="705"/>
      <c r="CZ7" s="705"/>
      <c r="DA7" s="706"/>
      <c r="DB7" s="704" t="s">
        <v>202</v>
      </c>
      <c r="DC7" s="705"/>
      <c r="DD7" s="705"/>
      <c r="DE7" s="705"/>
      <c r="DF7" s="706"/>
      <c r="DG7" s="704" t="s">
        <v>202</v>
      </c>
      <c r="DH7" s="705"/>
      <c r="DI7" s="705"/>
      <c r="DJ7" s="705"/>
      <c r="DK7" s="706"/>
      <c r="DL7" s="704" t="s">
        <v>202</v>
      </c>
      <c r="DM7" s="705"/>
      <c r="DN7" s="705"/>
      <c r="DO7" s="705"/>
      <c r="DP7" s="706"/>
      <c r="DQ7" s="704" t="s">
        <v>202</v>
      </c>
      <c r="DR7" s="705"/>
      <c r="DS7" s="705"/>
      <c r="DT7" s="705"/>
      <c r="DU7" s="706"/>
      <c r="DV7" s="692"/>
      <c r="DW7" s="693"/>
      <c r="DX7" s="693"/>
      <c r="DY7" s="693"/>
      <c r="DZ7" s="707"/>
      <c r="EA7" s="71"/>
    </row>
    <row r="8" spans="1:131" s="51" customFormat="1" ht="26.25" customHeight="1" x14ac:dyDescent="0.15">
      <c r="A8" s="56">
        <v>2</v>
      </c>
      <c r="B8" s="708" t="s">
        <v>455</v>
      </c>
      <c r="C8" s="709"/>
      <c r="D8" s="709"/>
      <c r="E8" s="709"/>
      <c r="F8" s="709"/>
      <c r="G8" s="709"/>
      <c r="H8" s="709"/>
      <c r="I8" s="709"/>
      <c r="J8" s="709"/>
      <c r="K8" s="709"/>
      <c r="L8" s="709"/>
      <c r="M8" s="709"/>
      <c r="N8" s="709"/>
      <c r="O8" s="709"/>
      <c r="P8" s="710"/>
      <c r="Q8" s="711" t="s">
        <v>202</v>
      </c>
      <c r="R8" s="712"/>
      <c r="S8" s="712"/>
      <c r="T8" s="712"/>
      <c r="U8" s="712"/>
      <c r="V8" s="712" t="s">
        <v>202</v>
      </c>
      <c r="W8" s="712"/>
      <c r="X8" s="712"/>
      <c r="Y8" s="712"/>
      <c r="Z8" s="712"/>
      <c r="AA8" s="712" t="s">
        <v>202</v>
      </c>
      <c r="AB8" s="712"/>
      <c r="AC8" s="712"/>
      <c r="AD8" s="712"/>
      <c r="AE8" s="713"/>
      <c r="AF8" s="714" t="s">
        <v>202</v>
      </c>
      <c r="AG8" s="715"/>
      <c r="AH8" s="715"/>
      <c r="AI8" s="715"/>
      <c r="AJ8" s="716"/>
      <c r="AK8" s="717" t="s">
        <v>202</v>
      </c>
      <c r="AL8" s="712"/>
      <c r="AM8" s="712"/>
      <c r="AN8" s="712"/>
      <c r="AO8" s="712"/>
      <c r="AP8" s="712" t="s">
        <v>202</v>
      </c>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c r="BT8" s="709"/>
      <c r="BU8" s="709"/>
      <c r="BV8" s="709"/>
      <c r="BW8" s="709"/>
      <c r="BX8" s="709"/>
      <c r="BY8" s="709"/>
      <c r="BZ8" s="709"/>
      <c r="CA8" s="709"/>
      <c r="CB8" s="709"/>
      <c r="CC8" s="709"/>
      <c r="CD8" s="709"/>
      <c r="CE8" s="709"/>
      <c r="CF8" s="709"/>
      <c r="CG8" s="710"/>
      <c r="CH8" s="720"/>
      <c r="CI8" s="715"/>
      <c r="CJ8" s="715"/>
      <c r="CK8" s="715"/>
      <c r="CL8" s="721"/>
      <c r="CM8" s="720"/>
      <c r="CN8" s="715"/>
      <c r="CO8" s="715"/>
      <c r="CP8" s="715"/>
      <c r="CQ8" s="721"/>
      <c r="CR8" s="720"/>
      <c r="CS8" s="715"/>
      <c r="CT8" s="715"/>
      <c r="CU8" s="715"/>
      <c r="CV8" s="721"/>
      <c r="CW8" s="720"/>
      <c r="CX8" s="715"/>
      <c r="CY8" s="715"/>
      <c r="CZ8" s="715"/>
      <c r="DA8" s="721"/>
      <c r="DB8" s="720"/>
      <c r="DC8" s="715"/>
      <c r="DD8" s="715"/>
      <c r="DE8" s="715"/>
      <c r="DF8" s="721"/>
      <c r="DG8" s="720"/>
      <c r="DH8" s="715"/>
      <c r="DI8" s="715"/>
      <c r="DJ8" s="715"/>
      <c r="DK8" s="721"/>
      <c r="DL8" s="720"/>
      <c r="DM8" s="715"/>
      <c r="DN8" s="715"/>
      <c r="DO8" s="715"/>
      <c r="DP8" s="721"/>
      <c r="DQ8" s="720"/>
      <c r="DR8" s="715"/>
      <c r="DS8" s="715"/>
      <c r="DT8" s="715"/>
      <c r="DU8" s="721"/>
      <c r="DV8" s="708"/>
      <c r="DW8" s="709"/>
      <c r="DX8" s="709"/>
      <c r="DY8" s="709"/>
      <c r="DZ8" s="722"/>
      <c r="EA8" s="71"/>
    </row>
    <row r="9" spans="1:131" s="51" customFormat="1" ht="26.25" customHeight="1" x14ac:dyDescent="0.15">
      <c r="A9" s="56">
        <v>3</v>
      </c>
      <c r="B9" s="708" t="s">
        <v>456</v>
      </c>
      <c r="C9" s="709"/>
      <c r="D9" s="709"/>
      <c r="E9" s="709"/>
      <c r="F9" s="709"/>
      <c r="G9" s="709"/>
      <c r="H9" s="709"/>
      <c r="I9" s="709"/>
      <c r="J9" s="709"/>
      <c r="K9" s="709"/>
      <c r="L9" s="709"/>
      <c r="M9" s="709"/>
      <c r="N9" s="709"/>
      <c r="O9" s="709"/>
      <c r="P9" s="710"/>
      <c r="Q9" s="711">
        <v>10</v>
      </c>
      <c r="R9" s="712"/>
      <c r="S9" s="712"/>
      <c r="T9" s="712"/>
      <c r="U9" s="712"/>
      <c r="V9" s="712">
        <v>334</v>
      </c>
      <c r="W9" s="712"/>
      <c r="X9" s="712"/>
      <c r="Y9" s="712"/>
      <c r="Z9" s="712"/>
      <c r="AA9" s="712">
        <v>-324</v>
      </c>
      <c r="AB9" s="712"/>
      <c r="AC9" s="712"/>
      <c r="AD9" s="712"/>
      <c r="AE9" s="713"/>
      <c r="AF9" s="714">
        <v>-324</v>
      </c>
      <c r="AG9" s="715"/>
      <c r="AH9" s="715"/>
      <c r="AI9" s="715"/>
      <c r="AJ9" s="716"/>
      <c r="AK9" s="717" t="s">
        <v>202</v>
      </c>
      <c r="AL9" s="712"/>
      <c r="AM9" s="712"/>
      <c r="AN9" s="712"/>
      <c r="AO9" s="712"/>
      <c r="AP9" s="712" t="s">
        <v>202</v>
      </c>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c r="BT9" s="709"/>
      <c r="BU9" s="709"/>
      <c r="BV9" s="709"/>
      <c r="BW9" s="709"/>
      <c r="BX9" s="709"/>
      <c r="BY9" s="709"/>
      <c r="BZ9" s="709"/>
      <c r="CA9" s="709"/>
      <c r="CB9" s="709"/>
      <c r="CC9" s="709"/>
      <c r="CD9" s="709"/>
      <c r="CE9" s="709"/>
      <c r="CF9" s="709"/>
      <c r="CG9" s="710"/>
      <c r="CH9" s="720"/>
      <c r="CI9" s="715"/>
      <c r="CJ9" s="715"/>
      <c r="CK9" s="715"/>
      <c r="CL9" s="721"/>
      <c r="CM9" s="720"/>
      <c r="CN9" s="715"/>
      <c r="CO9" s="715"/>
      <c r="CP9" s="715"/>
      <c r="CQ9" s="721"/>
      <c r="CR9" s="720"/>
      <c r="CS9" s="715"/>
      <c r="CT9" s="715"/>
      <c r="CU9" s="715"/>
      <c r="CV9" s="721"/>
      <c r="CW9" s="720"/>
      <c r="CX9" s="715"/>
      <c r="CY9" s="715"/>
      <c r="CZ9" s="715"/>
      <c r="DA9" s="721"/>
      <c r="DB9" s="720"/>
      <c r="DC9" s="715"/>
      <c r="DD9" s="715"/>
      <c r="DE9" s="715"/>
      <c r="DF9" s="721"/>
      <c r="DG9" s="720"/>
      <c r="DH9" s="715"/>
      <c r="DI9" s="715"/>
      <c r="DJ9" s="715"/>
      <c r="DK9" s="721"/>
      <c r="DL9" s="720"/>
      <c r="DM9" s="715"/>
      <c r="DN9" s="715"/>
      <c r="DO9" s="715"/>
      <c r="DP9" s="721"/>
      <c r="DQ9" s="720"/>
      <c r="DR9" s="715"/>
      <c r="DS9" s="715"/>
      <c r="DT9" s="715"/>
      <c r="DU9" s="721"/>
      <c r="DV9" s="708"/>
      <c r="DW9" s="709"/>
      <c r="DX9" s="709"/>
      <c r="DY9" s="709"/>
      <c r="DZ9" s="722"/>
      <c r="EA9" s="71"/>
    </row>
    <row r="10" spans="1:131" s="51" customFormat="1" ht="26.25" customHeight="1" x14ac:dyDescent="0.15">
      <c r="A10" s="56">
        <v>4</v>
      </c>
      <c r="B10" s="708" t="s">
        <v>457</v>
      </c>
      <c r="C10" s="709"/>
      <c r="D10" s="709"/>
      <c r="E10" s="709"/>
      <c r="F10" s="709"/>
      <c r="G10" s="709"/>
      <c r="H10" s="709"/>
      <c r="I10" s="709"/>
      <c r="J10" s="709"/>
      <c r="K10" s="709"/>
      <c r="L10" s="709"/>
      <c r="M10" s="709"/>
      <c r="N10" s="709"/>
      <c r="O10" s="709"/>
      <c r="P10" s="710"/>
      <c r="Q10" s="711">
        <v>94</v>
      </c>
      <c r="R10" s="712"/>
      <c r="S10" s="712"/>
      <c r="T10" s="712"/>
      <c r="U10" s="712"/>
      <c r="V10" s="712">
        <v>93</v>
      </c>
      <c r="W10" s="712"/>
      <c r="X10" s="712"/>
      <c r="Y10" s="712"/>
      <c r="Z10" s="712"/>
      <c r="AA10" s="712">
        <v>1</v>
      </c>
      <c r="AB10" s="712"/>
      <c r="AC10" s="712"/>
      <c r="AD10" s="712"/>
      <c r="AE10" s="713"/>
      <c r="AF10" s="714">
        <v>1</v>
      </c>
      <c r="AG10" s="715"/>
      <c r="AH10" s="715"/>
      <c r="AI10" s="715"/>
      <c r="AJ10" s="716"/>
      <c r="AK10" s="717">
        <v>53</v>
      </c>
      <c r="AL10" s="712"/>
      <c r="AM10" s="712"/>
      <c r="AN10" s="712"/>
      <c r="AO10" s="712"/>
      <c r="AP10" s="712" t="s">
        <v>202</v>
      </c>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71"/>
    </row>
    <row r="11" spans="1:131" s="51" customFormat="1" ht="26.25" customHeight="1" x14ac:dyDescent="0.15">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15">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15">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15">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15">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15">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15">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15">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15">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15">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15">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15">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460</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15">
      <c r="A23" s="57" t="s">
        <v>253</v>
      </c>
      <c r="B23" s="731" t="s">
        <v>114</v>
      </c>
      <c r="C23" s="732"/>
      <c r="D23" s="732"/>
      <c r="E23" s="732"/>
      <c r="F23" s="732"/>
      <c r="G23" s="732"/>
      <c r="H23" s="732"/>
      <c r="I23" s="732"/>
      <c r="J23" s="732"/>
      <c r="K23" s="732"/>
      <c r="L23" s="732"/>
      <c r="M23" s="732"/>
      <c r="N23" s="732"/>
      <c r="O23" s="732"/>
      <c r="P23" s="733"/>
      <c r="Q23" s="734">
        <v>22109</v>
      </c>
      <c r="R23" s="735"/>
      <c r="S23" s="735"/>
      <c r="T23" s="735"/>
      <c r="U23" s="735"/>
      <c r="V23" s="735">
        <v>21090</v>
      </c>
      <c r="W23" s="735"/>
      <c r="X23" s="735"/>
      <c r="Y23" s="735"/>
      <c r="Z23" s="735"/>
      <c r="AA23" s="735">
        <v>1019</v>
      </c>
      <c r="AB23" s="735"/>
      <c r="AC23" s="735"/>
      <c r="AD23" s="735"/>
      <c r="AE23" s="736"/>
      <c r="AF23" s="737">
        <v>1019</v>
      </c>
      <c r="AG23" s="735"/>
      <c r="AH23" s="735"/>
      <c r="AI23" s="735"/>
      <c r="AJ23" s="738"/>
      <c r="AK23" s="739"/>
      <c r="AL23" s="740"/>
      <c r="AM23" s="740"/>
      <c r="AN23" s="740"/>
      <c r="AO23" s="740"/>
      <c r="AP23" s="735">
        <v>11390</v>
      </c>
      <c r="AQ23" s="735"/>
      <c r="AR23" s="735"/>
      <c r="AS23" s="735"/>
      <c r="AT23" s="735"/>
      <c r="AU23" s="741"/>
      <c r="AV23" s="741"/>
      <c r="AW23" s="741"/>
      <c r="AX23" s="741"/>
      <c r="AY23" s="742"/>
      <c r="AZ23" s="743" t="s">
        <v>202</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15">
      <c r="A24" s="746" t="s">
        <v>387</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15">
      <c r="A25" s="690" t="s">
        <v>417</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15">
      <c r="A26" s="945" t="s">
        <v>438</v>
      </c>
      <c r="B26" s="946"/>
      <c r="C26" s="946"/>
      <c r="D26" s="946"/>
      <c r="E26" s="946"/>
      <c r="F26" s="946"/>
      <c r="G26" s="946"/>
      <c r="H26" s="946"/>
      <c r="I26" s="946"/>
      <c r="J26" s="946"/>
      <c r="K26" s="946"/>
      <c r="L26" s="946"/>
      <c r="M26" s="946"/>
      <c r="N26" s="946"/>
      <c r="O26" s="946"/>
      <c r="P26" s="947"/>
      <c r="Q26" s="951" t="s">
        <v>462</v>
      </c>
      <c r="R26" s="952"/>
      <c r="S26" s="952"/>
      <c r="T26" s="952"/>
      <c r="U26" s="953"/>
      <c r="V26" s="951" t="s">
        <v>463</v>
      </c>
      <c r="W26" s="952"/>
      <c r="X26" s="952"/>
      <c r="Y26" s="952"/>
      <c r="Z26" s="953"/>
      <c r="AA26" s="951" t="s">
        <v>464</v>
      </c>
      <c r="AB26" s="952"/>
      <c r="AC26" s="952"/>
      <c r="AD26" s="952"/>
      <c r="AE26" s="952"/>
      <c r="AF26" s="967" t="s">
        <v>250</v>
      </c>
      <c r="AG26" s="968"/>
      <c r="AH26" s="968"/>
      <c r="AI26" s="968"/>
      <c r="AJ26" s="969"/>
      <c r="AK26" s="952" t="s">
        <v>385</v>
      </c>
      <c r="AL26" s="952"/>
      <c r="AM26" s="952"/>
      <c r="AN26" s="952"/>
      <c r="AO26" s="953"/>
      <c r="AP26" s="951" t="s">
        <v>358</v>
      </c>
      <c r="AQ26" s="952"/>
      <c r="AR26" s="952"/>
      <c r="AS26" s="952"/>
      <c r="AT26" s="953"/>
      <c r="AU26" s="951" t="s">
        <v>465</v>
      </c>
      <c r="AV26" s="952"/>
      <c r="AW26" s="952"/>
      <c r="AX26" s="952"/>
      <c r="AY26" s="953"/>
      <c r="AZ26" s="951" t="s">
        <v>466</v>
      </c>
      <c r="BA26" s="952"/>
      <c r="BB26" s="952"/>
      <c r="BC26" s="952"/>
      <c r="BD26" s="953"/>
      <c r="BE26" s="951" t="s">
        <v>443</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15">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15">
      <c r="A28" s="58">
        <v>1</v>
      </c>
      <c r="B28" s="692" t="s">
        <v>467</v>
      </c>
      <c r="C28" s="693"/>
      <c r="D28" s="693"/>
      <c r="E28" s="693"/>
      <c r="F28" s="693"/>
      <c r="G28" s="693"/>
      <c r="H28" s="693"/>
      <c r="I28" s="693"/>
      <c r="J28" s="693"/>
      <c r="K28" s="693"/>
      <c r="L28" s="693"/>
      <c r="M28" s="693"/>
      <c r="N28" s="693"/>
      <c r="O28" s="693"/>
      <c r="P28" s="694"/>
      <c r="Q28" s="747">
        <v>4857</v>
      </c>
      <c r="R28" s="748"/>
      <c r="S28" s="748"/>
      <c r="T28" s="748"/>
      <c r="U28" s="748"/>
      <c r="V28" s="748">
        <v>5621</v>
      </c>
      <c r="W28" s="748"/>
      <c r="X28" s="748"/>
      <c r="Y28" s="748"/>
      <c r="Z28" s="748"/>
      <c r="AA28" s="748">
        <v>-764</v>
      </c>
      <c r="AB28" s="748"/>
      <c r="AC28" s="748"/>
      <c r="AD28" s="748"/>
      <c r="AE28" s="749"/>
      <c r="AF28" s="750">
        <v>-764</v>
      </c>
      <c r="AG28" s="748"/>
      <c r="AH28" s="748"/>
      <c r="AI28" s="748"/>
      <c r="AJ28" s="751"/>
      <c r="AK28" s="752">
        <v>509</v>
      </c>
      <c r="AL28" s="748"/>
      <c r="AM28" s="748"/>
      <c r="AN28" s="748"/>
      <c r="AO28" s="748"/>
      <c r="AP28" s="748" t="s">
        <v>202</v>
      </c>
      <c r="AQ28" s="748"/>
      <c r="AR28" s="748"/>
      <c r="AS28" s="748"/>
      <c r="AT28" s="748"/>
      <c r="AU28" s="748" t="s">
        <v>202</v>
      </c>
      <c r="AV28" s="748"/>
      <c r="AW28" s="748"/>
      <c r="AX28" s="748"/>
      <c r="AY28" s="748"/>
      <c r="AZ28" s="753" t="s">
        <v>202</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15">
      <c r="A29" s="58">
        <v>2</v>
      </c>
      <c r="B29" s="708" t="s">
        <v>469</v>
      </c>
      <c r="C29" s="709"/>
      <c r="D29" s="709"/>
      <c r="E29" s="709"/>
      <c r="F29" s="709"/>
      <c r="G29" s="709"/>
      <c r="H29" s="709"/>
      <c r="I29" s="709"/>
      <c r="J29" s="709"/>
      <c r="K29" s="709"/>
      <c r="L29" s="709"/>
      <c r="M29" s="709"/>
      <c r="N29" s="709"/>
      <c r="O29" s="709"/>
      <c r="P29" s="710"/>
      <c r="Q29" s="711">
        <v>5382</v>
      </c>
      <c r="R29" s="712"/>
      <c r="S29" s="712"/>
      <c r="T29" s="712"/>
      <c r="U29" s="712"/>
      <c r="V29" s="712">
        <v>5143</v>
      </c>
      <c r="W29" s="712"/>
      <c r="X29" s="712"/>
      <c r="Y29" s="712"/>
      <c r="Z29" s="712"/>
      <c r="AA29" s="712">
        <v>239</v>
      </c>
      <c r="AB29" s="712"/>
      <c r="AC29" s="712"/>
      <c r="AD29" s="712"/>
      <c r="AE29" s="713"/>
      <c r="AF29" s="714">
        <v>239</v>
      </c>
      <c r="AG29" s="715"/>
      <c r="AH29" s="715"/>
      <c r="AI29" s="715"/>
      <c r="AJ29" s="716"/>
      <c r="AK29" s="717">
        <v>767</v>
      </c>
      <c r="AL29" s="712"/>
      <c r="AM29" s="712"/>
      <c r="AN29" s="712"/>
      <c r="AO29" s="712"/>
      <c r="AP29" s="712" t="s">
        <v>202</v>
      </c>
      <c r="AQ29" s="712"/>
      <c r="AR29" s="712"/>
      <c r="AS29" s="712"/>
      <c r="AT29" s="712"/>
      <c r="AU29" s="712" t="s">
        <v>202</v>
      </c>
      <c r="AV29" s="712"/>
      <c r="AW29" s="712"/>
      <c r="AX29" s="712"/>
      <c r="AY29" s="712"/>
      <c r="AZ29" s="756" t="s">
        <v>202</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15">
      <c r="A30" s="58">
        <v>3</v>
      </c>
      <c r="B30" s="708" t="s">
        <v>121</v>
      </c>
      <c r="C30" s="709"/>
      <c r="D30" s="709"/>
      <c r="E30" s="709"/>
      <c r="F30" s="709"/>
      <c r="G30" s="709"/>
      <c r="H30" s="709"/>
      <c r="I30" s="709"/>
      <c r="J30" s="709"/>
      <c r="K30" s="709"/>
      <c r="L30" s="709"/>
      <c r="M30" s="709"/>
      <c r="N30" s="709"/>
      <c r="O30" s="709"/>
      <c r="P30" s="710"/>
      <c r="Q30" s="711">
        <v>835</v>
      </c>
      <c r="R30" s="712"/>
      <c r="S30" s="712"/>
      <c r="T30" s="712"/>
      <c r="U30" s="712"/>
      <c r="V30" s="712">
        <v>818</v>
      </c>
      <c r="W30" s="712"/>
      <c r="X30" s="712"/>
      <c r="Y30" s="712"/>
      <c r="Z30" s="712"/>
      <c r="AA30" s="712">
        <v>17</v>
      </c>
      <c r="AB30" s="712"/>
      <c r="AC30" s="712"/>
      <c r="AD30" s="712"/>
      <c r="AE30" s="713"/>
      <c r="AF30" s="714">
        <v>17</v>
      </c>
      <c r="AG30" s="715"/>
      <c r="AH30" s="715"/>
      <c r="AI30" s="715"/>
      <c r="AJ30" s="716"/>
      <c r="AK30" s="717">
        <v>211</v>
      </c>
      <c r="AL30" s="712"/>
      <c r="AM30" s="712"/>
      <c r="AN30" s="712"/>
      <c r="AO30" s="712"/>
      <c r="AP30" s="712" t="s">
        <v>202</v>
      </c>
      <c r="AQ30" s="712"/>
      <c r="AR30" s="712"/>
      <c r="AS30" s="712"/>
      <c r="AT30" s="712"/>
      <c r="AU30" s="712" t="s">
        <v>202</v>
      </c>
      <c r="AV30" s="712"/>
      <c r="AW30" s="712"/>
      <c r="AX30" s="712"/>
      <c r="AY30" s="712"/>
      <c r="AZ30" s="756" t="s">
        <v>202</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15">
      <c r="A31" s="58">
        <v>4</v>
      </c>
      <c r="B31" s="708" t="s">
        <v>470</v>
      </c>
      <c r="C31" s="709"/>
      <c r="D31" s="709"/>
      <c r="E31" s="709"/>
      <c r="F31" s="709"/>
      <c r="G31" s="709"/>
      <c r="H31" s="709"/>
      <c r="I31" s="709"/>
      <c r="J31" s="709"/>
      <c r="K31" s="709"/>
      <c r="L31" s="709"/>
      <c r="M31" s="709"/>
      <c r="N31" s="709"/>
      <c r="O31" s="709"/>
      <c r="P31" s="710"/>
      <c r="Q31" s="711">
        <v>965</v>
      </c>
      <c r="R31" s="712"/>
      <c r="S31" s="712"/>
      <c r="T31" s="712"/>
      <c r="U31" s="712"/>
      <c r="V31" s="712">
        <v>875</v>
      </c>
      <c r="W31" s="712"/>
      <c r="X31" s="712"/>
      <c r="Y31" s="712"/>
      <c r="Z31" s="712"/>
      <c r="AA31" s="712">
        <v>90</v>
      </c>
      <c r="AB31" s="712"/>
      <c r="AC31" s="712"/>
      <c r="AD31" s="712"/>
      <c r="AE31" s="713"/>
      <c r="AF31" s="714">
        <v>1389</v>
      </c>
      <c r="AG31" s="715"/>
      <c r="AH31" s="715"/>
      <c r="AI31" s="715"/>
      <c r="AJ31" s="716"/>
      <c r="AK31" s="717">
        <v>3</v>
      </c>
      <c r="AL31" s="712"/>
      <c r="AM31" s="712"/>
      <c r="AN31" s="712"/>
      <c r="AO31" s="712"/>
      <c r="AP31" s="712">
        <v>4076</v>
      </c>
      <c r="AQ31" s="712"/>
      <c r="AR31" s="712"/>
      <c r="AS31" s="712"/>
      <c r="AT31" s="712"/>
      <c r="AU31" s="712">
        <v>0</v>
      </c>
      <c r="AV31" s="712"/>
      <c r="AW31" s="712"/>
      <c r="AX31" s="712"/>
      <c r="AY31" s="712"/>
      <c r="AZ31" s="756"/>
      <c r="BA31" s="756"/>
      <c r="BB31" s="756"/>
      <c r="BC31" s="756"/>
      <c r="BD31" s="756"/>
      <c r="BE31" s="718" t="s">
        <v>472</v>
      </c>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15">
      <c r="A32" s="58">
        <v>5</v>
      </c>
      <c r="B32" s="708" t="s">
        <v>333</v>
      </c>
      <c r="C32" s="709"/>
      <c r="D32" s="709"/>
      <c r="E32" s="709"/>
      <c r="F32" s="709"/>
      <c r="G32" s="709"/>
      <c r="H32" s="709"/>
      <c r="I32" s="709"/>
      <c r="J32" s="709"/>
      <c r="K32" s="709"/>
      <c r="L32" s="709"/>
      <c r="M32" s="709"/>
      <c r="N32" s="709"/>
      <c r="O32" s="709"/>
      <c r="P32" s="710"/>
      <c r="Q32" s="711">
        <v>1264</v>
      </c>
      <c r="R32" s="712"/>
      <c r="S32" s="712"/>
      <c r="T32" s="712"/>
      <c r="U32" s="712"/>
      <c r="V32" s="712">
        <v>1261</v>
      </c>
      <c r="W32" s="712"/>
      <c r="X32" s="712"/>
      <c r="Y32" s="712"/>
      <c r="Z32" s="712"/>
      <c r="AA32" s="712">
        <v>3</v>
      </c>
      <c r="AB32" s="712"/>
      <c r="AC32" s="712"/>
      <c r="AD32" s="712"/>
      <c r="AE32" s="713"/>
      <c r="AF32" s="714">
        <v>177</v>
      </c>
      <c r="AG32" s="715"/>
      <c r="AH32" s="715"/>
      <c r="AI32" s="715"/>
      <c r="AJ32" s="716"/>
      <c r="AK32" s="717">
        <v>573</v>
      </c>
      <c r="AL32" s="712"/>
      <c r="AM32" s="712"/>
      <c r="AN32" s="712"/>
      <c r="AO32" s="712"/>
      <c r="AP32" s="712">
        <v>13665</v>
      </c>
      <c r="AQ32" s="712"/>
      <c r="AR32" s="712"/>
      <c r="AS32" s="712"/>
      <c r="AT32" s="712"/>
      <c r="AU32" s="712">
        <v>12613</v>
      </c>
      <c r="AV32" s="712"/>
      <c r="AW32" s="712"/>
      <c r="AX32" s="712"/>
      <c r="AY32" s="712"/>
      <c r="AZ32" s="756"/>
      <c r="BA32" s="756"/>
      <c r="BB32" s="756"/>
      <c r="BC32" s="756"/>
      <c r="BD32" s="756"/>
      <c r="BE32" s="718" t="s">
        <v>472</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15">
      <c r="A33" s="58">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56"/>
      <c r="BA33" s="756"/>
      <c r="BB33" s="756"/>
      <c r="BC33" s="756"/>
      <c r="BD33" s="756"/>
      <c r="BE33" s="718"/>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15">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15">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15">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15">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15">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15">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15">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15">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15">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15">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15">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15">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15">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15">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15">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15">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15">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15">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15">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15">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15">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15">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15">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15">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15">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15">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15">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15">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15">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473</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15">
      <c r="A63" s="57" t="s">
        <v>253</v>
      </c>
      <c r="B63" s="731" t="s">
        <v>373</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1059</v>
      </c>
      <c r="AG63" s="735"/>
      <c r="AH63" s="735"/>
      <c r="AI63" s="735"/>
      <c r="AJ63" s="738"/>
      <c r="AK63" s="739"/>
      <c r="AL63" s="740"/>
      <c r="AM63" s="740"/>
      <c r="AN63" s="740"/>
      <c r="AO63" s="740"/>
      <c r="AP63" s="735">
        <v>17741</v>
      </c>
      <c r="AQ63" s="735"/>
      <c r="AR63" s="735"/>
      <c r="AS63" s="735"/>
      <c r="AT63" s="735"/>
      <c r="AU63" s="735">
        <v>12613</v>
      </c>
      <c r="AV63" s="735"/>
      <c r="AW63" s="735"/>
      <c r="AX63" s="735"/>
      <c r="AY63" s="735"/>
      <c r="AZ63" s="765"/>
      <c r="BA63" s="765"/>
      <c r="BB63" s="765"/>
      <c r="BC63" s="765"/>
      <c r="BD63" s="765"/>
      <c r="BE63" s="741"/>
      <c r="BF63" s="741"/>
      <c r="BG63" s="741"/>
      <c r="BH63" s="741"/>
      <c r="BI63" s="742"/>
      <c r="BJ63" s="743" t="s">
        <v>202</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15">
      <c r="A65" s="60" t="s">
        <v>454</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15">
      <c r="A66" s="945" t="s">
        <v>446</v>
      </c>
      <c r="B66" s="946"/>
      <c r="C66" s="946"/>
      <c r="D66" s="946"/>
      <c r="E66" s="946"/>
      <c r="F66" s="946"/>
      <c r="G66" s="946"/>
      <c r="H66" s="946"/>
      <c r="I66" s="946"/>
      <c r="J66" s="946"/>
      <c r="K66" s="946"/>
      <c r="L66" s="946"/>
      <c r="M66" s="946"/>
      <c r="N66" s="946"/>
      <c r="O66" s="946"/>
      <c r="P66" s="947"/>
      <c r="Q66" s="951" t="s">
        <v>462</v>
      </c>
      <c r="R66" s="952"/>
      <c r="S66" s="952"/>
      <c r="T66" s="952"/>
      <c r="U66" s="953"/>
      <c r="V66" s="951" t="s">
        <v>463</v>
      </c>
      <c r="W66" s="952"/>
      <c r="X66" s="952"/>
      <c r="Y66" s="952"/>
      <c r="Z66" s="953"/>
      <c r="AA66" s="951" t="s">
        <v>464</v>
      </c>
      <c r="AB66" s="952"/>
      <c r="AC66" s="952"/>
      <c r="AD66" s="952"/>
      <c r="AE66" s="953"/>
      <c r="AF66" s="973" t="s">
        <v>250</v>
      </c>
      <c r="AG66" s="968"/>
      <c r="AH66" s="968"/>
      <c r="AI66" s="968"/>
      <c r="AJ66" s="974"/>
      <c r="AK66" s="951" t="s">
        <v>385</v>
      </c>
      <c r="AL66" s="946"/>
      <c r="AM66" s="946"/>
      <c r="AN66" s="946"/>
      <c r="AO66" s="947"/>
      <c r="AP66" s="951" t="s">
        <v>358</v>
      </c>
      <c r="AQ66" s="952"/>
      <c r="AR66" s="952"/>
      <c r="AS66" s="952"/>
      <c r="AT66" s="953"/>
      <c r="AU66" s="951" t="s">
        <v>474</v>
      </c>
      <c r="AV66" s="952"/>
      <c r="AW66" s="952"/>
      <c r="AX66" s="952"/>
      <c r="AY66" s="953"/>
      <c r="AZ66" s="951" t="s">
        <v>443</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15">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15">
      <c r="A68" s="55">
        <v>1</v>
      </c>
      <c r="B68" s="692"/>
      <c r="C68" s="693"/>
      <c r="D68" s="693"/>
      <c r="E68" s="693"/>
      <c r="F68" s="693"/>
      <c r="G68" s="693"/>
      <c r="H68" s="693"/>
      <c r="I68" s="693"/>
      <c r="J68" s="693"/>
      <c r="K68" s="693"/>
      <c r="L68" s="693"/>
      <c r="M68" s="693"/>
      <c r="N68" s="693"/>
      <c r="O68" s="693"/>
      <c r="P68" s="694"/>
      <c r="Q68" s="695"/>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15">
      <c r="A69" s="56">
        <v>2</v>
      </c>
      <c r="B69" s="708"/>
      <c r="C69" s="709"/>
      <c r="D69" s="709"/>
      <c r="E69" s="709"/>
      <c r="F69" s="709"/>
      <c r="G69" s="709"/>
      <c r="H69" s="709"/>
      <c r="I69" s="709"/>
      <c r="J69" s="709"/>
      <c r="K69" s="709"/>
      <c r="L69" s="709"/>
      <c r="M69" s="709"/>
      <c r="N69" s="709"/>
      <c r="O69" s="709"/>
      <c r="P69" s="710"/>
      <c r="Q69" s="711"/>
      <c r="R69" s="712"/>
      <c r="S69" s="712"/>
      <c r="T69" s="712"/>
      <c r="U69" s="712"/>
      <c r="V69" s="712"/>
      <c r="W69" s="712"/>
      <c r="X69" s="712"/>
      <c r="Y69" s="712"/>
      <c r="Z69" s="712"/>
      <c r="AA69" s="712"/>
      <c r="AB69" s="712"/>
      <c r="AC69" s="712"/>
      <c r="AD69" s="712"/>
      <c r="AE69" s="712"/>
      <c r="AF69" s="712"/>
      <c r="AG69" s="712"/>
      <c r="AH69" s="712"/>
      <c r="AI69" s="712"/>
      <c r="AJ69" s="712"/>
      <c r="AK69" s="712"/>
      <c r="AL69" s="712"/>
      <c r="AM69" s="712"/>
      <c r="AN69" s="712"/>
      <c r="AO69" s="712"/>
      <c r="AP69" s="712"/>
      <c r="AQ69" s="712"/>
      <c r="AR69" s="712"/>
      <c r="AS69" s="712"/>
      <c r="AT69" s="712"/>
      <c r="AU69" s="712"/>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15">
      <c r="A70" s="56">
        <v>3</v>
      </c>
      <c r="B70" s="708"/>
      <c r="C70" s="709"/>
      <c r="D70" s="709"/>
      <c r="E70" s="709"/>
      <c r="F70" s="709"/>
      <c r="G70" s="709"/>
      <c r="H70" s="709"/>
      <c r="I70" s="709"/>
      <c r="J70" s="709"/>
      <c r="K70" s="709"/>
      <c r="L70" s="709"/>
      <c r="M70" s="709"/>
      <c r="N70" s="709"/>
      <c r="O70" s="709"/>
      <c r="P70" s="710"/>
      <c r="Q70" s="711"/>
      <c r="R70" s="712"/>
      <c r="S70" s="712"/>
      <c r="T70" s="712"/>
      <c r="U70" s="712"/>
      <c r="V70" s="712"/>
      <c r="W70" s="712"/>
      <c r="X70" s="712"/>
      <c r="Y70" s="712"/>
      <c r="Z70" s="712"/>
      <c r="AA70" s="712"/>
      <c r="AB70" s="712"/>
      <c r="AC70" s="712"/>
      <c r="AD70" s="712"/>
      <c r="AE70" s="712"/>
      <c r="AF70" s="712"/>
      <c r="AG70" s="712"/>
      <c r="AH70" s="712"/>
      <c r="AI70" s="712"/>
      <c r="AJ70" s="712"/>
      <c r="AK70" s="712"/>
      <c r="AL70" s="712"/>
      <c r="AM70" s="712"/>
      <c r="AN70" s="712"/>
      <c r="AO70" s="712"/>
      <c r="AP70" s="712"/>
      <c r="AQ70" s="712"/>
      <c r="AR70" s="712"/>
      <c r="AS70" s="712"/>
      <c r="AT70" s="712"/>
      <c r="AU70" s="712"/>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15">
      <c r="A71" s="56">
        <v>4</v>
      </c>
      <c r="B71" s="708"/>
      <c r="C71" s="709"/>
      <c r="D71" s="709"/>
      <c r="E71" s="709"/>
      <c r="F71" s="709"/>
      <c r="G71" s="709"/>
      <c r="H71" s="709"/>
      <c r="I71" s="709"/>
      <c r="J71" s="709"/>
      <c r="K71" s="709"/>
      <c r="L71" s="709"/>
      <c r="M71" s="709"/>
      <c r="N71" s="709"/>
      <c r="O71" s="709"/>
      <c r="P71" s="710"/>
      <c r="Q71" s="711"/>
      <c r="R71" s="712"/>
      <c r="S71" s="712"/>
      <c r="T71" s="712"/>
      <c r="U71" s="712"/>
      <c r="V71" s="712"/>
      <c r="W71" s="712"/>
      <c r="X71" s="712"/>
      <c r="Y71" s="712"/>
      <c r="Z71" s="712"/>
      <c r="AA71" s="712"/>
      <c r="AB71" s="712"/>
      <c r="AC71" s="712"/>
      <c r="AD71" s="712"/>
      <c r="AE71" s="712"/>
      <c r="AF71" s="712"/>
      <c r="AG71" s="712"/>
      <c r="AH71" s="712"/>
      <c r="AI71" s="712"/>
      <c r="AJ71" s="712"/>
      <c r="AK71" s="712"/>
      <c r="AL71" s="712"/>
      <c r="AM71" s="712"/>
      <c r="AN71" s="712"/>
      <c r="AO71" s="712"/>
      <c r="AP71" s="712"/>
      <c r="AQ71" s="712"/>
      <c r="AR71" s="712"/>
      <c r="AS71" s="712"/>
      <c r="AT71" s="712"/>
      <c r="AU71" s="712"/>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15">
      <c r="A72" s="56">
        <v>5</v>
      </c>
      <c r="B72" s="708"/>
      <c r="C72" s="709"/>
      <c r="D72" s="709"/>
      <c r="E72" s="709"/>
      <c r="F72" s="709"/>
      <c r="G72" s="709"/>
      <c r="H72" s="709"/>
      <c r="I72" s="709"/>
      <c r="J72" s="709"/>
      <c r="K72" s="709"/>
      <c r="L72" s="709"/>
      <c r="M72" s="709"/>
      <c r="N72" s="709"/>
      <c r="O72" s="709"/>
      <c r="P72" s="710"/>
      <c r="Q72" s="711"/>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c r="AR72" s="712"/>
      <c r="AS72" s="712"/>
      <c r="AT72" s="712"/>
      <c r="AU72" s="712"/>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15">
      <c r="A73" s="56">
        <v>6</v>
      </c>
      <c r="B73" s="708"/>
      <c r="C73" s="709"/>
      <c r="D73" s="709"/>
      <c r="E73" s="709"/>
      <c r="F73" s="709"/>
      <c r="G73" s="709"/>
      <c r="H73" s="709"/>
      <c r="I73" s="709"/>
      <c r="J73" s="709"/>
      <c r="K73" s="709"/>
      <c r="L73" s="709"/>
      <c r="M73" s="709"/>
      <c r="N73" s="709"/>
      <c r="O73" s="709"/>
      <c r="P73" s="710"/>
      <c r="Q73" s="711"/>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15">
      <c r="A74" s="56">
        <v>7</v>
      </c>
      <c r="B74" s="708"/>
      <c r="C74" s="709"/>
      <c r="D74" s="709"/>
      <c r="E74" s="709"/>
      <c r="F74" s="709"/>
      <c r="G74" s="709"/>
      <c r="H74" s="709"/>
      <c r="I74" s="709"/>
      <c r="J74" s="709"/>
      <c r="K74" s="709"/>
      <c r="L74" s="709"/>
      <c r="M74" s="709"/>
      <c r="N74" s="709"/>
      <c r="O74" s="709"/>
      <c r="P74" s="710"/>
      <c r="Q74" s="711"/>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15">
      <c r="A75" s="56">
        <v>8</v>
      </c>
      <c r="B75" s="708"/>
      <c r="C75" s="709"/>
      <c r="D75" s="709"/>
      <c r="E75" s="709"/>
      <c r="F75" s="709"/>
      <c r="G75" s="709"/>
      <c r="H75" s="709"/>
      <c r="I75" s="709"/>
      <c r="J75" s="709"/>
      <c r="K75" s="709"/>
      <c r="L75" s="709"/>
      <c r="M75" s="709"/>
      <c r="N75" s="709"/>
      <c r="O75" s="709"/>
      <c r="P75" s="710"/>
      <c r="Q75" s="720"/>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15">
      <c r="A76" s="56">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15">
      <c r="A77" s="56">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15">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15">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15">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15">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15">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15">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15">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15">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15">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15">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15">
      <c r="A88" s="57" t="s">
        <v>253</v>
      </c>
      <c r="B88" s="731" t="s">
        <v>188</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c r="AG88" s="735"/>
      <c r="AH88" s="735"/>
      <c r="AI88" s="735"/>
      <c r="AJ88" s="735"/>
      <c r="AK88" s="740"/>
      <c r="AL88" s="740"/>
      <c r="AM88" s="740"/>
      <c r="AN88" s="740"/>
      <c r="AO88" s="740"/>
      <c r="AP88" s="735"/>
      <c r="AQ88" s="735"/>
      <c r="AR88" s="735"/>
      <c r="AS88" s="735"/>
      <c r="AT88" s="735"/>
      <c r="AU88" s="735"/>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731" t="s">
        <v>452</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3</v>
      </c>
      <c r="CS102" s="744"/>
      <c r="CT102" s="744"/>
      <c r="CU102" s="744"/>
      <c r="CV102" s="784"/>
      <c r="CW102" s="783">
        <v>3</v>
      </c>
      <c r="CX102" s="744"/>
      <c r="CY102" s="744"/>
      <c r="CZ102" s="744"/>
      <c r="DA102" s="784"/>
      <c r="DB102" s="783" t="s">
        <v>202</v>
      </c>
      <c r="DC102" s="744"/>
      <c r="DD102" s="744"/>
      <c r="DE102" s="744"/>
      <c r="DF102" s="784"/>
      <c r="DG102" s="783" t="s">
        <v>202</v>
      </c>
      <c r="DH102" s="744"/>
      <c r="DI102" s="744"/>
      <c r="DJ102" s="744"/>
      <c r="DK102" s="784"/>
      <c r="DL102" s="783" t="s">
        <v>202</v>
      </c>
      <c r="DM102" s="744"/>
      <c r="DN102" s="744"/>
      <c r="DO102" s="744"/>
      <c r="DP102" s="784"/>
      <c r="DQ102" s="783" t="s">
        <v>202</v>
      </c>
      <c r="DR102" s="744"/>
      <c r="DS102" s="744"/>
      <c r="DT102" s="744"/>
      <c r="DU102" s="784"/>
      <c r="DV102" s="731"/>
      <c r="DW102" s="732"/>
      <c r="DX102" s="732"/>
      <c r="DY102" s="732"/>
      <c r="DZ102" s="78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475</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476</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477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281</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8" t="s">
        <v>478</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59</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15">
      <c r="A109" s="791" t="s">
        <v>479</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14</v>
      </c>
      <c r="AB109" s="792"/>
      <c r="AC109" s="792"/>
      <c r="AD109" s="792"/>
      <c r="AE109" s="793"/>
      <c r="AF109" s="794" t="s">
        <v>432</v>
      </c>
      <c r="AG109" s="792"/>
      <c r="AH109" s="792"/>
      <c r="AI109" s="792"/>
      <c r="AJ109" s="793"/>
      <c r="AK109" s="794" t="s">
        <v>388</v>
      </c>
      <c r="AL109" s="792"/>
      <c r="AM109" s="792"/>
      <c r="AN109" s="792"/>
      <c r="AO109" s="793"/>
      <c r="AP109" s="794" t="s">
        <v>480</v>
      </c>
      <c r="AQ109" s="792"/>
      <c r="AR109" s="792"/>
      <c r="AS109" s="792"/>
      <c r="AT109" s="795"/>
      <c r="AU109" s="791" t="s">
        <v>479</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14</v>
      </c>
      <c r="BR109" s="792"/>
      <c r="BS109" s="792"/>
      <c r="BT109" s="792"/>
      <c r="BU109" s="793"/>
      <c r="BV109" s="794" t="s">
        <v>432</v>
      </c>
      <c r="BW109" s="792"/>
      <c r="BX109" s="792"/>
      <c r="BY109" s="792"/>
      <c r="BZ109" s="793"/>
      <c r="CA109" s="794" t="s">
        <v>388</v>
      </c>
      <c r="CB109" s="792"/>
      <c r="CC109" s="792"/>
      <c r="CD109" s="792"/>
      <c r="CE109" s="793"/>
      <c r="CF109" s="796" t="s">
        <v>480</v>
      </c>
      <c r="CG109" s="796"/>
      <c r="CH109" s="796"/>
      <c r="CI109" s="796"/>
      <c r="CJ109" s="796"/>
      <c r="CK109" s="794" t="s">
        <v>103</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14</v>
      </c>
      <c r="DH109" s="792"/>
      <c r="DI109" s="792"/>
      <c r="DJ109" s="792"/>
      <c r="DK109" s="793"/>
      <c r="DL109" s="794" t="s">
        <v>432</v>
      </c>
      <c r="DM109" s="792"/>
      <c r="DN109" s="792"/>
      <c r="DO109" s="792"/>
      <c r="DP109" s="793"/>
      <c r="DQ109" s="794" t="s">
        <v>388</v>
      </c>
      <c r="DR109" s="792"/>
      <c r="DS109" s="792"/>
      <c r="DT109" s="792"/>
      <c r="DU109" s="793"/>
      <c r="DV109" s="794" t="s">
        <v>480</v>
      </c>
      <c r="DW109" s="792"/>
      <c r="DX109" s="792"/>
      <c r="DY109" s="792"/>
      <c r="DZ109" s="795"/>
    </row>
    <row r="110" spans="1:131" s="52" customFormat="1" ht="26.25" customHeight="1" x14ac:dyDescent="0.15">
      <c r="A110" s="797" t="s">
        <v>326</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1625375</v>
      </c>
      <c r="AB110" s="801"/>
      <c r="AC110" s="801"/>
      <c r="AD110" s="801"/>
      <c r="AE110" s="802"/>
      <c r="AF110" s="803">
        <v>1057784</v>
      </c>
      <c r="AG110" s="801"/>
      <c r="AH110" s="801"/>
      <c r="AI110" s="801"/>
      <c r="AJ110" s="802"/>
      <c r="AK110" s="803">
        <v>1212798</v>
      </c>
      <c r="AL110" s="801"/>
      <c r="AM110" s="801"/>
      <c r="AN110" s="801"/>
      <c r="AO110" s="802"/>
      <c r="AP110" s="804">
        <v>13.7</v>
      </c>
      <c r="AQ110" s="805"/>
      <c r="AR110" s="805"/>
      <c r="AS110" s="805"/>
      <c r="AT110" s="806"/>
      <c r="AU110" s="1009" t="s">
        <v>127</v>
      </c>
      <c r="AV110" s="1010"/>
      <c r="AW110" s="1010"/>
      <c r="AX110" s="1010"/>
      <c r="AY110" s="1010"/>
      <c r="AZ110" s="807" t="s">
        <v>481</v>
      </c>
      <c r="BA110" s="798"/>
      <c r="BB110" s="798"/>
      <c r="BC110" s="798"/>
      <c r="BD110" s="798"/>
      <c r="BE110" s="798"/>
      <c r="BF110" s="798"/>
      <c r="BG110" s="798"/>
      <c r="BH110" s="798"/>
      <c r="BI110" s="798"/>
      <c r="BJ110" s="798"/>
      <c r="BK110" s="798"/>
      <c r="BL110" s="798"/>
      <c r="BM110" s="798"/>
      <c r="BN110" s="798"/>
      <c r="BO110" s="798"/>
      <c r="BP110" s="799"/>
      <c r="BQ110" s="808">
        <v>11165114</v>
      </c>
      <c r="BR110" s="809"/>
      <c r="BS110" s="809"/>
      <c r="BT110" s="809"/>
      <c r="BU110" s="809"/>
      <c r="BV110" s="809">
        <v>11113376</v>
      </c>
      <c r="BW110" s="809"/>
      <c r="BX110" s="809"/>
      <c r="BY110" s="809"/>
      <c r="BZ110" s="809"/>
      <c r="CA110" s="809">
        <v>11390213</v>
      </c>
      <c r="CB110" s="809"/>
      <c r="CC110" s="809"/>
      <c r="CD110" s="809"/>
      <c r="CE110" s="809"/>
      <c r="CF110" s="810">
        <v>128.4</v>
      </c>
      <c r="CG110" s="811"/>
      <c r="CH110" s="811"/>
      <c r="CI110" s="811"/>
      <c r="CJ110" s="811"/>
      <c r="CK110" s="1015" t="s">
        <v>383</v>
      </c>
      <c r="CL110" s="1016"/>
      <c r="CM110" s="807" t="s">
        <v>482</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202</v>
      </c>
      <c r="DH110" s="809"/>
      <c r="DI110" s="809"/>
      <c r="DJ110" s="809"/>
      <c r="DK110" s="809"/>
      <c r="DL110" s="809" t="s">
        <v>202</v>
      </c>
      <c r="DM110" s="809"/>
      <c r="DN110" s="809"/>
      <c r="DO110" s="809"/>
      <c r="DP110" s="809"/>
      <c r="DQ110" s="809" t="s">
        <v>202</v>
      </c>
      <c r="DR110" s="809"/>
      <c r="DS110" s="809"/>
      <c r="DT110" s="809"/>
      <c r="DU110" s="809"/>
      <c r="DV110" s="812" t="s">
        <v>202</v>
      </c>
      <c r="DW110" s="812"/>
      <c r="DX110" s="812"/>
      <c r="DY110" s="812"/>
      <c r="DZ110" s="813"/>
    </row>
    <row r="111" spans="1:131" s="52" customFormat="1" ht="26.25" customHeight="1" x14ac:dyDescent="0.15">
      <c r="A111" s="814" t="s">
        <v>461</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202</v>
      </c>
      <c r="AB111" s="817"/>
      <c r="AC111" s="817"/>
      <c r="AD111" s="817"/>
      <c r="AE111" s="818"/>
      <c r="AF111" s="819" t="s">
        <v>202</v>
      </c>
      <c r="AG111" s="817"/>
      <c r="AH111" s="817"/>
      <c r="AI111" s="817"/>
      <c r="AJ111" s="818"/>
      <c r="AK111" s="819" t="s">
        <v>202</v>
      </c>
      <c r="AL111" s="817"/>
      <c r="AM111" s="817"/>
      <c r="AN111" s="817"/>
      <c r="AO111" s="818"/>
      <c r="AP111" s="820" t="s">
        <v>202</v>
      </c>
      <c r="AQ111" s="821"/>
      <c r="AR111" s="821"/>
      <c r="AS111" s="821"/>
      <c r="AT111" s="822"/>
      <c r="AU111" s="1011"/>
      <c r="AV111" s="1012"/>
      <c r="AW111" s="1012"/>
      <c r="AX111" s="1012"/>
      <c r="AY111" s="1012"/>
      <c r="AZ111" s="823" t="s">
        <v>484</v>
      </c>
      <c r="BA111" s="824"/>
      <c r="BB111" s="824"/>
      <c r="BC111" s="824"/>
      <c r="BD111" s="824"/>
      <c r="BE111" s="824"/>
      <c r="BF111" s="824"/>
      <c r="BG111" s="824"/>
      <c r="BH111" s="824"/>
      <c r="BI111" s="824"/>
      <c r="BJ111" s="824"/>
      <c r="BK111" s="824"/>
      <c r="BL111" s="824"/>
      <c r="BM111" s="824"/>
      <c r="BN111" s="824"/>
      <c r="BO111" s="824"/>
      <c r="BP111" s="825"/>
      <c r="BQ111" s="826" t="s">
        <v>202</v>
      </c>
      <c r="BR111" s="827"/>
      <c r="BS111" s="827"/>
      <c r="BT111" s="827"/>
      <c r="BU111" s="827"/>
      <c r="BV111" s="827" t="s">
        <v>202</v>
      </c>
      <c r="BW111" s="827"/>
      <c r="BX111" s="827"/>
      <c r="BY111" s="827"/>
      <c r="BZ111" s="827"/>
      <c r="CA111" s="827" t="s">
        <v>202</v>
      </c>
      <c r="CB111" s="827"/>
      <c r="CC111" s="827"/>
      <c r="CD111" s="827"/>
      <c r="CE111" s="827"/>
      <c r="CF111" s="828" t="s">
        <v>202</v>
      </c>
      <c r="CG111" s="829"/>
      <c r="CH111" s="829"/>
      <c r="CI111" s="829"/>
      <c r="CJ111" s="829"/>
      <c r="CK111" s="1017"/>
      <c r="CL111" s="1018"/>
      <c r="CM111" s="823" t="s">
        <v>139</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202</v>
      </c>
      <c r="DH111" s="827"/>
      <c r="DI111" s="827"/>
      <c r="DJ111" s="827"/>
      <c r="DK111" s="827"/>
      <c r="DL111" s="827" t="s">
        <v>202</v>
      </c>
      <c r="DM111" s="827"/>
      <c r="DN111" s="827"/>
      <c r="DO111" s="827"/>
      <c r="DP111" s="827"/>
      <c r="DQ111" s="827" t="s">
        <v>202</v>
      </c>
      <c r="DR111" s="827"/>
      <c r="DS111" s="827"/>
      <c r="DT111" s="827"/>
      <c r="DU111" s="827"/>
      <c r="DV111" s="830" t="s">
        <v>202</v>
      </c>
      <c r="DW111" s="830"/>
      <c r="DX111" s="830"/>
      <c r="DY111" s="830"/>
      <c r="DZ111" s="831"/>
    </row>
    <row r="112" spans="1:131" s="52" customFormat="1" ht="26.25" customHeight="1" x14ac:dyDescent="0.15">
      <c r="A112" s="978" t="s">
        <v>159</v>
      </c>
      <c r="B112" s="979"/>
      <c r="C112" s="824" t="s">
        <v>485</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202</v>
      </c>
      <c r="AB112" s="817"/>
      <c r="AC112" s="817"/>
      <c r="AD112" s="817"/>
      <c r="AE112" s="818"/>
      <c r="AF112" s="819" t="s">
        <v>202</v>
      </c>
      <c r="AG112" s="817"/>
      <c r="AH112" s="817"/>
      <c r="AI112" s="817"/>
      <c r="AJ112" s="818"/>
      <c r="AK112" s="819" t="s">
        <v>202</v>
      </c>
      <c r="AL112" s="817"/>
      <c r="AM112" s="817"/>
      <c r="AN112" s="817"/>
      <c r="AO112" s="818"/>
      <c r="AP112" s="820" t="s">
        <v>202</v>
      </c>
      <c r="AQ112" s="821"/>
      <c r="AR112" s="821"/>
      <c r="AS112" s="821"/>
      <c r="AT112" s="822"/>
      <c r="AU112" s="1011"/>
      <c r="AV112" s="1012"/>
      <c r="AW112" s="1012"/>
      <c r="AX112" s="1012"/>
      <c r="AY112" s="1012"/>
      <c r="AZ112" s="823" t="s">
        <v>270</v>
      </c>
      <c r="BA112" s="824"/>
      <c r="BB112" s="824"/>
      <c r="BC112" s="824"/>
      <c r="BD112" s="824"/>
      <c r="BE112" s="824"/>
      <c r="BF112" s="824"/>
      <c r="BG112" s="824"/>
      <c r="BH112" s="824"/>
      <c r="BI112" s="824"/>
      <c r="BJ112" s="824"/>
      <c r="BK112" s="824"/>
      <c r="BL112" s="824"/>
      <c r="BM112" s="824"/>
      <c r="BN112" s="824"/>
      <c r="BO112" s="824"/>
      <c r="BP112" s="825"/>
      <c r="BQ112" s="826">
        <v>11996904</v>
      </c>
      <c r="BR112" s="827"/>
      <c r="BS112" s="827"/>
      <c r="BT112" s="827"/>
      <c r="BU112" s="827"/>
      <c r="BV112" s="827">
        <v>12791343</v>
      </c>
      <c r="BW112" s="827"/>
      <c r="BX112" s="827"/>
      <c r="BY112" s="827"/>
      <c r="BZ112" s="827"/>
      <c r="CA112" s="827">
        <v>12613082</v>
      </c>
      <c r="CB112" s="827"/>
      <c r="CC112" s="827"/>
      <c r="CD112" s="827"/>
      <c r="CE112" s="827"/>
      <c r="CF112" s="828">
        <v>142.19999999999999</v>
      </c>
      <c r="CG112" s="829"/>
      <c r="CH112" s="829"/>
      <c r="CI112" s="829"/>
      <c r="CJ112" s="829"/>
      <c r="CK112" s="1017"/>
      <c r="CL112" s="1018"/>
      <c r="CM112" s="823" t="s">
        <v>393</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t="s">
        <v>202</v>
      </c>
      <c r="DH112" s="827"/>
      <c r="DI112" s="827"/>
      <c r="DJ112" s="827"/>
      <c r="DK112" s="827"/>
      <c r="DL112" s="827" t="s">
        <v>202</v>
      </c>
      <c r="DM112" s="827"/>
      <c r="DN112" s="827"/>
      <c r="DO112" s="827"/>
      <c r="DP112" s="827"/>
      <c r="DQ112" s="827" t="s">
        <v>202</v>
      </c>
      <c r="DR112" s="827"/>
      <c r="DS112" s="827"/>
      <c r="DT112" s="827"/>
      <c r="DU112" s="827"/>
      <c r="DV112" s="830" t="s">
        <v>202</v>
      </c>
      <c r="DW112" s="830"/>
      <c r="DX112" s="830"/>
      <c r="DY112" s="830"/>
      <c r="DZ112" s="831"/>
    </row>
    <row r="113" spans="1:130" s="52" customFormat="1" ht="26.25" customHeight="1" x14ac:dyDescent="0.15">
      <c r="A113" s="980"/>
      <c r="B113" s="981"/>
      <c r="C113" s="824" t="s">
        <v>489</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738499</v>
      </c>
      <c r="AB113" s="817"/>
      <c r="AC113" s="817"/>
      <c r="AD113" s="817"/>
      <c r="AE113" s="818"/>
      <c r="AF113" s="819">
        <v>619498</v>
      </c>
      <c r="AG113" s="817"/>
      <c r="AH113" s="817"/>
      <c r="AI113" s="817"/>
      <c r="AJ113" s="818"/>
      <c r="AK113" s="819">
        <v>572347</v>
      </c>
      <c r="AL113" s="817"/>
      <c r="AM113" s="817"/>
      <c r="AN113" s="817"/>
      <c r="AO113" s="818"/>
      <c r="AP113" s="820">
        <v>6.5</v>
      </c>
      <c r="AQ113" s="821"/>
      <c r="AR113" s="821"/>
      <c r="AS113" s="821"/>
      <c r="AT113" s="822"/>
      <c r="AU113" s="1011"/>
      <c r="AV113" s="1012"/>
      <c r="AW113" s="1012"/>
      <c r="AX113" s="1012"/>
      <c r="AY113" s="1012"/>
      <c r="AZ113" s="823" t="s">
        <v>206</v>
      </c>
      <c r="BA113" s="824"/>
      <c r="BB113" s="824"/>
      <c r="BC113" s="824"/>
      <c r="BD113" s="824"/>
      <c r="BE113" s="824"/>
      <c r="BF113" s="824"/>
      <c r="BG113" s="824"/>
      <c r="BH113" s="824"/>
      <c r="BI113" s="824"/>
      <c r="BJ113" s="824"/>
      <c r="BK113" s="824"/>
      <c r="BL113" s="824"/>
      <c r="BM113" s="824"/>
      <c r="BN113" s="824"/>
      <c r="BO113" s="824"/>
      <c r="BP113" s="825"/>
      <c r="BQ113" s="826">
        <v>309273</v>
      </c>
      <c r="BR113" s="827"/>
      <c r="BS113" s="827"/>
      <c r="BT113" s="827"/>
      <c r="BU113" s="827"/>
      <c r="BV113" s="827">
        <v>228003</v>
      </c>
      <c r="BW113" s="827"/>
      <c r="BX113" s="827"/>
      <c r="BY113" s="827"/>
      <c r="BZ113" s="827"/>
      <c r="CA113" s="827">
        <v>189719</v>
      </c>
      <c r="CB113" s="827"/>
      <c r="CC113" s="827"/>
      <c r="CD113" s="827"/>
      <c r="CE113" s="827"/>
      <c r="CF113" s="828">
        <v>2.1</v>
      </c>
      <c r="CG113" s="829"/>
      <c r="CH113" s="829"/>
      <c r="CI113" s="829"/>
      <c r="CJ113" s="829"/>
      <c r="CK113" s="1017"/>
      <c r="CL113" s="1018"/>
      <c r="CM113" s="823" t="s">
        <v>405</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202</v>
      </c>
      <c r="DH113" s="817"/>
      <c r="DI113" s="817"/>
      <c r="DJ113" s="817"/>
      <c r="DK113" s="818"/>
      <c r="DL113" s="819" t="s">
        <v>202</v>
      </c>
      <c r="DM113" s="817"/>
      <c r="DN113" s="817"/>
      <c r="DO113" s="817"/>
      <c r="DP113" s="818"/>
      <c r="DQ113" s="819" t="s">
        <v>202</v>
      </c>
      <c r="DR113" s="817"/>
      <c r="DS113" s="817"/>
      <c r="DT113" s="817"/>
      <c r="DU113" s="818"/>
      <c r="DV113" s="820" t="s">
        <v>202</v>
      </c>
      <c r="DW113" s="821"/>
      <c r="DX113" s="821"/>
      <c r="DY113" s="821"/>
      <c r="DZ113" s="822"/>
    </row>
    <row r="114" spans="1:130" s="52" customFormat="1" ht="26.25" customHeight="1" x14ac:dyDescent="0.15">
      <c r="A114" s="980"/>
      <c r="B114" s="981"/>
      <c r="C114" s="824" t="s">
        <v>490</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89396</v>
      </c>
      <c r="AB114" s="817"/>
      <c r="AC114" s="817"/>
      <c r="AD114" s="817"/>
      <c r="AE114" s="818"/>
      <c r="AF114" s="819">
        <v>89022</v>
      </c>
      <c r="AG114" s="817"/>
      <c r="AH114" s="817"/>
      <c r="AI114" s="817"/>
      <c r="AJ114" s="818"/>
      <c r="AK114" s="819">
        <v>58139</v>
      </c>
      <c r="AL114" s="817"/>
      <c r="AM114" s="817"/>
      <c r="AN114" s="817"/>
      <c r="AO114" s="818"/>
      <c r="AP114" s="820">
        <v>0.7</v>
      </c>
      <c r="AQ114" s="821"/>
      <c r="AR114" s="821"/>
      <c r="AS114" s="821"/>
      <c r="AT114" s="822"/>
      <c r="AU114" s="1011"/>
      <c r="AV114" s="1012"/>
      <c r="AW114" s="1012"/>
      <c r="AX114" s="1012"/>
      <c r="AY114" s="1012"/>
      <c r="AZ114" s="823" t="s">
        <v>491</v>
      </c>
      <c r="BA114" s="824"/>
      <c r="BB114" s="824"/>
      <c r="BC114" s="824"/>
      <c r="BD114" s="824"/>
      <c r="BE114" s="824"/>
      <c r="BF114" s="824"/>
      <c r="BG114" s="824"/>
      <c r="BH114" s="824"/>
      <c r="BI114" s="824"/>
      <c r="BJ114" s="824"/>
      <c r="BK114" s="824"/>
      <c r="BL114" s="824"/>
      <c r="BM114" s="824"/>
      <c r="BN114" s="824"/>
      <c r="BO114" s="824"/>
      <c r="BP114" s="825"/>
      <c r="BQ114" s="826">
        <v>1237373</v>
      </c>
      <c r="BR114" s="827"/>
      <c r="BS114" s="827"/>
      <c r="BT114" s="827"/>
      <c r="BU114" s="827"/>
      <c r="BV114" s="827">
        <v>1653532</v>
      </c>
      <c r="BW114" s="827"/>
      <c r="BX114" s="827"/>
      <c r="BY114" s="827"/>
      <c r="BZ114" s="827"/>
      <c r="CA114" s="827">
        <v>1347563</v>
      </c>
      <c r="CB114" s="827"/>
      <c r="CC114" s="827"/>
      <c r="CD114" s="827"/>
      <c r="CE114" s="827"/>
      <c r="CF114" s="828">
        <v>15.2</v>
      </c>
      <c r="CG114" s="829"/>
      <c r="CH114" s="829"/>
      <c r="CI114" s="829"/>
      <c r="CJ114" s="829"/>
      <c r="CK114" s="1017"/>
      <c r="CL114" s="1018"/>
      <c r="CM114" s="823" t="s">
        <v>492</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202</v>
      </c>
      <c r="DH114" s="817"/>
      <c r="DI114" s="817"/>
      <c r="DJ114" s="817"/>
      <c r="DK114" s="818"/>
      <c r="DL114" s="819" t="s">
        <v>202</v>
      </c>
      <c r="DM114" s="817"/>
      <c r="DN114" s="817"/>
      <c r="DO114" s="817"/>
      <c r="DP114" s="818"/>
      <c r="DQ114" s="819" t="s">
        <v>202</v>
      </c>
      <c r="DR114" s="817"/>
      <c r="DS114" s="817"/>
      <c r="DT114" s="817"/>
      <c r="DU114" s="818"/>
      <c r="DV114" s="820" t="s">
        <v>202</v>
      </c>
      <c r="DW114" s="821"/>
      <c r="DX114" s="821"/>
      <c r="DY114" s="821"/>
      <c r="DZ114" s="822"/>
    </row>
    <row r="115" spans="1:130" s="52" customFormat="1" ht="26.25" customHeight="1" x14ac:dyDescent="0.15">
      <c r="A115" s="980"/>
      <c r="B115" s="981"/>
      <c r="C115" s="824" t="s">
        <v>374</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202</v>
      </c>
      <c r="AB115" s="817"/>
      <c r="AC115" s="817"/>
      <c r="AD115" s="817"/>
      <c r="AE115" s="818"/>
      <c r="AF115" s="819" t="s">
        <v>202</v>
      </c>
      <c r="AG115" s="817"/>
      <c r="AH115" s="817"/>
      <c r="AI115" s="817"/>
      <c r="AJ115" s="818"/>
      <c r="AK115" s="819" t="s">
        <v>202</v>
      </c>
      <c r="AL115" s="817"/>
      <c r="AM115" s="817"/>
      <c r="AN115" s="817"/>
      <c r="AO115" s="818"/>
      <c r="AP115" s="820" t="s">
        <v>202</v>
      </c>
      <c r="AQ115" s="821"/>
      <c r="AR115" s="821"/>
      <c r="AS115" s="821"/>
      <c r="AT115" s="822"/>
      <c r="AU115" s="1011"/>
      <c r="AV115" s="1012"/>
      <c r="AW115" s="1012"/>
      <c r="AX115" s="1012"/>
      <c r="AY115" s="1012"/>
      <c r="AZ115" s="823" t="s">
        <v>346</v>
      </c>
      <c r="BA115" s="824"/>
      <c r="BB115" s="824"/>
      <c r="BC115" s="824"/>
      <c r="BD115" s="824"/>
      <c r="BE115" s="824"/>
      <c r="BF115" s="824"/>
      <c r="BG115" s="824"/>
      <c r="BH115" s="824"/>
      <c r="BI115" s="824"/>
      <c r="BJ115" s="824"/>
      <c r="BK115" s="824"/>
      <c r="BL115" s="824"/>
      <c r="BM115" s="824"/>
      <c r="BN115" s="824"/>
      <c r="BO115" s="824"/>
      <c r="BP115" s="825"/>
      <c r="BQ115" s="826" t="s">
        <v>202</v>
      </c>
      <c r="BR115" s="827"/>
      <c r="BS115" s="827"/>
      <c r="BT115" s="827"/>
      <c r="BU115" s="827"/>
      <c r="BV115" s="827" t="s">
        <v>202</v>
      </c>
      <c r="BW115" s="827"/>
      <c r="BX115" s="827"/>
      <c r="BY115" s="827"/>
      <c r="BZ115" s="827"/>
      <c r="CA115" s="827" t="s">
        <v>202</v>
      </c>
      <c r="CB115" s="827"/>
      <c r="CC115" s="827"/>
      <c r="CD115" s="827"/>
      <c r="CE115" s="827"/>
      <c r="CF115" s="828" t="s">
        <v>202</v>
      </c>
      <c r="CG115" s="829"/>
      <c r="CH115" s="829"/>
      <c r="CI115" s="829"/>
      <c r="CJ115" s="829"/>
      <c r="CK115" s="1017"/>
      <c r="CL115" s="1018"/>
      <c r="CM115" s="823" t="s">
        <v>32</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202</v>
      </c>
      <c r="DH115" s="817"/>
      <c r="DI115" s="817"/>
      <c r="DJ115" s="817"/>
      <c r="DK115" s="818"/>
      <c r="DL115" s="819" t="s">
        <v>202</v>
      </c>
      <c r="DM115" s="817"/>
      <c r="DN115" s="817"/>
      <c r="DO115" s="817"/>
      <c r="DP115" s="818"/>
      <c r="DQ115" s="819" t="s">
        <v>202</v>
      </c>
      <c r="DR115" s="817"/>
      <c r="DS115" s="817"/>
      <c r="DT115" s="817"/>
      <c r="DU115" s="818"/>
      <c r="DV115" s="820" t="s">
        <v>202</v>
      </c>
      <c r="DW115" s="821"/>
      <c r="DX115" s="821"/>
      <c r="DY115" s="821"/>
      <c r="DZ115" s="822"/>
    </row>
    <row r="116" spans="1:130" s="52" customFormat="1" ht="26.25" customHeight="1" x14ac:dyDescent="0.15">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202</v>
      </c>
      <c r="AB116" s="817"/>
      <c r="AC116" s="817"/>
      <c r="AD116" s="817"/>
      <c r="AE116" s="818"/>
      <c r="AF116" s="819">
        <v>37</v>
      </c>
      <c r="AG116" s="817"/>
      <c r="AH116" s="817"/>
      <c r="AI116" s="817"/>
      <c r="AJ116" s="818"/>
      <c r="AK116" s="819" t="s">
        <v>202</v>
      </c>
      <c r="AL116" s="817"/>
      <c r="AM116" s="817"/>
      <c r="AN116" s="817"/>
      <c r="AO116" s="818"/>
      <c r="AP116" s="820" t="s">
        <v>202</v>
      </c>
      <c r="AQ116" s="821"/>
      <c r="AR116" s="821"/>
      <c r="AS116" s="821"/>
      <c r="AT116" s="822"/>
      <c r="AU116" s="1011"/>
      <c r="AV116" s="1012"/>
      <c r="AW116" s="1012"/>
      <c r="AX116" s="1012"/>
      <c r="AY116" s="1012"/>
      <c r="AZ116" s="834" t="s">
        <v>229</v>
      </c>
      <c r="BA116" s="835"/>
      <c r="BB116" s="835"/>
      <c r="BC116" s="835"/>
      <c r="BD116" s="835"/>
      <c r="BE116" s="835"/>
      <c r="BF116" s="835"/>
      <c r="BG116" s="835"/>
      <c r="BH116" s="835"/>
      <c r="BI116" s="835"/>
      <c r="BJ116" s="835"/>
      <c r="BK116" s="835"/>
      <c r="BL116" s="835"/>
      <c r="BM116" s="835"/>
      <c r="BN116" s="835"/>
      <c r="BO116" s="835"/>
      <c r="BP116" s="836"/>
      <c r="BQ116" s="826" t="s">
        <v>202</v>
      </c>
      <c r="BR116" s="827"/>
      <c r="BS116" s="827"/>
      <c r="BT116" s="827"/>
      <c r="BU116" s="827"/>
      <c r="BV116" s="827" t="s">
        <v>202</v>
      </c>
      <c r="BW116" s="827"/>
      <c r="BX116" s="827"/>
      <c r="BY116" s="827"/>
      <c r="BZ116" s="827"/>
      <c r="CA116" s="827" t="s">
        <v>202</v>
      </c>
      <c r="CB116" s="827"/>
      <c r="CC116" s="827"/>
      <c r="CD116" s="827"/>
      <c r="CE116" s="827"/>
      <c r="CF116" s="828" t="s">
        <v>202</v>
      </c>
      <c r="CG116" s="829"/>
      <c r="CH116" s="829"/>
      <c r="CI116" s="829"/>
      <c r="CJ116" s="829"/>
      <c r="CK116" s="1017"/>
      <c r="CL116" s="1018"/>
      <c r="CM116" s="823" t="s">
        <v>493</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202</v>
      </c>
      <c r="DH116" s="817"/>
      <c r="DI116" s="817"/>
      <c r="DJ116" s="817"/>
      <c r="DK116" s="818"/>
      <c r="DL116" s="819" t="s">
        <v>202</v>
      </c>
      <c r="DM116" s="817"/>
      <c r="DN116" s="817"/>
      <c r="DO116" s="817"/>
      <c r="DP116" s="818"/>
      <c r="DQ116" s="819" t="s">
        <v>202</v>
      </c>
      <c r="DR116" s="817"/>
      <c r="DS116" s="817"/>
      <c r="DT116" s="817"/>
      <c r="DU116" s="818"/>
      <c r="DV116" s="820" t="s">
        <v>202</v>
      </c>
      <c r="DW116" s="821"/>
      <c r="DX116" s="821"/>
      <c r="DY116" s="821"/>
      <c r="DZ116" s="822"/>
    </row>
    <row r="117" spans="1:130" s="52" customFormat="1" ht="26.25" customHeight="1" x14ac:dyDescent="0.15">
      <c r="A117" s="791" t="s">
        <v>274</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320</v>
      </c>
      <c r="Z117" s="793"/>
      <c r="AA117" s="838">
        <v>2453270</v>
      </c>
      <c r="AB117" s="839"/>
      <c r="AC117" s="839"/>
      <c r="AD117" s="839"/>
      <c r="AE117" s="840"/>
      <c r="AF117" s="841">
        <v>1766341</v>
      </c>
      <c r="AG117" s="839"/>
      <c r="AH117" s="839"/>
      <c r="AI117" s="839"/>
      <c r="AJ117" s="840"/>
      <c r="AK117" s="841">
        <v>1843284</v>
      </c>
      <c r="AL117" s="839"/>
      <c r="AM117" s="839"/>
      <c r="AN117" s="839"/>
      <c r="AO117" s="840"/>
      <c r="AP117" s="842"/>
      <c r="AQ117" s="843"/>
      <c r="AR117" s="843"/>
      <c r="AS117" s="843"/>
      <c r="AT117" s="844"/>
      <c r="AU117" s="1011"/>
      <c r="AV117" s="1012"/>
      <c r="AW117" s="1012"/>
      <c r="AX117" s="1012"/>
      <c r="AY117" s="1012"/>
      <c r="AZ117" s="845" t="s">
        <v>494</v>
      </c>
      <c r="BA117" s="846"/>
      <c r="BB117" s="846"/>
      <c r="BC117" s="846"/>
      <c r="BD117" s="846"/>
      <c r="BE117" s="846"/>
      <c r="BF117" s="846"/>
      <c r="BG117" s="846"/>
      <c r="BH117" s="846"/>
      <c r="BI117" s="846"/>
      <c r="BJ117" s="846"/>
      <c r="BK117" s="846"/>
      <c r="BL117" s="846"/>
      <c r="BM117" s="846"/>
      <c r="BN117" s="846"/>
      <c r="BO117" s="846"/>
      <c r="BP117" s="847"/>
      <c r="BQ117" s="826" t="s">
        <v>202</v>
      </c>
      <c r="BR117" s="827"/>
      <c r="BS117" s="827"/>
      <c r="BT117" s="827"/>
      <c r="BU117" s="827"/>
      <c r="BV117" s="827" t="s">
        <v>202</v>
      </c>
      <c r="BW117" s="827"/>
      <c r="BX117" s="827"/>
      <c r="BY117" s="827"/>
      <c r="BZ117" s="827"/>
      <c r="CA117" s="827" t="s">
        <v>202</v>
      </c>
      <c r="CB117" s="827"/>
      <c r="CC117" s="827"/>
      <c r="CD117" s="827"/>
      <c r="CE117" s="827"/>
      <c r="CF117" s="828" t="s">
        <v>202</v>
      </c>
      <c r="CG117" s="829"/>
      <c r="CH117" s="829"/>
      <c r="CI117" s="829"/>
      <c r="CJ117" s="829"/>
      <c r="CK117" s="1017"/>
      <c r="CL117" s="1018"/>
      <c r="CM117" s="823" t="s">
        <v>338</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202</v>
      </c>
      <c r="DH117" s="817"/>
      <c r="DI117" s="817"/>
      <c r="DJ117" s="817"/>
      <c r="DK117" s="818"/>
      <c r="DL117" s="819" t="s">
        <v>202</v>
      </c>
      <c r="DM117" s="817"/>
      <c r="DN117" s="817"/>
      <c r="DO117" s="817"/>
      <c r="DP117" s="818"/>
      <c r="DQ117" s="819" t="s">
        <v>202</v>
      </c>
      <c r="DR117" s="817"/>
      <c r="DS117" s="817"/>
      <c r="DT117" s="817"/>
      <c r="DU117" s="818"/>
      <c r="DV117" s="820" t="s">
        <v>202</v>
      </c>
      <c r="DW117" s="821"/>
      <c r="DX117" s="821"/>
      <c r="DY117" s="821"/>
      <c r="DZ117" s="822"/>
    </row>
    <row r="118" spans="1:130" s="52" customFormat="1" ht="26.25" customHeight="1" x14ac:dyDescent="0.15">
      <c r="A118" s="791" t="s">
        <v>103</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14</v>
      </c>
      <c r="AB118" s="792"/>
      <c r="AC118" s="792"/>
      <c r="AD118" s="792"/>
      <c r="AE118" s="793"/>
      <c r="AF118" s="794" t="s">
        <v>432</v>
      </c>
      <c r="AG118" s="792"/>
      <c r="AH118" s="792"/>
      <c r="AI118" s="792"/>
      <c r="AJ118" s="793"/>
      <c r="AK118" s="794" t="s">
        <v>388</v>
      </c>
      <c r="AL118" s="792"/>
      <c r="AM118" s="792"/>
      <c r="AN118" s="792"/>
      <c r="AO118" s="793"/>
      <c r="AP118" s="794" t="s">
        <v>480</v>
      </c>
      <c r="AQ118" s="792"/>
      <c r="AR118" s="792"/>
      <c r="AS118" s="792"/>
      <c r="AT118" s="795"/>
      <c r="AU118" s="1011"/>
      <c r="AV118" s="1012"/>
      <c r="AW118" s="1012"/>
      <c r="AX118" s="1012"/>
      <c r="AY118" s="1012"/>
      <c r="AZ118" s="848" t="s">
        <v>495</v>
      </c>
      <c r="BA118" s="832"/>
      <c r="BB118" s="832"/>
      <c r="BC118" s="832"/>
      <c r="BD118" s="832"/>
      <c r="BE118" s="832"/>
      <c r="BF118" s="832"/>
      <c r="BG118" s="832"/>
      <c r="BH118" s="832"/>
      <c r="BI118" s="832"/>
      <c r="BJ118" s="832"/>
      <c r="BK118" s="832"/>
      <c r="BL118" s="832"/>
      <c r="BM118" s="832"/>
      <c r="BN118" s="832"/>
      <c r="BO118" s="832"/>
      <c r="BP118" s="833"/>
      <c r="BQ118" s="849" t="s">
        <v>202</v>
      </c>
      <c r="BR118" s="850"/>
      <c r="BS118" s="850"/>
      <c r="BT118" s="850"/>
      <c r="BU118" s="850"/>
      <c r="BV118" s="850" t="s">
        <v>202</v>
      </c>
      <c r="BW118" s="850"/>
      <c r="BX118" s="850"/>
      <c r="BY118" s="850"/>
      <c r="BZ118" s="850"/>
      <c r="CA118" s="850" t="s">
        <v>202</v>
      </c>
      <c r="CB118" s="850"/>
      <c r="CC118" s="850"/>
      <c r="CD118" s="850"/>
      <c r="CE118" s="850"/>
      <c r="CF118" s="828" t="s">
        <v>202</v>
      </c>
      <c r="CG118" s="829"/>
      <c r="CH118" s="829"/>
      <c r="CI118" s="829"/>
      <c r="CJ118" s="829"/>
      <c r="CK118" s="1017"/>
      <c r="CL118" s="1018"/>
      <c r="CM118" s="823" t="s">
        <v>496</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202</v>
      </c>
      <c r="DH118" s="817"/>
      <c r="DI118" s="817"/>
      <c r="DJ118" s="817"/>
      <c r="DK118" s="818"/>
      <c r="DL118" s="819" t="s">
        <v>202</v>
      </c>
      <c r="DM118" s="817"/>
      <c r="DN118" s="817"/>
      <c r="DO118" s="817"/>
      <c r="DP118" s="818"/>
      <c r="DQ118" s="819" t="s">
        <v>202</v>
      </c>
      <c r="DR118" s="817"/>
      <c r="DS118" s="817"/>
      <c r="DT118" s="817"/>
      <c r="DU118" s="818"/>
      <c r="DV118" s="820" t="s">
        <v>202</v>
      </c>
      <c r="DW118" s="821"/>
      <c r="DX118" s="821"/>
      <c r="DY118" s="821"/>
      <c r="DZ118" s="822"/>
    </row>
    <row r="119" spans="1:130" s="52" customFormat="1" ht="26.25" customHeight="1" x14ac:dyDescent="0.15">
      <c r="A119" s="1021" t="s">
        <v>383</v>
      </c>
      <c r="B119" s="1016"/>
      <c r="C119" s="807" t="s">
        <v>482</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202</v>
      </c>
      <c r="AB119" s="801"/>
      <c r="AC119" s="801"/>
      <c r="AD119" s="801"/>
      <c r="AE119" s="802"/>
      <c r="AF119" s="803" t="s">
        <v>202</v>
      </c>
      <c r="AG119" s="801"/>
      <c r="AH119" s="801"/>
      <c r="AI119" s="801"/>
      <c r="AJ119" s="802"/>
      <c r="AK119" s="803" t="s">
        <v>202</v>
      </c>
      <c r="AL119" s="801"/>
      <c r="AM119" s="801"/>
      <c r="AN119" s="801"/>
      <c r="AO119" s="802"/>
      <c r="AP119" s="804" t="s">
        <v>202</v>
      </c>
      <c r="AQ119" s="805"/>
      <c r="AR119" s="805"/>
      <c r="AS119" s="805"/>
      <c r="AT119" s="806"/>
      <c r="AU119" s="1013"/>
      <c r="AV119" s="1014"/>
      <c r="AW119" s="1014"/>
      <c r="AX119" s="1014"/>
      <c r="AY119" s="1014"/>
      <c r="AZ119" s="73" t="s">
        <v>274</v>
      </c>
      <c r="BA119" s="73"/>
      <c r="BB119" s="73"/>
      <c r="BC119" s="73"/>
      <c r="BD119" s="73"/>
      <c r="BE119" s="73"/>
      <c r="BF119" s="73"/>
      <c r="BG119" s="73"/>
      <c r="BH119" s="73"/>
      <c r="BI119" s="73"/>
      <c r="BJ119" s="73"/>
      <c r="BK119" s="73"/>
      <c r="BL119" s="73"/>
      <c r="BM119" s="73"/>
      <c r="BN119" s="73"/>
      <c r="BO119" s="837" t="s">
        <v>173</v>
      </c>
      <c r="BP119" s="851"/>
      <c r="BQ119" s="849">
        <v>24708664</v>
      </c>
      <c r="BR119" s="850"/>
      <c r="BS119" s="850"/>
      <c r="BT119" s="850"/>
      <c r="BU119" s="850"/>
      <c r="BV119" s="850">
        <v>25786254</v>
      </c>
      <c r="BW119" s="850"/>
      <c r="BX119" s="850"/>
      <c r="BY119" s="850"/>
      <c r="BZ119" s="850"/>
      <c r="CA119" s="850">
        <v>25540577</v>
      </c>
      <c r="CB119" s="850"/>
      <c r="CC119" s="850"/>
      <c r="CD119" s="850"/>
      <c r="CE119" s="850"/>
      <c r="CF119" s="852"/>
      <c r="CG119" s="853"/>
      <c r="CH119" s="853"/>
      <c r="CI119" s="853"/>
      <c r="CJ119" s="854"/>
      <c r="CK119" s="1019"/>
      <c r="CL119" s="1020"/>
      <c r="CM119" s="848" t="s">
        <v>497</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t="s">
        <v>202</v>
      </c>
      <c r="DH119" s="856"/>
      <c r="DI119" s="856"/>
      <c r="DJ119" s="856"/>
      <c r="DK119" s="857"/>
      <c r="DL119" s="858" t="s">
        <v>202</v>
      </c>
      <c r="DM119" s="856"/>
      <c r="DN119" s="856"/>
      <c r="DO119" s="856"/>
      <c r="DP119" s="857"/>
      <c r="DQ119" s="858" t="s">
        <v>202</v>
      </c>
      <c r="DR119" s="856"/>
      <c r="DS119" s="856"/>
      <c r="DT119" s="856"/>
      <c r="DU119" s="857"/>
      <c r="DV119" s="859" t="s">
        <v>202</v>
      </c>
      <c r="DW119" s="860"/>
      <c r="DX119" s="860"/>
      <c r="DY119" s="860"/>
      <c r="DZ119" s="861"/>
    </row>
    <row r="120" spans="1:130" s="52" customFormat="1" ht="26.25" customHeight="1" x14ac:dyDescent="0.15">
      <c r="A120" s="1022"/>
      <c r="B120" s="1018"/>
      <c r="C120" s="823" t="s">
        <v>139</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202</v>
      </c>
      <c r="AB120" s="817"/>
      <c r="AC120" s="817"/>
      <c r="AD120" s="817"/>
      <c r="AE120" s="818"/>
      <c r="AF120" s="819" t="s">
        <v>202</v>
      </c>
      <c r="AG120" s="817"/>
      <c r="AH120" s="817"/>
      <c r="AI120" s="817"/>
      <c r="AJ120" s="818"/>
      <c r="AK120" s="819" t="s">
        <v>202</v>
      </c>
      <c r="AL120" s="817"/>
      <c r="AM120" s="817"/>
      <c r="AN120" s="817"/>
      <c r="AO120" s="818"/>
      <c r="AP120" s="820" t="s">
        <v>202</v>
      </c>
      <c r="AQ120" s="821"/>
      <c r="AR120" s="821"/>
      <c r="AS120" s="821"/>
      <c r="AT120" s="822"/>
      <c r="AU120" s="984" t="s">
        <v>487</v>
      </c>
      <c r="AV120" s="985"/>
      <c r="AW120" s="985"/>
      <c r="AX120" s="985"/>
      <c r="AY120" s="986"/>
      <c r="AZ120" s="807" t="s">
        <v>216</v>
      </c>
      <c r="BA120" s="798"/>
      <c r="BB120" s="798"/>
      <c r="BC120" s="798"/>
      <c r="BD120" s="798"/>
      <c r="BE120" s="798"/>
      <c r="BF120" s="798"/>
      <c r="BG120" s="798"/>
      <c r="BH120" s="798"/>
      <c r="BI120" s="798"/>
      <c r="BJ120" s="798"/>
      <c r="BK120" s="798"/>
      <c r="BL120" s="798"/>
      <c r="BM120" s="798"/>
      <c r="BN120" s="798"/>
      <c r="BO120" s="798"/>
      <c r="BP120" s="799"/>
      <c r="BQ120" s="808">
        <v>1335646</v>
      </c>
      <c r="BR120" s="809"/>
      <c r="BS120" s="809"/>
      <c r="BT120" s="809"/>
      <c r="BU120" s="809"/>
      <c r="BV120" s="809">
        <v>2685713</v>
      </c>
      <c r="BW120" s="809"/>
      <c r="BX120" s="809"/>
      <c r="BY120" s="809"/>
      <c r="BZ120" s="809"/>
      <c r="CA120" s="809">
        <v>5102462</v>
      </c>
      <c r="CB120" s="809"/>
      <c r="CC120" s="809"/>
      <c r="CD120" s="809"/>
      <c r="CE120" s="809"/>
      <c r="CF120" s="810">
        <v>57.5</v>
      </c>
      <c r="CG120" s="811"/>
      <c r="CH120" s="811"/>
      <c r="CI120" s="811"/>
      <c r="CJ120" s="811"/>
      <c r="CK120" s="992" t="s">
        <v>271</v>
      </c>
      <c r="CL120" s="993"/>
      <c r="CM120" s="993"/>
      <c r="CN120" s="993"/>
      <c r="CO120" s="994"/>
      <c r="CP120" s="862" t="s">
        <v>333</v>
      </c>
      <c r="CQ120" s="863"/>
      <c r="CR120" s="863"/>
      <c r="CS120" s="863"/>
      <c r="CT120" s="863"/>
      <c r="CU120" s="863"/>
      <c r="CV120" s="863"/>
      <c r="CW120" s="863"/>
      <c r="CX120" s="863"/>
      <c r="CY120" s="863"/>
      <c r="CZ120" s="863"/>
      <c r="DA120" s="863"/>
      <c r="DB120" s="863"/>
      <c r="DC120" s="863"/>
      <c r="DD120" s="863"/>
      <c r="DE120" s="863"/>
      <c r="DF120" s="864"/>
      <c r="DG120" s="808" t="s">
        <v>202</v>
      </c>
      <c r="DH120" s="809"/>
      <c r="DI120" s="809"/>
      <c r="DJ120" s="809"/>
      <c r="DK120" s="809"/>
      <c r="DL120" s="809">
        <v>12523136</v>
      </c>
      <c r="DM120" s="809"/>
      <c r="DN120" s="809"/>
      <c r="DO120" s="809"/>
      <c r="DP120" s="809"/>
      <c r="DQ120" s="809">
        <v>12613082</v>
      </c>
      <c r="DR120" s="809"/>
      <c r="DS120" s="809"/>
      <c r="DT120" s="809"/>
      <c r="DU120" s="809"/>
      <c r="DV120" s="812">
        <v>142.19999999999999</v>
      </c>
      <c r="DW120" s="812"/>
      <c r="DX120" s="812"/>
      <c r="DY120" s="812"/>
      <c r="DZ120" s="813"/>
    </row>
    <row r="121" spans="1:130" s="52" customFormat="1" ht="26.25" customHeight="1" x14ac:dyDescent="0.15">
      <c r="A121" s="1022"/>
      <c r="B121" s="1018"/>
      <c r="C121" s="845" t="s">
        <v>141</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t="s">
        <v>202</v>
      </c>
      <c r="AB121" s="817"/>
      <c r="AC121" s="817"/>
      <c r="AD121" s="817"/>
      <c r="AE121" s="818"/>
      <c r="AF121" s="819" t="s">
        <v>202</v>
      </c>
      <c r="AG121" s="817"/>
      <c r="AH121" s="817"/>
      <c r="AI121" s="817"/>
      <c r="AJ121" s="818"/>
      <c r="AK121" s="819" t="s">
        <v>202</v>
      </c>
      <c r="AL121" s="817"/>
      <c r="AM121" s="817"/>
      <c r="AN121" s="817"/>
      <c r="AO121" s="818"/>
      <c r="AP121" s="820" t="s">
        <v>202</v>
      </c>
      <c r="AQ121" s="821"/>
      <c r="AR121" s="821"/>
      <c r="AS121" s="821"/>
      <c r="AT121" s="822"/>
      <c r="AU121" s="987"/>
      <c r="AV121" s="988"/>
      <c r="AW121" s="988"/>
      <c r="AX121" s="988"/>
      <c r="AY121" s="989"/>
      <c r="AZ121" s="823" t="s">
        <v>498</v>
      </c>
      <c r="BA121" s="824"/>
      <c r="BB121" s="824"/>
      <c r="BC121" s="824"/>
      <c r="BD121" s="824"/>
      <c r="BE121" s="824"/>
      <c r="BF121" s="824"/>
      <c r="BG121" s="824"/>
      <c r="BH121" s="824"/>
      <c r="BI121" s="824"/>
      <c r="BJ121" s="824"/>
      <c r="BK121" s="824"/>
      <c r="BL121" s="824"/>
      <c r="BM121" s="824"/>
      <c r="BN121" s="824"/>
      <c r="BO121" s="824"/>
      <c r="BP121" s="825"/>
      <c r="BQ121" s="826">
        <v>4048624</v>
      </c>
      <c r="BR121" s="827"/>
      <c r="BS121" s="827"/>
      <c r="BT121" s="827"/>
      <c r="BU121" s="827"/>
      <c r="BV121" s="827">
        <v>4956385</v>
      </c>
      <c r="BW121" s="827"/>
      <c r="BX121" s="827"/>
      <c r="BY121" s="827"/>
      <c r="BZ121" s="827"/>
      <c r="CA121" s="827">
        <v>5215663</v>
      </c>
      <c r="CB121" s="827"/>
      <c r="CC121" s="827"/>
      <c r="CD121" s="827"/>
      <c r="CE121" s="827"/>
      <c r="CF121" s="828">
        <v>58.8</v>
      </c>
      <c r="CG121" s="829"/>
      <c r="CH121" s="829"/>
      <c r="CI121" s="829"/>
      <c r="CJ121" s="829"/>
      <c r="CK121" s="995"/>
      <c r="CL121" s="996"/>
      <c r="CM121" s="996"/>
      <c r="CN121" s="996"/>
      <c r="CO121" s="997"/>
      <c r="CP121" s="865" t="s">
        <v>470</v>
      </c>
      <c r="CQ121" s="866"/>
      <c r="CR121" s="866"/>
      <c r="CS121" s="866"/>
      <c r="CT121" s="866"/>
      <c r="CU121" s="866"/>
      <c r="CV121" s="866"/>
      <c r="CW121" s="866"/>
      <c r="CX121" s="866"/>
      <c r="CY121" s="866"/>
      <c r="CZ121" s="866"/>
      <c r="DA121" s="866"/>
      <c r="DB121" s="866"/>
      <c r="DC121" s="866"/>
      <c r="DD121" s="866"/>
      <c r="DE121" s="866"/>
      <c r="DF121" s="867"/>
      <c r="DG121" s="826">
        <v>4142</v>
      </c>
      <c r="DH121" s="827"/>
      <c r="DI121" s="827"/>
      <c r="DJ121" s="827"/>
      <c r="DK121" s="827"/>
      <c r="DL121" s="827" t="s">
        <v>202</v>
      </c>
      <c r="DM121" s="827"/>
      <c r="DN121" s="827"/>
      <c r="DO121" s="827"/>
      <c r="DP121" s="827"/>
      <c r="DQ121" s="827" t="s">
        <v>202</v>
      </c>
      <c r="DR121" s="827"/>
      <c r="DS121" s="827"/>
      <c r="DT121" s="827"/>
      <c r="DU121" s="827"/>
      <c r="DV121" s="830" t="s">
        <v>202</v>
      </c>
      <c r="DW121" s="830"/>
      <c r="DX121" s="830"/>
      <c r="DY121" s="830"/>
      <c r="DZ121" s="831"/>
    </row>
    <row r="122" spans="1:130" s="52" customFormat="1" ht="26.25" customHeight="1" x14ac:dyDescent="0.15">
      <c r="A122" s="1022"/>
      <c r="B122" s="1018"/>
      <c r="C122" s="823" t="s">
        <v>492</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202</v>
      </c>
      <c r="AB122" s="817"/>
      <c r="AC122" s="817"/>
      <c r="AD122" s="817"/>
      <c r="AE122" s="818"/>
      <c r="AF122" s="819" t="s">
        <v>202</v>
      </c>
      <c r="AG122" s="817"/>
      <c r="AH122" s="817"/>
      <c r="AI122" s="817"/>
      <c r="AJ122" s="818"/>
      <c r="AK122" s="819" t="s">
        <v>202</v>
      </c>
      <c r="AL122" s="817"/>
      <c r="AM122" s="817"/>
      <c r="AN122" s="817"/>
      <c r="AO122" s="818"/>
      <c r="AP122" s="820" t="s">
        <v>202</v>
      </c>
      <c r="AQ122" s="821"/>
      <c r="AR122" s="821"/>
      <c r="AS122" s="821"/>
      <c r="AT122" s="822"/>
      <c r="AU122" s="987"/>
      <c r="AV122" s="988"/>
      <c r="AW122" s="988"/>
      <c r="AX122" s="988"/>
      <c r="AY122" s="989"/>
      <c r="AZ122" s="848" t="s">
        <v>500</v>
      </c>
      <c r="BA122" s="832"/>
      <c r="BB122" s="832"/>
      <c r="BC122" s="832"/>
      <c r="BD122" s="832"/>
      <c r="BE122" s="832"/>
      <c r="BF122" s="832"/>
      <c r="BG122" s="832"/>
      <c r="BH122" s="832"/>
      <c r="BI122" s="832"/>
      <c r="BJ122" s="832"/>
      <c r="BK122" s="832"/>
      <c r="BL122" s="832"/>
      <c r="BM122" s="832"/>
      <c r="BN122" s="832"/>
      <c r="BO122" s="832"/>
      <c r="BP122" s="833"/>
      <c r="BQ122" s="849">
        <v>14833765</v>
      </c>
      <c r="BR122" s="850"/>
      <c r="BS122" s="850"/>
      <c r="BT122" s="850"/>
      <c r="BU122" s="850"/>
      <c r="BV122" s="850">
        <v>14298035</v>
      </c>
      <c r="BW122" s="850"/>
      <c r="BX122" s="850"/>
      <c r="BY122" s="850"/>
      <c r="BZ122" s="850"/>
      <c r="CA122" s="850">
        <v>13981213</v>
      </c>
      <c r="CB122" s="850"/>
      <c r="CC122" s="850"/>
      <c r="CD122" s="850"/>
      <c r="CE122" s="850"/>
      <c r="CF122" s="868">
        <v>157.6</v>
      </c>
      <c r="CG122" s="869"/>
      <c r="CH122" s="869"/>
      <c r="CI122" s="869"/>
      <c r="CJ122" s="869"/>
      <c r="CK122" s="995"/>
      <c r="CL122" s="996"/>
      <c r="CM122" s="996"/>
      <c r="CN122" s="996"/>
      <c r="CO122" s="997"/>
      <c r="CP122" s="865"/>
      <c r="CQ122" s="866"/>
      <c r="CR122" s="866"/>
      <c r="CS122" s="866"/>
      <c r="CT122" s="866"/>
      <c r="CU122" s="866"/>
      <c r="CV122" s="866"/>
      <c r="CW122" s="866"/>
      <c r="CX122" s="866"/>
      <c r="CY122" s="866"/>
      <c r="CZ122" s="866"/>
      <c r="DA122" s="866"/>
      <c r="DB122" s="866"/>
      <c r="DC122" s="866"/>
      <c r="DD122" s="866"/>
      <c r="DE122" s="866"/>
      <c r="DF122" s="867"/>
      <c r="DG122" s="826"/>
      <c r="DH122" s="827"/>
      <c r="DI122" s="827"/>
      <c r="DJ122" s="827"/>
      <c r="DK122" s="827"/>
      <c r="DL122" s="827"/>
      <c r="DM122" s="827"/>
      <c r="DN122" s="827"/>
      <c r="DO122" s="827"/>
      <c r="DP122" s="827"/>
      <c r="DQ122" s="827"/>
      <c r="DR122" s="827"/>
      <c r="DS122" s="827"/>
      <c r="DT122" s="827"/>
      <c r="DU122" s="827"/>
      <c r="DV122" s="830"/>
      <c r="DW122" s="830"/>
      <c r="DX122" s="830"/>
      <c r="DY122" s="830"/>
      <c r="DZ122" s="831"/>
    </row>
    <row r="123" spans="1:130" s="52" customFormat="1" ht="26.25" customHeight="1" x14ac:dyDescent="0.15">
      <c r="A123" s="1022"/>
      <c r="B123" s="1018"/>
      <c r="C123" s="823" t="s">
        <v>493</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202</v>
      </c>
      <c r="AB123" s="817"/>
      <c r="AC123" s="817"/>
      <c r="AD123" s="817"/>
      <c r="AE123" s="818"/>
      <c r="AF123" s="819" t="s">
        <v>202</v>
      </c>
      <c r="AG123" s="817"/>
      <c r="AH123" s="817"/>
      <c r="AI123" s="817"/>
      <c r="AJ123" s="818"/>
      <c r="AK123" s="819" t="s">
        <v>202</v>
      </c>
      <c r="AL123" s="817"/>
      <c r="AM123" s="817"/>
      <c r="AN123" s="817"/>
      <c r="AO123" s="818"/>
      <c r="AP123" s="820" t="s">
        <v>202</v>
      </c>
      <c r="AQ123" s="821"/>
      <c r="AR123" s="821"/>
      <c r="AS123" s="821"/>
      <c r="AT123" s="822"/>
      <c r="AU123" s="990"/>
      <c r="AV123" s="991"/>
      <c r="AW123" s="991"/>
      <c r="AX123" s="991"/>
      <c r="AY123" s="991"/>
      <c r="AZ123" s="73" t="s">
        <v>274</v>
      </c>
      <c r="BA123" s="73"/>
      <c r="BB123" s="73"/>
      <c r="BC123" s="73"/>
      <c r="BD123" s="73"/>
      <c r="BE123" s="73"/>
      <c r="BF123" s="73"/>
      <c r="BG123" s="73"/>
      <c r="BH123" s="73"/>
      <c r="BI123" s="73"/>
      <c r="BJ123" s="73"/>
      <c r="BK123" s="73"/>
      <c r="BL123" s="73"/>
      <c r="BM123" s="73"/>
      <c r="BN123" s="73"/>
      <c r="BO123" s="837" t="s">
        <v>501</v>
      </c>
      <c r="BP123" s="851"/>
      <c r="BQ123" s="870">
        <v>20218035</v>
      </c>
      <c r="BR123" s="871"/>
      <c r="BS123" s="871"/>
      <c r="BT123" s="871"/>
      <c r="BU123" s="871"/>
      <c r="BV123" s="871">
        <v>21940133</v>
      </c>
      <c r="BW123" s="871"/>
      <c r="BX123" s="871"/>
      <c r="BY123" s="871"/>
      <c r="BZ123" s="871"/>
      <c r="CA123" s="871">
        <v>24299338</v>
      </c>
      <c r="CB123" s="871"/>
      <c r="CC123" s="871"/>
      <c r="CD123" s="871"/>
      <c r="CE123" s="871"/>
      <c r="CF123" s="852"/>
      <c r="CG123" s="853"/>
      <c r="CH123" s="853"/>
      <c r="CI123" s="853"/>
      <c r="CJ123" s="854"/>
      <c r="CK123" s="995"/>
      <c r="CL123" s="996"/>
      <c r="CM123" s="996"/>
      <c r="CN123" s="996"/>
      <c r="CO123" s="997"/>
      <c r="CP123" s="865"/>
      <c r="CQ123" s="866"/>
      <c r="CR123" s="866"/>
      <c r="CS123" s="866"/>
      <c r="CT123" s="866"/>
      <c r="CU123" s="866"/>
      <c r="CV123" s="866"/>
      <c r="CW123" s="866"/>
      <c r="CX123" s="866"/>
      <c r="CY123" s="866"/>
      <c r="CZ123" s="866"/>
      <c r="DA123" s="866"/>
      <c r="DB123" s="866"/>
      <c r="DC123" s="866"/>
      <c r="DD123" s="866"/>
      <c r="DE123" s="866"/>
      <c r="DF123" s="867"/>
      <c r="DG123" s="816"/>
      <c r="DH123" s="817"/>
      <c r="DI123" s="817"/>
      <c r="DJ123" s="817"/>
      <c r="DK123" s="818"/>
      <c r="DL123" s="819"/>
      <c r="DM123" s="817"/>
      <c r="DN123" s="817"/>
      <c r="DO123" s="817"/>
      <c r="DP123" s="818"/>
      <c r="DQ123" s="819"/>
      <c r="DR123" s="817"/>
      <c r="DS123" s="817"/>
      <c r="DT123" s="817"/>
      <c r="DU123" s="818"/>
      <c r="DV123" s="820"/>
      <c r="DW123" s="821"/>
      <c r="DX123" s="821"/>
      <c r="DY123" s="821"/>
      <c r="DZ123" s="822"/>
    </row>
    <row r="124" spans="1:130" s="52" customFormat="1" ht="26.25" customHeight="1" x14ac:dyDescent="0.15">
      <c r="A124" s="1022"/>
      <c r="B124" s="1018"/>
      <c r="C124" s="823" t="s">
        <v>338</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202</v>
      </c>
      <c r="AB124" s="817"/>
      <c r="AC124" s="817"/>
      <c r="AD124" s="817"/>
      <c r="AE124" s="818"/>
      <c r="AF124" s="819" t="s">
        <v>202</v>
      </c>
      <c r="AG124" s="817"/>
      <c r="AH124" s="817"/>
      <c r="AI124" s="817"/>
      <c r="AJ124" s="818"/>
      <c r="AK124" s="819" t="s">
        <v>202</v>
      </c>
      <c r="AL124" s="817"/>
      <c r="AM124" s="817"/>
      <c r="AN124" s="817"/>
      <c r="AO124" s="818"/>
      <c r="AP124" s="820" t="s">
        <v>202</v>
      </c>
      <c r="AQ124" s="821"/>
      <c r="AR124" s="821"/>
      <c r="AS124" s="821"/>
      <c r="AT124" s="822"/>
      <c r="AU124" s="872" t="s">
        <v>502</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54.5</v>
      </c>
      <c r="BR124" s="876"/>
      <c r="BS124" s="876"/>
      <c r="BT124" s="876"/>
      <c r="BU124" s="876"/>
      <c r="BV124" s="876">
        <v>45</v>
      </c>
      <c r="BW124" s="876"/>
      <c r="BX124" s="876"/>
      <c r="BY124" s="876"/>
      <c r="BZ124" s="876"/>
      <c r="CA124" s="876">
        <v>13.9</v>
      </c>
      <c r="CB124" s="876"/>
      <c r="CC124" s="876"/>
      <c r="CD124" s="876"/>
      <c r="CE124" s="876"/>
      <c r="CF124" s="877"/>
      <c r="CG124" s="878"/>
      <c r="CH124" s="878"/>
      <c r="CI124" s="878"/>
      <c r="CJ124" s="879"/>
      <c r="CK124" s="998"/>
      <c r="CL124" s="998"/>
      <c r="CM124" s="998"/>
      <c r="CN124" s="998"/>
      <c r="CO124" s="999"/>
      <c r="CP124" s="865" t="s">
        <v>503</v>
      </c>
      <c r="CQ124" s="866"/>
      <c r="CR124" s="866"/>
      <c r="CS124" s="866"/>
      <c r="CT124" s="866"/>
      <c r="CU124" s="866"/>
      <c r="CV124" s="866"/>
      <c r="CW124" s="866"/>
      <c r="CX124" s="866"/>
      <c r="CY124" s="866"/>
      <c r="CZ124" s="866"/>
      <c r="DA124" s="866"/>
      <c r="DB124" s="866"/>
      <c r="DC124" s="866"/>
      <c r="DD124" s="866"/>
      <c r="DE124" s="866"/>
      <c r="DF124" s="867"/>
      <c r="DG124" s="855">
        <v>11992762</v>
      </c>
      <c r="DH124" s="856"/>
      <c r="DI124" s="856"/>
      <c r="DJ124" s="856"/>
      <c r="DK124" s="857"/>
      <c r="DL124" s="858">
        <v>268207</v>
      </c>
      <c r="DM124" s="856"/>
      <c r="DN124" s="856"/>
      <c r="DO124" s="856"/>
      <c r="DP124" s="857"/>
      <c r="DQ124" s="858" t="s">
        <v>202</v>
      </c>
      <c r="DR124" s="856"/>
      <c r="DS124" s="856"/>
      <c r="DT124" s="856"/>
      <c r="DU124" s="857"/>
      <c r="DV124" s="859" t="s">
        <v>202</v>
      </c>
      <c r="DW124" s="860"/>
      <c r="DX124" s="860"/>
      <c r="DY124" s="860"/>
      <c r="DZ124" s="861"/>
    </row>
    <row r="125" spans="1:130" s="52" customFormat="1" ht="26.25" customHeight="1" x14ac:dyDescent="0.15">
      <c r="A125" s="1022"/>
      <c r="B125" s="1018"/>
      <c r="C125" s="823" t="s">
        <v>496</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202</v>
      </c>
      <c r="AB125" s="817"/>
      <c r="AC125" s="817"/>
      <c r="AD125" s="817"/>
      <c r="AE125" s="818"/>
      <c r="AF125" s="819" t="s">
        <v>202</v>
      </c>
      <c r="AG125" s="817"/>
      <c r="AH125" s="817"/>
      <c r="AI125" s="817"/>
      <c r="AJ125" s="818"/>
      <c r="AK125" s="819" t="s">
        <v>202</v>
      </c>
      <c r="AL125" s="817"/>
      <c r="AM125" s="817"/>
      <c r="AN125" s="817"/>
      <c r="AO125" s="818"/>
      <c r="AP125" s="820" t="s">
        <v>202</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504</v>
      </c>
      <c r="CL125" s="993"/>
      <c r="CM125" s="993"/>
      <c r="CN125" s="993"/>
      <c r="CO125" s="994"/>
      <c r="CP125" s="807" t="s">
        <v>144</v>
      </c>
      <c r="CQ125" s="798"/>
      <c r="CR125" s="798"/>
      <c r="CS125" s="798"/>
      <c r="CT125" s="798"/>
      <c r="CU125" s="798"/>
      <c r="CV125" s="798"/>
      <c r="CW125" s="798"/>
      <c r="CX125" s="798"/>
      <c r="CY125" s="798"/>
      <c r="CZ125" s="798"/>
      <c r="DA125" s="798"/>
      <c r="DB125" s="798"/>
      <c r="DC125" s="798"/>
      <c r="DD125" s="798"/>
      <c r="DE125" s="798"/>
      <c r="DF125" s="799"/>
      <c r="DG125" s="808" t="s">
        <v>202</v>
      </c>
      <c r="DH125" s="809"/>
      <c r="DI125" s="809"/>
      <c r="DJ125" s="809"/>
      <c r="DK125" s="809"/>
      <c r="DL125" s="809" t="s">
        <v>202</v>
      </c>
      <c r="DM125" s="809"/>
      <c r="DN125" s="809"/>
      <c r="DO125" s="809"/>
      <c r="DP125" s="809"/>
      <c r="DQ125" s="809" t="s">
        <v>202</v>
      </c>
      <c r="DR125" s="809"/>
      <c r="DS125" s="809"/>
      <c r="DT125" s="809"/>
      <c r="DU125" s="809"/>
      <c r="DV125" s="812" t="s">
        <v>202</v>
      </c>
      <c r="DW125" s="812"/>
      <c r="DX125" s="812"/>
      <c r="DY125" s="812"/>
      <c r="DZ125" s="813"/>
    </row>
    <row r="126" spans="1:130" s="52" customFormat="1" ht="26.25" customHeight="1" x14ac:dyDescent="0.15">
      <c r="A126" s="1022"/>
      <c r="B126" s="1018"/>
      <c r="C126" s="823" t="s">
        <v>497</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t="s">
        <v>202</v>
      </c>
      <c r="AB126" s="817"/>
      <c r="AC126" s="817"/>
      <c r="AD126" s="817"/>
      <c r="AE126" s="818"/>
      <c r="AF126" s="819" t="s">
        <v>202</v>
      </c>
      <c r="AG126" s="817"/>
      <c r="AH126" s="817"/>
      <c r="AI126" s="817"/>
      <c r="AJ126" s="818"/>
      <c r="AK126" s="819" t="s">
        <v>202</v>
      </c>
      <c r="AL126" s="817"/>
      <c r="AM126" s="817"/>
      <c r="AN126" s="817"/>
      <c r="AO126" s="818"/>
      <c r="AP126" s="820" t="s">
        <v>202</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418</v>
      </c>
      <c r="CQ126" s="824"/>
      <c r="CR126" s="824"/>
      <c r="CS126" s="824"/>
      <c r="CT126" s="824"/>
      <c r="CU126" s="824"/>
      <c r="CV126" s="824"/>
      <c r="CW126" s="824"/>
      <c r="CX126" s="824"/>
      <c r="CY126" s="824"/>
      <c r="CZ126" s="824"/>
      <c r="DA126" s="824"/>
      <c r="DB126" s="824"/>
      <c r="DC126" s="824"/>
      <c r="DD126" s="824"/>
      <c r="DE126" s="824"/>
      <c r="DF126" s="825"/>
      <c r="DG126" s="826" t="s">
        <v>202</v>
      </c>
      <c r="DH126" s="827"/>
      <c r="DI126" s="827"/>
      <c r="DJ126" s="827"/>
      <c r="DK126" s="827"/>
      <c r="DL126" s="827" t="s">
        <v>202</v>
      </c>
      <c r="DM126" s="827"/>
      <c r="DN126" s="827"/>
      <c r="DO126" s="827"/>
      <c r="DP126" s="827"/>
      <c r="DQ126" s="827" t="s">
        <v>202</v>
      </c>
      <c r="DR126" s="827"/>
      <c r="DS126" s="827"/>
      <c r="DT126" s="827"/>
      <c r="DU126" s="827"/>
      <c r="DV126" s="830" t="s">
        <v>202</v>
      </c>
      <c r="DW126" s="830"/>
      <c r="DX126" s="830"/>
      <c r="DY126" s="830"/>
      <c r="DZ126" s="831"/>
    </row>
    <row r="127" spans="1:130" s="52" customFormat="1" ht="26.25" customHeight="1" x14ac:dyDescent="0.15">
      <c r="A127" s="1023"/>
      <c r="B127" s="1020"/>
      <c r="C127" s="848" t="s">
        <v>84</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202</v>
      </c>
      <c r="AB127" s="817"/>
      <c r="AC127" s="817"/>
      <c r="AD127" s="817"/>
      <c r="AE127" s="818"/>
      <c r="AF127" s="819" t="s">
        <v>202</v>
      </c>
      <c r="AG127" s="817"/>
      <c r="AH127" s="817"/>
      <c r="AI127" s="817"/>
      <c r="AJ127" s="818"/>
      <c r="AK127" s="819" t="s">
        <v>202</v>
      </c>
      <c r="AL127" s="817"/>
      <c r="AM127" s="817"/>
      <c r="AN127" s="817"/>
      <c r="AO127" s="818"/>
      <c r="AP127" s="820" t="s">
        <v>202</v>
      </c>
      <c r="AQ127" s="821"/>
      <c r="AR127" s="821"/>
      <c r="AS127" s="821"/>
      <c r="AT127" s="822"/>
      <c r="AU127" s="60"/>
      <c r="AV127" s="60"/>
      <c r="AW127" s="60"/>
      <c r="AX127" s="880" t="s">
        <v>507</v>
      </c>
      <c r="AY127" s="881"/>
      <c r="AZ127" s="881"/>
      <c r="BA127" s="881"/>
      <c r="BB127" s="881"/>
      <c r="BC127" s="881"/>
      <c r="BD127" s="881"/>
      <c r="BE127" s="882"/>
      <c r="BF127" s="883" t="s">
        <v>508</v>
      </c>
      <c r="BG127" s="881"/>
      <c r="BH127" s="881"/>
      <c r="BI127" s="881"/>
      <c r="BJ127" s="881"/>
      <c r="BK127" s="881"/>
      <c r="BL127" s="882"/>
      <c r="BM127" s="883" t="s">
        <v>419</v>
      </c>
      <c r="BN127" s="881"/>
      <c r="BO127" s="881"/>
      <c r="BP127" s="881"/>
      <c r="BQ127" s="881"/>
      <c r="BR127" s="881"/>
      <c r="BS127" s="882"/>
      <c r="BT127" s="883" t="s">
        <v>412</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448</v>
      </c>
      <c r="CQ127" s="824"/>
      <c r="CR127" s="824"/>
      <c r="CS127" s="824"/>
      <c r="CT127" s="824"/>
      <c r="CU127" s="824"/>
      <c r="CV127" s="824"/>
      <c r="CW127" s="824"/>
      <c r="CX127" s="824"/>
      <c r="CY127" s="824"/>
      <c r="CZ127" s="824"/>
      <c r="DA127" s="824"/>
      <c r="DB127" s="824"/>
      <c r="DC127" s="824"/>
      <c r="DD127" s="824"/>
      <c r="DE127" s="824"/>
      <c r="DF127" s="825"/>
      <c r="DG127" s="826" t="s">
        <v>202</v>
      </c>
      <c r="DH127" s="827"/>
      <c r="DI127" s="827"/>
      <c r="DJ127" s="827"/>
      <c r="DK127" s="827"/>
      <c r="DL127" s="827" t="s">
        <v>202</v>
      </c>
      <c r="DM127" s="827"/>
      <c r="DN127" s="827"/>
      <c r="DO127" s="827"/>
      <c r="DP127" s="827"/>
      <c r="DQ127" s="827" t="s">
        <v>202</v>
      </c>
      <c r="DR127" s="827"/>
      <c r="DS127" s="827"/>
      <c r="DT127" s="827"/>
      <c r="DU127" s="827"/>
      <c r="DV127" s="830" t="s">
        <v>202</v>
      </c>
      <c r="DW127" s="830"/>
      <c r="DX127" s="830"/>
      <c r="DY127" s="830"/>
      <c r="DZ127" s="831"/>
    </row>
    <row r="128" spans="1:130" s="52" customFormat="1" ht="26.25" customHeight="1" x14ac:dyDescent="0.15">
      <c r="A128" s="885" t="s">
        <v>509</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9</v>
      </c>
      <c r="X128" s="887"/>
      <c r="Y128" s="887"/>
      <c r="Z128" s="888"/>
      <c r="AA128" s="800">
        <v>330814</v>
      </c>
      <c r="AB128" s="801"/>
      <c r="AC128" s="801"/>
      <c r="AD128" s="801"/>
      <c r="AE128" s="802"/>
      <c r="AF128" s="803">
        <v>309297</v>
      </c>
      <c r="AG128" s="801"/>
      <c r="AH128" s="801"/>
      <c r="AI128" s="801"/>
      <c r="AJ128" s="802"/>
      <c r="AK128" s="803">
        <v>328857</v>
      </c>
      <c r="AL128" s="801"/>
      <c r="AM128" s="801"/>
      <c r="AN128" s="801"/>
      <c r="AO128" s="802"/>
      <c r="AP128" s="889"/>
      <c r="AQ128" s="890"/>
      <c r="AR128" s="890"/>
      <c r="AS128" s="890"/>
      <c r="AT128" s="891"/>
      <c r="AU128" s="60"/>
      <c r="AV128" s="60"/>
      <c r="AW128" s="60"/>
      <c r="AX128" s="797" t="s">
        <v>305</v>
      </c>
      <c r="AY128" s="798"/>
      <c r="AZ128" s="798"/>
      <c r="BA128" s="798"/>
      <c r="BB128" s="798"/>
      <c r="BC128" s="798"/>
      <c r="BD128" s="798"/>
      <c r="BE128" s="799"/>
      <c r="BF128" s="892" t="s">
        <v>202</v>
      </c>
      <c r="BG128" s="893"/>
      <c r="BH128" s="893"/>
      <c r="BI128" s="893"/>
      <c r="BJ128" s="893"/>
      <c r="BK128" s="893"/>
      <c r="BL128" s="894"/>
      <c r="BM128" s="892">
        <v>13.32</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400</v>
      </c>
      <c r="CQ128" s="691"/>
      <c r="CR128" s="691"/>
      <c r="CS128" s="691"/>
      <c r="CT128" s="691"/>
      <c r="CU128" s="691"/>
      <c r="CV128" s="691"/>
      <c r="CW128" s="691"/>
      <c r="CX128" s="691"/>
      <c r="CY128" s="691"/>
      <c r="CZ128" s="691"/>
      <c r="DA128" s="691"/>
      <c r="DB128" s="691"/>
      <c r="DC128" s="691"/>
      <c r="DD128" s="691"/>
      <c r="DE128" s="691"/>
      <c r="DF128" s="897"/>
      <c r="DG128" s="898" t="s">
        <v>202</v>
      </c>
      <c r="DH128" s="899"/>
      <c r="DI128" s="899"/>
      <c r="DJ128" s="899"/>
      <c r="DK128" s="899"/>
      <c r="DL128" s="899" t="s">
        <v>202</v>
      </c>
      <c r="DM128" s="899"/>
      <c r="DN128" s="899"/>
      <c r="DO128" s="899"/>
      <c r="DP128" s="899"/>
      <c r="DQ128" s="899" t="s">
        <v>202</v>
      </c>
      <c r="DR128" s="899"/>
      <c r="DS128" s="899"/>
      <c r="DT128" s="899"/>
      <c r="DU128" s="899"/>
      <c r="DV128" s="900" t="s">
        <v>202</v>
      </c>
      <c r="DW128" s="900"/>
      <c r="DX128" s="900"/>
      <c r="DY128" s="900"/>
      <c r="DZ128" s="901"/>
    </row>
    <row r="129" spans="1:131" s="52" customFormat="1" ht="26.25" customHeight="1" x14ac:dyDescent="0.15">
      <c r="A129" s="814" t="s">
        <v>177</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238</v>
      </c>
      <c r="X129" s="903"/>
      <c r="Y129" s="903"/>
      <c r="Z129" s="904"/>
      <c r="AA129" s="816">
        <v>9450782</v>
      </c>
      <c r="AB129" s="817"/>
      <c r="AC129" s="817"/>
      <c r="AD129" s="817"/>
      <c r="AE129" s="818"/>
      <c r="AF129" s="819">
        <v>9789683</v>
      </c>
      <c r="AG129" s="817"/>
      <c r="AH129" s="817"/>
      <c r="AI129" s="817"/>
      <c r="AJ129" s="818"/>
      <c r="AK129" s="819">
        <v>10050644</v>
      </c>
      <c r="AL129" s="817"/>
      <c r="AM129" s="817"/>
      <c r="AN129" s="817"/>
      <c r="AO129" s="818"/>
      <c r="AP129" s="905"/>
      <c r="AQ129" s="906"/>
      <c r="AR129" s="906"/>
      <c r="AS129" s="906"/>
      <c r="AT129" s="907"/>
      <c r="AU129" s="71"/>
      <c r="AV129" s="71"/>
      <c r="AW129" s="71"/>
      <c r="AX129" s="908" t="s">
        <v>126</v>
      </c>
      <c r="AY129" s="824"/>
      <c r="AZ129" s="824"/>
      <c r="BA129" s="824"/>
      <c r="BB129" s="824"/>
      <c r="BC129" s="824"/>
      <c r="BD129" s="824"/>
      <c r="BE129" s="825"/>
      <c r="BF129" s="909" t="s">
        <v>202</v>
      </c>
      <c r="BG129" s="910"/>
      <c r="BH129" s="910"/>
      <c r="BI129" s="910"/>
      <c r="BJ129" s="910"/>
      <c r="BK129" s="910"/>
      <c r="BL129" s="911"/>
      <c r="BM129" s="909">
        <v>18.32</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4" t="s">
        <v>510</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458</v>
      </c>
      <c r="X130" s="903"/>
      <c r="Y130" s="903"/>
      <c r="Z130" s="904"/>
      <c r="AA130" s="816">
        <v>1218441</v>
      </c>
      <c r="AB130" s="817"/>
      <c r="AC130" s="817"/>
      <c r="AD130" s="817"/>
      <c r="AE130" s="818"/>
      <c r="AF130" s="819">
        <v>1259303</v>
      </c>
      <c r="AG130" s="817"/>
      <c r="AH130" s="817"/>
      <c r="AI130" s="817"/>
      <c r="AJ130" s="818"/>
      <c r="AK130" s="819">
        <v>1180172</v>
      </c>
      <c r="AL130" s="817"/>
      <c r="AM130" s="817"/>
      <c r="AN130" s="817"/>
      <c r="AO130" s="818"/>
      <c r="AP130" s="905"/>
      <c r="AQ130" s="906"/>
      <c r="AR130" s="906"/>
      <c r="AS130" s="906"/>
      <c r="AT130" s="907"/>
      <c r="AU130" s="71"/>
      <c r="AV130" s="71"/>
      <c r="AW130" s="71"/>
      <c r="AX130" s="908" t="s">
        <v>434</v>
      </c>
      <c r="AY130" s="824"/>
      <c r="AZ130" s="824"/>
      <c r="BA130" s="824"/>
      <c r="BB130" s="824"/>
      <c r="BC130" s="824"/>
      <c r="BD130" s="824"/>
      <c r="BE130" s="825"/>
      <c r="BF130" s="913">
        <v>5.6</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180</v>
      </c>
      <c r="X131" s="920"/>
      <c r="Y131" s="920"/>
      <c r="Z131" s="921"/>
      <c r="AA131" s="855">
        <v>8232341</v>
      </c>
      <c r="AB131" s="856"/>
      <c r="AC131" s="856"/>
      <c r="AD131" s="856"/>
      <c r="AE131" s="857"/>
      <c r="AF131" s="858">
        <v>8530380</v>
      </c>
      <c r="AG131" s="856"/>
      <c r="AH131" s="856"/>
      <c r="AI131" s="856"/>
      <c r="AJ131" s="857"/>
      <c r="AK131" s="858">
        <v>8870472</v>
      </c>
      <c r="AL131" s="856"/>
      <c r="AM131" s="856"/>
      <c r="AN131" s="856"/>
      <c r="AO131" s="857"/>
      <c r="AP131" s="922"/>
      <c r="AQ131" s="923"/>
      <c r="AR131" s="923"/>
      <c r="AS131" s="923"/>
      <c r="AT131" s="924"/>
      <c r="AU131" s="71"/>
      <c r="AV131" s="71"/>
      <c r="AW131" s="71"/>
      <c r="AX131" s="925" t="s">
        <v>483</v>
      </c>
      <c r="AY131" s="691"/>
      <c r="AZ131" s="691"/>
      <c r="BA131" s="691"/>
      <c r="BB131" s="691"/>
      <c r="BC131" s="691"/>
      <c r="BD131" s="691"/>
      <c r="BE131" s="897"/>
      <c r="BF131" s="926">
        <v>13.9</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5" t="s">
        <v>30</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459</v>
      </c>
      <c r="W132" s="932"/>
      <c r="X132" s="932"/>
      <c r="Y132" s="932"/>
      <c r="Z132" s="933"/>
      <c r="AA132" s="934">
        <v>10.9812628</v>
      </c>
      <c r="AB132" s="935"/>
      <c r="AC132" s="935"/>
      <c r="AD132" s="935"/>
      <c r="AE132" s="936"/>
      <c r="AF132" s="937">
        <v>2.318079617</v>
      </c>
      <c r="AG132" s="935"/>
      <c r="AH132" s="935"/>
      <c r="AI132" s="935"/>
      <c r="AJ132" s="936"/>
      <c r="AK132" s="937">
        <v>3.7681760340000001</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90</v>
      </c>
      <c r="W133" s="939"/>
      <c r="X133" s="939"/>
      <c r="Y133" s="939"/>
      <c r="Z133" s="940"/>
      <c r="AA133" s="941">
        <v>13.3</v>
      </c>
      <c r="AB133" s="942"/>
      <c r="AC133" s="942"/>
      <c r="AD133" s="942"/>
      <c r="AE133" s="943"/>
      <c r="AF133" s="941">
        <v>9.3000000000000007</v>
      </c>
      <c r="AG133" s="942"/>
      <c r="AH133" s="942"/>
      <c r="AI133" s="942"/>
      <c r="AJ133" s="943"/>
      <c r="AK133" s="941">
        <v>5.6</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ib96ipAuF7ZR3XMGkUDprsEe7B2ZfngNkF4qMm1dk172MKZi6RQrDCcazQ2lvwz65ku2yKTKacjCUi4LOLgRJA==" saltValue="XmGMV+OhdrMXCEh1/fwrc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107</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algorithmName="SHA-512" hashValue="KaDnhz9jLB/N+iCSTSlzkc/zZCJUd2AukDTWai6/umgfYsrSQn8/FlTqh5QleWIN+Crk1igCZ9q7hKM8duJEzg==" saltValue="nkYCG3JwbV7PjEh6MJrbg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MKciGRkOFjE2S+fMya1zYZhN0MdFRqbmrNgEkoSsbkUbBLrFYfH/+2JKr0iVCGIoQKWNYwd3IwIBICX7BLtvGw==" saltValue="VvGeAwF0eqDZq5Spi96IM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511</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330</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94</v>
      </c>
      <c r="AP7" s="131"/>
      <c r="AQ7" s="142" t="s">
        <v>512</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514</v>
      </c>
      <c r="AQ8" s="143" t="s">
        <v>515</v>
      </c>
      <c r="AR8" s="157" t="s">
        <v>18</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516</v>
      </c>
      <c r="AL9" s="1025"/>
      <c r="AM9" s="1025"/>
      <c r="AN9" s="1026"/>
      <c r="AO9" s="121">
        <v>3214123</v>
      </c>
      <c r="AP9" s="121">
        <v>79660</v>
      </c>
      <c r="AQ9" s="144">
        <v>89252</v>
      </c>
      <c r="AR9" s="158">
        <v>-10.7</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208</v>
      </c>
      <c r="AL10" s="1025"/>
      <c r="AM10" s="1025"/>
      <c r="AN10" s="1026"/>
      <c r="AO10" s="122">
        <v>100592</v>
      </c>
      <c r="AP10" s="122">
        <v>2493</v>
      </c>
      <c r="AQ10" s="145">
        <v>11439</v>
      </c>
      <c r="AR10" s="159">
        <v>-78.2</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396</v>
      </c>
      <c r="AL11" s="1025"/>
      <c r="AM11" s="1025"/>
      <c r="AN11" s="1026"/>
      <c r="AO11" s="122" t="s">
        <v>202</v>
      </c>
      <c r="AP11" s="122" t="s">
        <v>202</v>
      </c>
      <c r="AQ11" s="145">
        <v>869</v>
      </c>
      <c r="AR11" s="159" t="s">
        <v>202</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225</v>
      </c>
      <c r="AL12" s="1025"/>
      <c r="AM12" s="1025"/>
      <c r="AN12" s="1026"/>
      <c r="AO12" s="122" t="s">
        <v>202</v>
      </c>
      <c r="AP12" s="122" t="s">
        <v>202</v>
      </c>
      <c r="AQ12" s="145">
        <v>1</v>
      </c>
      <c r="AR12" s="159" t="s">
        <v>202</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517</v>
      </c>
      <c r="AL13" s="1025"/>
      <c r="AM13" s="1025"/>
      <c r="AN13" s="1026"/>
      <c r="AO13" s="122">
        <v>151258</v>
      </c>
      <c r="AP13" s="122">
        <v>3749</v>
      </c>
      <c r="AQ13" s="145">
        <v>3581</v>
      </c>
      <c r="AR13" s="159">
        <v>4.7</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518</v>
      </c>
      <c r="AL14" s="1025"/>
      <c r="AM14" s="1025"/>
      <c r="AN14" s="1026"/>
      <c r="AO14" s="122">
        <v>62118</v>
      </c>
      <c r="AP14" s="122">
        <v>1540</v>
      </c>
      <c r="AQ14" s="145">
        <v>1527</v>
      </c>
      <c r="AR14" s="159">
        <v>0.9</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308</v>
      </c>
      <c r="AL15" s="1028"/>
      <c r="AM15" s="1028"/>
      <c r="AN15" s="1029"/>
      <c r="AO15" s="122">
        <v>-506856</v>
      </c>
      <c r="AP15" s="122">
        <v>-12562</v>
      </c>
      <c r="AQ15" s="145">
        <v>-6588</v>
      </c>
      <c r="AR15" s="159">
        <v>90.7</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274</v>
      </c>
      <c r="AL16" s="1028"/>
      <c r="AM16" s="1028"/>
      <c r="AN16" s="1029"/>
      <c r="AO16" s="122">
        <v>3021235</v>
      </c>
      <c r="AP16" s="122">
        <v>74879</v>
      </c>
      <c r="AQ16" s="145">
        <v>100080</v>
      </c>
      <c r="AR16" s="159">
        <v>-25.2</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218</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519</v>
      </c>
      <c r="AP20" s="133" t="s">
        <v>336</v>
      </c>
      <c r="AQ20" s="146" t="s">
        <v>41</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471</v>
      </c>
      <c r="AL21" s="1031"/>
      <c r="AM21" s="1031"/>
      <c r="AN21" s="1032"/>
      <c r="AO21" s="124">
        <v>7.44</v>
      </c>
      <c r="AP21" s="134">
        <v>9.0299999999999994</v>
      </c>
      <c r="AQ21" s="147">
        <v>-1.59</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520</v>
      </c>
      <c r="AL22" s="1031"/>
      <c r="AM22" s="1031"/>
      <c r="AN22" s="1032"/>
      <c r="AO22" s="125">
        <v>99.6</v>
      </c>
      <c r="AP22" s="135">
        <v>97.7</v>
      </c>
      <c r="AQ22" s="148">
        <v>1.9</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3" t="s">
        <v>521</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x14ac:dyDescent="0.15">
      <c r="A27" s="89"/>
      <c r="AO27" s="94"/>
      <c r="AP27" s="94"/>
      <c r="AQ27" s="94"/>
      <c r="AR27" s="94"/>
      <c r="AS27" s="94"/>
      <c r="AT27" s="94"/>
    </row>
    <row r="28" spans="1:46" ht="17.25" x14ac:dyDescent="0.15">
      <c r="A28" s="86" t="s">
        <v>266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63</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94</v>
      </c>
      <c r="AP30" s="131"/>
      <c r="AQ30" s="142" t="s">
        <v>512</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514</v>
      </c>
      <c r="AQ31" s="143" t="s">
        <v>515</v>
      </c>
      <c r="AR31" s="157" t="s">
        <v>18</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522</v>
      </c>
      <c r="AL32" s="1035"/>
      <c r="AM32" s="1035"/>
      <c r="AN32" s="1036"/>
      <c r="AO32" s="122">
        <v>1212798</v>
      </c>
      <c r="AP32" s="122">
        <v>30058</v>
      </c>
      <c r="AQ32" s="149">
        <v>56817</v>
      </c>
      <c r="AR32" s="159">
        <v>-47.1</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523</v>
      </c>
      <c r="AL33" s="1035"/>
      <c r="AM33" s="1035"/>
      <c r="AN33" s="1036"/>
      <c r="AO33" s="122" t="s">
        <v>202</v>
      </c>
      <c r="AP33" s="122" t="s">
        <v>202</v>
      </c>
      <c r="AQ33" s="149" t="s">
        <v>202</v>
      </c>
      <c r="AR33" s="159" t="s">
        <v>202</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69</v>
      </c>
      <c r="AL34" s="1035"/>
      <c r="AM34" s="1035"/>
      <c r="AN34" s="1036"/>
      <c r="AO34" s="122" t="s">
        <v>202</v>
      </c>
      <c r="AP34" s="122" t="s">
        <v>202</v>
      </c>
      <c r="AQ34" s="149">
        <v>1</v>
      </c>
      <c r="AR34" s="159" t="s">
        <v>202</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167</v>
      </c>
      <c r="AL35" s="1035"/>
      <c r="AM35" s="1035"/>
      <c r="AN35" s="1036"/>
      <c r="AO35" s="122">
        <v>572347</v>
      </c>
      <c r="AP35" s="122">
        <v>14185</v>
      </c>
      <c r="AQ35" s="149">
        <v>14495</v>
      </c>
      <c r="AR35" s="159">
        <v>-2.1</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35</v>
      </c>
      <c r="AL36" s="1035"/>
      <c r="AM36" s="1035"/>
      <c r="AN36" s="1036"/>
      <c r="AO36" s="122">
        <v>58139</v>
      </c>
      <c r="AP36" s="122">
        <v>1441</v>
      </c>
      <c r="AQ36" s="149">
        <v>2703</v>
      </c>
      <c r="AR36" s="159">
        <v>-46.7</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349</v>
      </c>
      <c r="AL37" s="1035"/>
      <c r="AM37" s="1035"/>
      <c r="AN37" s="1036"/>
      <c r="AO37" s="122" t="s">
        <v>202</v>
      </c>
      <c r="AP37" s="122" t="s">
        <v>202</v>
      </c>
      <c r="AQ37" s="149">
        <v>273</v>
      </c>
      <c r="AR37" s="159" t="s">
        <v>202</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525</v>
      </c>
      <c r="AL38" s="1038"/>
      <c r="AM38" s="1038"/>
      <c r="AN38" s="1039"/>
      <c r="AO38" s="126" t="s">
        <v>202</v>
      </c>
      <c r="AP38" s="126" t="s">
        <v>202</v>
      </c>
      <c r="AQ38" s="150">
        <v>2</v>
      </c>
      <c r="AR38" s="148" t="s">
        <v>202</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92</v>
      </c>
      <c r="AL39" s="1038"/>
      <c r="AM39" s="1038"/>
      <c r="AN39" s="1039"/>
      <c r="AO39" s="122">
        <v>-328857</v>
      </c>
      <c r="AP39" s="122">
        <v>-8151</v>
      </c>
      <c r="AQ39" s="149">
        <v>-4629</v>
      </c>
      <c r="AR39" s="159">
        <v>76.099999999999994</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526</v>
      </c>
      <c r="AL40" s="1035"/>
      <c r="AM40" s="1035"/>
      <c r="AN40" s="1036"/>
      <c r="AO40" s="122">
        <v>-1180172</v>
      </c>
      <c r="AP40" s="122">
        <v>-29250</v>
      </c>
      <c r="AQ40" s="149">
        <v>-48266</v>
      </c>
      <c r="AR40" s="159">
        <v>-39.4</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384</v>
      </c>
      <c r="AL41" s="1041"/>
      <c r="AM41" s="1041"/>
      <c r="AN41" s="1042"/>
      <c r="AO41" s="122">
        <v>334255</v>
      </c>
      <c r="AP41" s="122">
        <v>8284</v>
      </c>
      <c r="AQ41" s="149">
        <v>21396</v>
      </c>
      <c r="AR41" s="159">
        <v>-61.3</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398</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527</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528</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94</v>
      </c>
      <c r="AN49" s="1043" t="s">
        <v>442</v>
      </c>
      <c r="AO49" s="1044"/>
      <c r="AP49" s="1044"/>
      <c r="AQ49" s="1044"/>
      <c r="AR49" s="1045"/>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505</v>
      </c>
      <c r="AO50" s="128" t="s">
        <v>506</v>
      </c>
      <c r="AP50" s="139" t="s">
        <v>529</v>
      </c>
      <c r="AQ50" s="152" t="s">
        <v>380</v>
      </c>
      <c r="AR50" s="162" t="s">
        <v>530</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235</v>
      </c>
      <c r="AL51" s="107"/>
      <c r="AM51" s="112">
        <v>1143395</v>
      </c>
      <c r="AN51" s="119">
        <v>26940</v>
      </c>
      <c r="AO51" s="129">
        <v>-3.4</v>
      </c>
      <c r="AP51" s="140">
        <v>72656</v>
      </c>
      <c r="AQ51" s="153">
        <v>8.5</v>
      </c>
      <c r="AR51" s="163">
        <v>-11.9</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276</v>
      </c>
      <c r="AM52" s="113">
        <v>438790</v>
      </c>
      <c r="AN52" s="120">
        <v>10338</v>
      </c>
      <c r="AO52" s="130">
        <v>-33.4</v>
      </c>
      <c r="AP52" s="141">
        <v>36448</v>
      </c>
      <c r="AQ52" s="154">
        <v>-2.2999999999999998</v>
      </c>
      <c r="AR52" s="164">
        <v>-31.1</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513</v>
      </c>
      <c r="AL53" s="107"/>
      <c r="AM53" s="112">
        <v>753310</v>
      </c>
      <c r="AN53" s="119">
        <v>17908</v>
      </c>
      <c r="AO53" s="129">
        <v>-33.5</v>
      </c>
      <c r="AP53" s="140">
        <v>65080</v>
      </c>
      <c r="AQ53" s="153">
        <v>-10.4</v>
      </c>
      <c r="AR53" s="163">
        <v>-23.1</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276</v>
      </c>
      <c r="AM54" s="113">
        <v>276016</v>
      </c>
      <c r="AN54" s="120">
        <v>6562</v>
      </c>
      <c r="AO54" s="130">
        <v>-36.5</v>
      </c>
      <c r="AP54" s="141">
        <v>38201</v>
      </c>
      <c r="AQ54" s="154">
        <v>4.8</v>
      </c>
      <c r="AR54" s="164">
        <v>-41.3</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531</v>
      </c>
      <c r="AL55" s="107"/>
      <c r="AM55" s="112">
        <v>1492574</v>
      </c>
      <c r="AN55" s="119">
        <v>36031</v>
      </c>
      <c r="AO55" s="129">
        <v>101.2</v>
      </c>
      <c r="AP55" s="140">
        <v>79288</v>
      </c>
      <c r="AQ55" s="153">
        <v>21.8</v>
      </c>
      <c r="AR55" s="163">
        <v>79.400000000000006</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276</v>
      </c>
      <c r="AM56" s="113">
        <v>452668</v>
      </c>
      <c r="AN56" s="120">
        <v>10927</v>
      </c>
      <c r="AO56" s="130">
        <v>66.5</v>
      </c>
      <c r="AP56" s="141">
        <v>41870</v>
      </c>
      <c r="AQ56" s="154">
        <v>9.6</v>
      </c>
      <c r="AR56" s="164">
        <v>56.9</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488</v>
      </c>
      <c r="AL57" s="107"/>
      <c r="AM57" s="112">
        <v>2035430</v>
      </c>
      <c r="AN57" s="119">
        <v>49654</v>
      </c>
      <c r="AO57" s="129">
        <v>37.799999999999997</v>
      </c>
      <c r="AP57" s="140">
        <v>84962</v>
      </c>
      <c r="AQ57" s="153">
        <v>7.2</v>
      </c>
      <c r="AR57" s="163">
        <v>30.6</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276</v>
      </c>
      <c r="AM58" s="113">
        <v>509482</v>
      </c>
      <c r="AN58" s="120">
        <v>12429</v>
      </c>
      <c r="AO58" s="130">
        <v>13.7</v>
      </c>
      <c r="AP58" s="141">
        <v>42793</v>
      </c>
      <c r="AQ58" s="154">
        <v>2.2000000000000002</v>
      </c>
      <c r="AR58" s="164">
        <v>11.5</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532</v>
      </c>
      <c r="AL59" s="107"/>
      <c r="AM59" s="112">
        <v>1185230</v>
      </c>
      <c r="AN59" s="119">
        <v>29375</v>
      </c>
      <c r="AO59" s="129">
        <v>-40.799999999999997</v>
      </c>
      <c r="AP59" s="140">
        <v>71279</v>
      </c>
      <c r="AQ59" s="153">
        <v>-16.100000000000001</v>
      </c>
      <c r="AR59" s="163">
        <v>-24.7</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276</v>
      </c>
      <c r="AM60" s="113">
        <v>381966</v>
      </c>
      <c r="AN60" s="120">
        <v>9467</v>
      </c>
      <c r="AO60" s="130">
        <v>-23.8</v>
      </c>
      <c r="AP60" s="141">
        <v>36731</v>
      </c>
      <c r="AQ60" s="154">
        <v>-14.2</v>
      </c>
      <c r="AR60" s="164">
        <v>-9.6</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533</v>
      </c>
      <c r="AL61" s="110"/>
      <c r="AM61" s="112">
        <v>1321988</v>
      </c>
      <c r="AN61" s="119">
        <v>31982</v>
      </c>
      <c r="AO61" s="129">
        <v>12.3</v>
      </c>
      <c r="AP61" s="140">
        <v>74653</v>
      </c>
      <c r="AQ61" s="155">
        <v>2.2000000000000002</v>
      </c>
      <c r="AR61" s="163">
        <v>10.1</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276</v>
      </c>
      <c r="AM62" s="113">
        <v>411784</v>
      </c>
      <c r="AN62" s="120">
        <v>9945</v>
      </c>
      <c r="AO62" s="130">
        <v>-2.7</v>
      </c>
      <c r="AP62" s="141">
        <v>39209</v>
      </c>
      <c r="AQ62" s="154">
        <v>0</v>
      </c>
      <c r="AR62" s="164">
        <v>-2.7</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vg9br1ecO8jWIj1ymFtoNo9PzSg1XWqvstu7aLA/j3LYMl0Tc0kKU3i1MiFP07ayZAWKNlYkBV4VChwxqYlo0g==" saltValue="ue2Me+/Fq3VROCZmW7CSG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107</v>
      </c>
    </row>
    <row r="120" spans="125:125" ht="13.5" hidden="1" customHeight="1" x14ac:dyDescent="0.15"/>
    <row r="121" spans="125:125" ht="13.5" hidden="1" customHeight="1" x14ac:dyDescent="0.15">
      <c r="DU121" s="82"/>
    </row>
  </sheetData>
  <sheetProtection algorithmName="SHA-512" hashValue="1ykURun+mia4e/tOCufWKJFdb4TQi0hPppcI/IpM8X6bbpReH38TuC4rDlQiQ7T9Twon9Hf/xx7514wzxz+2VA==" saltValue="SCTqfmZJ9Z9dMB5tD6f1s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107</v>
      </c>
    </row>
  </sheetData>
  <sheetProtection algorithmName="SHA-512" hashValue="lgqSNC9VvAdH3kIGktNk67x7QkkbjkKjlZzjhGKUURvGBgQSuwQciVb9BUaixQuSRzBPvEC7MBJtbK0jd73GoA==" saltValue="Df4Akyeduq3vhd6sR7y2U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6</v>
      </c>
      <c r="C46" s="175"/>
      <c r="D46" s="175"/>
      <c r="E46" s="176" t="s">
        <v>17</v>
      </c>
      <c r="F46" s="177" t="s">
        <v>447</v>
      </c>
      <c r="G46" s="181" t="s">
        <v>535</v>
      </c>
      <c r="H46" s="181" t="s">
        <v>536</v>
      </c>
      <c r="I46" s="181" t="s">
        <v>537</v>
      </c>
      <c r="J46" s="186" t="s">
        <v>538</v>
      </c>
    </row>
    <row r="47" spans="2:10" ht="57.75" customHeight="1" x14ac:dyDescent="0.15">
      <c r="B47" s="172"/>
      <c r="C47" s="1050" t="s">
        <v>1</v>
      </c>
      <c r="D47" s="1050"/>
      <c r="E47" s="1051"/>
      <c r="F47" s="178">
        <v>7.6</v>
      </c>
      <c r="G47" s="182">
        <v>3.49</v>
      </c>
      <c r="H47" s="182">
        <v>1.42</v>
      </c>
      <c r="I47" s="182">
        <v>15.12</v>
      </c>
      <c r="J47" s="187">
        <v>28.92</v>
      </c>
    </row>
    <row r="48" spans="2:10" ht="57.75" customHeight="1" x14ac:dyDescent="0.15">
      <c r="B48" s="173"/>
      <c r="C48" s="1052" t="s">
        <v>10</v>
      </c>
      <c r="D48" s="1052"/>
      <c r="E48" s="1053"/>
      <c r="F48" s="179">
        <v>0.28000000000000003</v>
      </c>
      <c r="G48" s="183">
        <v>0.86</v>
      </c>
      <c r="H48" s="183">
        <v>4.22</v>
      </c>
      <c r="I48" s="183">
        <v>7.4</v>
      </c>
      <c r="J48" s="188">
        <v>10.14</v>
      </c>
    </row>
    <row r="49" spans="2:10" ht="57.75" customHeight="1" x14ac:dyDescent="0.15">
      <c r="B49" s="174"/>
      <c r="C49" s="1054" t="s">
        <v>16</v>
      </c>
      <c r="D49" s="1054"/>
      <c r="E49" s="1055"/>
      <c r="F49" s="180" t="s">
        <v>539</v>
      </c>
      <c r="G49" s="184" t="s">
        <v>408</v>
      </c>
      <c r="H49" s="184">
        <v>1.36</v>
      </c>
      <c r="I49" s="184">
        <v>17.079999999999998</v>
      </c>
      <c r="J49" s="189">
        <v>17.12</v>
      </c>
    </row>
    <row r="50" spans="2:10" x14ac:dyDescent="0.15"/>
  </sheetData>
  <sheetProtection algorithmName="SHA-512" hashValue="3Uqjn/u63ob60iBEv43Lw/i9VTZwugGarpsU0/pmMod/JNTp7EvueF7eF6xur/t+UnZcP9m4uskZuSZzJ8DkAg==" saltValue="y0MWPsg6V4CjxnE3gEsNO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2023-02-20T07:10:49Z</dcterms:created>
  <dcterms:modified xsi:type="dcterms:W3CDTF">2023-11-01T01:18:49Z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2023-10-05T04:21:03Z</vt:filetime>
  </property>
</Properties>
</file>