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tabRatio="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<sst xmlns="http://schemas.openxmlformats.org/spreadsheetml/2006/main" count="1119" uniqueCount="623">
  <si>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</si>
  <si>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</si>
  <si>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</si>
  <si>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</si>
  <si>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</si>
  <si>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</si>
  <si>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</si>
  <si>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</si>
  <si>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</si>
  <si>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</si>
  <si>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</si>
  <si>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</si>
  <si>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</si>
  <si>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</si>
  <si>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</si>
  <si>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</si>
  <si>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</si>
  <si>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</si>
  <si>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</si>
  <si>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</si>
  <si>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</si>
  <si>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</si>
  <si>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</si>
  <si>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</si>
  <si>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</si>
  <si>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</si>
  <si>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</si>
  <si>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</si>
  <si>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</si>
  <si>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</si>
  <si>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</si>
  <si>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</si>
  <si>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</si>
  <si>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</si>
  <si>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</si>
  <si>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</si>
  <si>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</si>
  <si>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</si>
  <si>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</si>
  <si>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</si>
  <si>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</si>
  <si>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</si>
  <si>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</si>
  <si>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</si>
  <si>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</si>
  <si>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</si>
  <si>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</si>
  <si>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</si>
  <si>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</si>
  <si>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</si>
  <si>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</si>
  <si>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</si>
  <si>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</si>
  <si>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</si>
  <si>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</si>
  <si>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</si>
  <si>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</si>
  <si>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</si>
  <si>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</si>
  <si>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</si>
  <si>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</si>
  <si>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</si>
  <si>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</si>
  <si>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</si>
  <si>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</si>
  <si>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</si>
  <si>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</si>
  <si>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</si>
  <si>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</si>
  <si>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</si>
  <si>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</si>
  <si>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</si>
  <si>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</si>
  <si>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</si>
  <si>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</si>
  <si>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</si>
  <si>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</si>
  <si>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</si>
  <si>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</si>
  <si>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</si>
  <si>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</si>
  <si>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</si>
  <si>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</si>
  <si>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</si>
  <si>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</si>
  <si>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</si>
  <si>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</si>
  <si>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</si>
  <si>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</si>
  <si>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</si>
  <si>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</si>
  <si>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</si>
  <si>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</si>
  <si>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</si>
  <si>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</si>
  <si>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</si>
  <si>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</si>
  <si>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</si>
  <si>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</si>
  <si>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</si>
  <si>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</si>
  <si>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</si>
  <si>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</si>
  <si>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</si>
  <si>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</si>
  <si>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</si>
  <si>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</si>
  <si>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</si>
  <si>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</si>
  <si>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</si>
  <si>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</si>
  <si>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</si>
  <si>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</si>
  <si>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</si>
  <si>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</si>
  <si>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</si>
  <si>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</si>
  <si>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</si>
  <si>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</si>
  <si>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</si>
  <si>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</si>
  <si>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</si>
  <si>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</si>
  <si>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</si>
  <si>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</si>
  <si>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</si>
  <si>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</si>
  <si>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</si>
  <si>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</si>
  <si>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</si>
  <si>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</si>
  <si>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</si>
  <si>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</si>
  <si>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</si>
  <si>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</si>
  <si>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</si>
  <si>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</si>
  <si>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</si>
  <si>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</si>
  <si>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</si>
  <si>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</si>
  <si>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</si>
  <si>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</si>
  <si>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</si>
  <si>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</si>
  <si>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</si>
  <si>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</si>
  <si>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</si>
  <si>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</si>
  <si>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</si>
  <si>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</si>
  <si>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</si>
  <si>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</si>
  <si>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</si>
  <si>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</si>
  <si>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</si>
  <si>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</si>
  <si>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</si>
  <si>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</si>
  <si>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</si>
  <si>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</si>
  <si>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</si>
  <si>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</si>
  <si>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</si>
  <si>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</si>
  <si>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</si>
  <si>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</si>
  <si>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</si>
  <si>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</si>
  <si>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</si>
  <si>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</si>
  <si>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</si>
  <si>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</si>
  <si>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</si>
  <si>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</si>
  <si>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</si>
  <si>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</si>
  <si>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</si>
  <si>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</si>
  <si>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</si>
  <si>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</si>
  <si>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</si>
  <si>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</si>
  <si>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</si>
  <si>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</si>
  <si>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</si>
  <si>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</si>
  <si>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</si>
  <si>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</si>
  <si>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</si>
  <si>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</si>
  <si>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</si>
  <si>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</si>
  <si>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</si>
  <si>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</si>
  <si>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</si>
  <si>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</si>
  <si>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</si>
  <si>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</si>
  <si>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</si>
  <si>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</si>
  <si>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</si>
  <si>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</si>
  <si>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</si>
  <si>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</si>
  <si>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</si>
  <si>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</si>
  <si>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</si>
  <si>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</si>
  <si>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</si>
  <si>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</si>
  <si>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</si>
  <si>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</si>
  <si>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</si>
  <si>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</si>
  <si>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福岡県飯塚市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</si>
  <si>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</si>
  <si>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</si>
  <si>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</si>
  <si>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</si>
  <si>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</si>
  <si>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</si>
  <si>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</si>
  <si>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</si>
  <si>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</si>
  <si>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</si>
  <si>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</si>
  <si>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</si>
  <si>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</si>
  <si>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</si>
  <si>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</si>
  <si>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</si>
  <si>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</si>
  <si>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</si>
  <si>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</si>
  <si>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</si>
  <si>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</si>
  <si>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</si>
  <si>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</si>
  <si>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</si>
  <si>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</si>
  <si>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</si>
  <si>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</si>
  <si>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</si>
  <si>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</si>
  <si>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</si>
  <si>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</si>
  <si>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</si>
  <si>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</si>
  <si>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</si>
  <si>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</si>
  <si>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</si>
  <si>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</si>
  <si>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</si>
  <si>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</si>
  <si>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</si>
  <si>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</si>
  <si>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</si>
  <si>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</si>
  <si>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</si>
  <si>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</si>
  <si>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</si>
  <si>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</si>
  <si>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</si>
  <si>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</si>
  <si>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</si>
  <si>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</si>
  <si>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</si>
  <si>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</si>
  <si>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</si>
  <si>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</si>
  <si>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</si>
  <si>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</si>
  <si>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</si>
  <si>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</si>
  <si>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</si>
  <si>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</si>
  <si>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</si>
  <si>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</si>
  <si>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</si>
  <si>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</si>
  <si>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</si>
  <si>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</si>
  <si>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</si>
  <si>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</si>
  <si>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</si>
  <si>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</si>
  <si>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</si>
  <si>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</si>
  <si>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</si>
  <si>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</si>
  <si>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</si>
  <si>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</si>
  <si>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</si>
  <si>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</si>
  <si>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</si>
  <si>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</si>
  <si>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</si>
  <si>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</si>
  <si>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</si>
  <si>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</si>
  <si>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</si>
  <si>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</si>
  <si>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</si>
  <si>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</si>
  <si>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</si>
  <si>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</si>
  <si>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</si>
  <si>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</si>
  <si>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</si>
  <si>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</si>
  <si>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</si>
  <si>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</si>
  <si>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</si>
  <si>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</si>
  <si>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</si>
  <si>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</si>
  <si>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</si>
  <si>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</si>
  <si>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</si>
  <si>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</si>
  <si>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</si>
  <si>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</si>
  <si>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</si>
  <si>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</si>
  <si>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</si>
  <si>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</si>
  <si>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</si>
  <si>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</si>
  <si>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</si>
  <si>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</si>
  <si>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</si>
  <si>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</si>
  <si>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</si>
  <si>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</si>
  <si>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</si>
  <si>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</si>
  <si>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</si>
  <si>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</si>
  <si>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</si>
  <si>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</si>
  <si>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</si>
  <si>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</si>
  <si>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</si>
  <si>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</si>
  <si>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</si>
  <si>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</si>
  <si>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</si>
  <si>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</si>
  <si>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</si>
  <si>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</si>
  <si>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</si>
  <si>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</si>
  <si>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</si>
  <si>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</si>
  <si>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</si>
  <si>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</si>
  <si>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</si>
  <si>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</si>
  <si>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</si>
  <si>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</si>
  <si>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</si>
  <si>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</si>
  <si>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</si>
  <si>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</si>
  <si>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</si>
  <si>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</si>
  <si>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</si>
  <si>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</si>
  <si>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福岡県飯塚市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</si>
  <si>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</si>
  <si>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</si>
  <si>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</si>
  <si>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</si>
  <si>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</si>
  <si>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</si>
  <si>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</si>
  <si>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</si>
  <si>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</si>
  <si>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</si>
  <si>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</si>
  <si>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</si>
  <si>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</si>
  <si>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</si>
  <si>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</si>
  <si>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</si>
  <si>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</si>
  <si>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</si>
  <si>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</si>
  <si>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</si>
  <si>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</si>
  <si>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</si>
  <si>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</si>
  <si>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</si>
  <si>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</si>
  <si>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</si>
  <si>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</si>
  <si>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</si>
  <si>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</si>
  <si>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</si>
  <si>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</si>
  <si>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</si>
  <si>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</si>
  <si>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</si>
  <si>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</si>
  <si>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</si>
  <si>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</si>
  <si>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</si>
  <si>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</si>
  <si>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</si>
  <si>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</si>
  <si>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</si>
  <si>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</si>
  <si>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</si>
  <si>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飯塚市立病院事業会計</t>
    <phoneticPr fontId="5"/>
  </si>
  <si>
    <t>法適用企業</t>
    <phoneticPr fontId="5"/>
  </si>
  <si>
    <t>下水道事業会計</t>
    <phoneticPr fontId="5"/>
  </si>
  <si>
    <t>地方卸売市場事業特別会計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</si>
  <si>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</si>
  <si>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</si>
  <si>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</si>
  <si>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</si>
  <si>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</si>
  <si>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</si>
  <si>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</si>
  <si>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</si>
  <si>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</si>
  <si>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</si>
  <si>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</si>
  <si>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</si>
  <si>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</si>
  <si>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</si>
  <si>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</si>
  <si>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</si>
  <si>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</si>
  <si>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</si>
  <si>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</si>
  <si>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</si>
  <si>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</si>
  <si>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</si>
  <si>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</si>
  <si>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</si>
  <si>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</si>
  <si>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</si>
  <si>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</si>
  <si>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</si>
  <si>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</si>
  <si>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</si>
  <si>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</si>
  <si>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</si>
  <si>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</si>
  <si>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</si>
  <si>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</si>
  <si>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</si>
  <si>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</si>
  <si>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</si>
  <si>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</si>
  <si>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</si>
  <si>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</si>
  <si>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</si>
  <si>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</si>
  <si>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</si>
  <si>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</si>
  <si>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</si>
  <si>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</si>
  <si>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</si>
  <si>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</si>
  <si>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</si>
  <si>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</si>
  <si>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</si>
  <si>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</si>
  <si>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</si>
  <si>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</si>
  <si>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</si>
  <si>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</si>
  <si>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</si>
  <si>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</si>
  <si>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</si>
  <si>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</si>
  <si>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</si>
  <si>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飯塚市立病院事業会計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</si>
  <si>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</si>
  <si>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</si>
  <si>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</si>
  <si>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</si>
  <si>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</si>
  <si>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</si>
  <si>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</si>
  <si>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</si>
  <si>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</si>
  <si>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</si>
  <si>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</si>
  <si>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</si>
  <si>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</si>
  <si>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</si>
  <si>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</si>
  <si>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</si>
  <si>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</si>
  <si>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</si>
  <si>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</si>
  <si>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</si>
  <si>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</si>
  <si>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</si>
  <si>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</si>
  <si>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</si>
  <si>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</si>
  <si>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</si>
  <si>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</si>
  <si>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</si>
  <si>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</si>
  <si>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</si>
  <si>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</si>
  <si>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</si>
  <si>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</si>
  <si>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</si>
  <si>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</si>
  <si>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</si>
  <si>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</si>
  <si>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</si>
  <si>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</si>
  <si>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</si>
  <si>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</si>
  <si>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</si>
  <si>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</si>
  <si>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</si>
  <si>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</si>
  <si>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</si>
  <si>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</si>
  <si>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</si>
  <si>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</si>
  <si>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</si>
  <si>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</si>
  <si>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</si>
  <si>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</si>
  <si>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</si>
  <si>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</si>
  <si>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</si>
  <si>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</si>
  <si>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</si>
  <si>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</si>
  <si>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</si>
  <si>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</si>
  <si>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</si>
  <si>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</si>
  <si>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</si>
  <si>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</si>
  <si>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</si>
  <si>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</si>
  <si>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</si>
  <si>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</si>
  <si>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</si>
  <si>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</si>
  <si>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</si>
  <si>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</si>
  <si>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</si>
  <si>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</si>
  <si>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</si>
  <si>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</si>
  <si>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</si>
  <si>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</si>
  <si>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</si>
  <si>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</si>
  <si>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</si>
  <si>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</si>
  <si>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</si>
  <si>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</si>
  <si>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</si>
  <si>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</si>
  <si>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</si>
  <si>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 4.96</t>
  </si>
  <si>
    <t>▲ 2.04</t>
  </si>
  <si>
    <t>▲ 1.03</t>
  </si>
  <si>
    <t>小型自動車競走事業特別会計</t>
  </si>
  <si>
    <t>▲ 4.81</t>
  </si>
  <si>
    <t>▲ 4.73</t>
  </si>
  <si>
    <t>▲ 4.45</t>
  </si>
  <si>
    <t>▲ 4.23</t>
  </si>
  <si>
    <t>▲ 4.05</t>
  </si>
  <si>
    <t>水道事業会計</t>
  </si>
  <si>
    <t>一般会計</t>
  </si>
  <si>
    <t>下水道事業会計</t>
  </si>
  <si>
    <t>国民健康保険特別会計</t>
  </si>
  <si>
    <t>工業用地造成事業特別会計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</si>
  <si>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</si>
  <si>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</si>
  <si>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</si>
  <si>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</si>
  <si>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</si>
  <si>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</si>
  <si>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</si>
  <si>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</si>
  <si>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</si>
  <si>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</si>
  <si>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</si>
  <si>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飯塚市教育文化振興事業団</t>
    <rPh sb="0" eb="2">
      <t>イイヅカ</t>
    </rPh>
    <rPh sb="2" eb="3">
      <t>シ</t>
    </rPh>
    <rPh sb="3" eb="5">
      <t>キョウイク</t>
    </rPh>
    <rPh sb="5" eb="7">
      <t>ブンカ</t>
    </rPh>
    <rPh sb="7" eb="9">
      <t>シンコウ</t>
    </rPh>
    <rPh sb="9" eb="12">
      <t>ジギョウダン</t>
    </rPh>
    <phoneticPr fontId="2"/>
  </si>
  <si>
    <t>福岡ソフトウエアセンター</t>
    <rPh sb="0" eb="2">
      <t>フクオカ</t>
    </rPh>
    <phoneticPr fontId="2"/>
  </si>
  <si>
    <t>サンビレッジ茜</t>
    <rPh sb="6" eb="7">
      <t>アカネ</t>
    </rPh>
    <phoneticPr fontId="2"/>
  </si>
  <si>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</si>
  <si>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</si>
  <si>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</si>
  <si>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</si>
  <si>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</si>
  <si>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</si>
  <si>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</si>
  <si>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ふくおか県央環境施設組合</t>
    <rPh sb="4" eb="6">
      <t>ケンオウ</t>
    </rPh>
    <rPh sb="6" eb="8">
      <t>カンキョウ</t>
    </rPh>
    <rPh sb="8" eb="10">
      <t>シセツ</t>
    </rPh>
    <rPh sb="10" eb="12">
      <t>クミアイ</t>
    </rPh>
    <phoneticPr fontId="2"/>
  </si>
  <si>
    <t>飯塚市地域振興基金</t>
    <rPh sb="0" eb="2">
      <t>イイヅカ</t>
    </rPh>
    <rPh sb="2" eb="3">
      <t>シ</t>
    </rPh>
    <phoneticPr fontId="2"/>
  </si>
  <si>
    <t>飯塚市かんがい施設整備基金</t>
    <rPh sb="0" eb="2">
      <t>イイヅカ</t>
    </rPh>
    <rPh sb="2" eb="3">
      <t>シ</t>
    </rPh>
    <rPh sb="11" eb="13">
      <t>キキン</t>
    </rPh>
    <phoneticPr fontId="2"/>
  </si>
  <si>
    <t>飯塚市霊園施設管理基金</t>
    <rPh sb="0" eb="2">
      <t>イイヅカ</t>
    </rPh>
    <rPh sb="2" eb="3">
      <t>シ</t>
    </rPh>
    <rPh sb="3" eb="5">
      <t>レイエン</t>
    </rPh>
    <rPh sb="5" eb="7">
      <t>シセツ</t>
    </rPh>
    <rPh sb="7" eb="9">
      <t>カンリ</t>
    </rPh>
    <rPh sb="9" eb="11">
      <t>キキン</t>
    </rPh>
    <phoneticPr fontId="2"/>
  </si>
  <si>
    <t>飯塚市汚水処理施設整備基金</t>
    <rPh sb="0" eb="2">
      <t>イイヅカ</t>
    </rPh>
    <rPh sb="2" eb="3">
      <t>シ</t>
    </rPh>
    <rPh sb="3" eb="5">
      <t>オスイ</t>
    </rPh>
    <rPh sb="5" eb="7">
      <t>ショリ</t>
    </rPh>
    <rPh sb="7" eb="9">
      <t>シセツ</t>
    </rPh>
    <rPh sb="9" eb="11">
      <t>セイビ</t>
    </rPh>
    <rPh sb="11" eb="13">
      <t>キキン</t>
    </rPh>
    <phoneticPr fontId="2"/>
  </si>
  <si>
    <t>飯塚市ふるさと応援基金</t>
    <rPh sb="0" eb="2">
      <t>イイヅカ</t>
    </rPh>
    <rPh sb="2" eb="3">
      <t>シ</t>
    </rPh>
    <rPh sb="7" eb="9">
      <t>オウエン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</si>
  <si>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</si>
  <si>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</si>
  <si>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</si>
  <si>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</si>
  <si>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固定資産台帳整備中・未整備</t>
    <rPh sb="0" eb="2">
      <t>コテイ</t>
    </rPh>
    <rPh sb="2" eb="4">
      <t>シサン</t>
    </rPh>
    <rPh sb="4" eb="6">
      <t>ダイチョウ</t>
    </rPh>
    <rPh sb="6" eb="9">
      <t>セイビチュウ</t>
    </rPh>
    <rPh sb="10" eb="13">
      <t>ミセイビ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</si>
  <si>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</si>
  <si>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</si>
  <si>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</si>
  <si>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</si>
  <si>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</si>
  <si>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</si>
  <si>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30年度借入分の一部について元金償還が開始となったことによる元利償還金の増、及び普通交付税における算入公債費の減少により、前年度比0.9ポイント増となっている。また、将来負担比率については、土地開発公社の解散に伴う同公社に対する債権の消滅により債務負担行為の支出予定額が1,600百万円の減となったこと、及び償還終了に伴い地方債現在高が977百万円減少したことにより、前年度比2.4ポイントの減となっている。今後は体育館等建設事業などが本格化し、文化会館改修事業なども予定されており。地方債残高については注意する必要がある。今後も引き続き事務事業のゼロベースからの見直し・統廃合を継続して実施していくことで、健全な財政運営に努めていく必要がある。</t>
    <rPh sb="0" eb="2">
      <t>ジッシツ</t>
    </rPh>
    <rPh sb="2" eb="4">
      <t>コウサイ</t>
    </rPh>
    <rPh sb="4" eb="5">
      <t>ヒ</t>
    </rPh>
    <rPh sb="5" eb="7">
      <t>ヒリツ</t>
    </rPh>
    <rPh sb="9" eb="11">
      <t>ヘイセイ</t>
    </rPh>
    <rPh sb="13" eb="14">
      <t>トシ</t>
    </rPh>
    <rPh sb="14" eb="15">
      <t>ド</t>
    </rPh>
    <rPh sb="15" eb="17">
      <t>カリイレ</t>
    </rPh>
    <rPh sb="17" eb="18">
      <t>ブン</t>
    </rPh>
    <rPh sb="19" eb="21">
      <t>イチブ</t>
    </rPh>
    <rPh sb="25" eb="27">
      <t>ガンキン</t>
    </rPh>
    <rPh sb="27" eb="29">
      <t>ショウカン</t>
    </rPh>
    <rPh sb="30" eb="32">
      <t>カイシ</t>
    </rPh>
    <rPh sb="41" eb="43">
      <t>ガンリ</t>
    </rPh>
    <rPh sb="43" eb="46">
      <t>ショウカンキン</t>
    </rPh>
    <rPh sb="47" eb="48">
      <t>ゾウ</t>
    </rPh>
    <rPh sb="49" eb="50">
      <t>オヨ</t>
    </rPh>
    <rPh sb="51" eb="53">
      <t>フツウ</t>
    </rPh>
    <rPh sb="53" eb="56">
      <t>コウフゼイ</t>
    </rPh>
    <rPh sb="60" eb="62">
      <t>サンニュウ</t>
    </rPh>
    <rPh sb="62" eb="65">
      <t>コウサイヒ</t>
    </rPh>
    <rPh sb="66" eb="67">
      <t>ゲン</t>
    </rPh>
    <rPh sb="67" eb="68">
      <t>ショウ</t>
    </rPh>
    <rPh sb="72" eb="76">
      <t>ゼンネンドヒ</t>
    </rPh>
    <rPh sb="83" eb="84">
      <t>ゾウ</t>
    </rPh>
    <rPh sb="94" eb="96">
      <t>ショウライ</t>
    </rPh>
    <rPh sb="96" eb="98">
      <t>フタン</t>
    </rPh>
    <rPh sb="98" eb="100">
      <t>ヒリツ</t>
    </rPh>
    <rPh sb="106" eb="108">
      <t>トチ</t>
    </rPh>
    <rPh sb="108" eb="110">
      <t>カイハツ</t>
    </rPh>
    <rPh sb="110" eb="112">
      <t>コウシャ</t>
    </rPh>
    <rPh sb="113" eb="115">
      <t>カイサン</t>
    </rPh>
    <rPh sb="116" eb="117">
      <t>トモナ</t>
    </rPh>
    <rPh sb="118" eb="119">
      <t>ドウ</t>
    </rPh>
    <rPh sb="119" eb="121">
      <t>コウシャ</t>
    </rPh>
    <rPh sb="122" eb="123">
      <t>タイ</t>
    </rPh>
    <rPh sb="125" eb="127">
      <t>サイケン</t>
    </rPh>
    <rPh sb="128" eb="130">
      <t>ショウメツ</t>
    </rPh>
    <rPh sb="133" eb="135">
      <t>サイム</t>
    </rPh>
    <rPh sb="135" eb="137">
      <t>フタン</t>
    </rPh>
    <rPh sb="137" eb="139">
      <t>コウイ</t>
    </rPh>
    <rPh sb="140" eb="142">
      <t>シシュツ</t>
    </rPh>
    <rPh sb="142" eb="144">
      <t>ヨテイ</t>
    </rPh>
    <rPh sb="144" eb="145">
      <t>ガク</t>
    </rPh>
    <rPh sb="151" eb="154">
      <t>ヒャクマンエン</t>
    </rPh>
    <rPh sb="155" eb="156">
      <t>ゲン</t>
    </rPh>
    <rPh sb="163" eb="164">
      <t>オヨ</t>
    </rPh>
    <rPh sb="165" eb="167">
      <t>ショウカン</t>
    </rPh>
    <rPh sb="167" eb="169">
      <t>シュウリョウ</t>
    </rPh>
    <rPh sb="170" eb="171">
      <t>トモナ</t>
    </rPh>
    <rPh sb="172" eb="174">
      <t>チホウ</t>
    </rPh>
    <rPh sb="174" eb="175">
      <t>サイ</t>
    </rPh>
    <rPh sb="175" eb="177">
      <t>ゲンザイ</t>
    </rPh>
    <rPh sb="177" eb="178">
      <t>ダカ</t>
    </rPh>
    <rPh sb="182" eb="184">
      <t>ヒャクマン</t>
    </rPh>
    <rPh sb="184" eb="185">
      <t>エン</t>
    </rPh>
    <rPh sb="185" eb="186">
      <t>ゲン</t>
    </rPh>
    <rPh sb="186" eb="187">
      <t>ショウ</t>
    </rPh>
    <rPh sb="195" eb="198">
      <t>ゼンネンド</t>
    </rPh>
    <rPh sb="198" eb="199">
      <t>ヒ</t>
    </rPh>
    <rPh sb="207" eb="208">
      <t>ゲン</t>
    </rPh>
    <rPh sb="215" eb="217">
      <t>コンゴ</t>
    </rPh>
    <rPh sb="218" eb="221">
      <t>タイイクカン</t>
    </rPh>
    <rPh sb="221" eb="222">
      <t>トウ</t>
    </rPh>
    <rPh sb="222" eb="224">
      <t>ケンセツ</t>
    </rPh>
    <rPh sb="224" eb="226">
      <t>ジギョウ</t>
    </rPh>
    <rPh sb="229" eb="232">
      <t>ホンカクカ</t>
    </rPh>
    <rPh sb="234" eb="236">
      <t>ブンカ</t>
    </rPh>
    <rPh sb="236" eb="238">
      <t>カイカン</t>
    </rPh>
    <rPh sb="238" eb="240">
      <t>カイシュウ</t>
    </rPh>
    <rPh sb="240" eb="242">
      <t>ジギョウ</t>
    </rPh>
    <rPh sb="245" eb="247">
      <t>ヨテイ</t>
    </rPh>
    <rPh sb="253" eb="255">
      <t>チホウ</t>
    </rPh>
    <rPh sb="255" eb="256">
      <t>サイ</t>
    </rPh>
    <rPh sb="256" eb="258">
      <t>ザンダカ</t>
    </rPh>
    <rPh sb="263" eb="265">
      <t>チュウイ</t>
    </rPh>
    <rPh sb="267" eb="269">
      <t>ヒツヨウ</t>
    </rPh>
    <rPh sb="273" eb="275">
      <t>コンゴ</t>
    </rPh>
    <rPh sb="276" eb="277">
      <t>ヒ</t>
    </rPh>
    <rPh sb="278" eb="279">
      <t>ツヅ</t>
    </rPh>
    <rPh sb="280" eb="282">
      <t>ジム</t>
    </rPh>
    <rPh sb="282" eb="284">
      <t>ジギョウ</t>
    </rPh>
    <rPh sb="293" eb="295">
      <t>ミナオ</t>
    </rPh>
    <rPh sb="297" eb="300">
      <t>トウハイゴウ</t>
    </rPh>
    <rPh sb="301" eb="303">
      <t>ケイゾク</t>
    </rPh>
    <rPh sb="305" eb="307">
      <t>ジッシ</t>
    </rPh>
    <rPh sb="315" eb="317">
      <t>ケンゼン</t>
    </rPh>
    <rPh sb="318" eb="320">
      <t>ザイセイ</t>
    </rPh>
    <rPh sb="320" eb="322">
      <t>ウンエイ</t>
    </rPh>
    <rPh sb="323" eb="324">
      <t>ツト</t>
    </rPh>
    <rPh sb="328" eb="33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</si>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</sst>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1628-461E-9B55-44E6D7E053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98800</c:v>
                </c:pt>
                <c:pt idx="1">
                  <c:v>130541</c:v>
                </c:pt>
                <c:pt idx="2">
                  <c:v>82943</c:v>
                </c:pt>
                <c:pt idx="3">
                  <c:v>41256</c:v>
                </c:pt>
                <c:pt idx="4">
                  <c:v>57913</c:v>
                </c:pt>
              </c:numCache>
            </c:numRef>
          </c:val>
          <c:smooth val="0"/>
          <c:extLst xmlns:c16r2="http://schemas.microsoft.com/office/drawing/2015/06/chart">
            <c:ext xmlns:c16="http://schemas.microsoft.com/office/drawing/2014/chart" uri="{C3380CC4-5D6E-409C-BE32-E72D297353CC}">
              <c16:uniqueId val="{00000001-1628-461E-9B55-44E6D7E053FF}"/>
            </c:ext>
          </c:extLst>
        </c:ser>
        <c:dLbls>
          <c:showLegendKey val="0"/>
          <c:showVal val="0"/>
          <c:showCatName val="0"/>
          <c:showSerName val="0"/>
          <c:showPercent val="0"/>
          <c:showBubbleSize val="0"/>
        </c:dLbls>
        <c:marker val="1"/>
        <c:smooth val="0"/>
        <c:axId val="484861568"/>
        <c:axId val="484861952"/>
      </c:lineChart>
      <c:catAx>
        <c:axId val="48486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61952"/>
        <c:crosses val="autoZero"/>
        <c:auto val="1"/>
        <c:lblAlgn val="ctr"/>
        <c:lblOffset val="100"/>
        <c:tickLblSkip val="1"/>
        <c:tickMarkSkip val="1"/>
        <c:noMultiLvlLbl val="0"/>
      </c:catAx>
      <c:valAx>
        <c:axId val="4848619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5.51</c:v>
                </c:pt>
                <c:pt idx="1">
                  <c:v>1.84</c:v>
                </c:pt>
                <c:pt idx="2">
                  <c:v>4.92</c:v>
                </c:pt>
                <c:pt idx="3">
                  <c:v>4.22</c:v>
                </c:pt>
                <c:pt idx="4">
                  <c:v>3.05</c:v>
                </c:pt>
              </c:numCache>
            </c:numRef>
          </c:val>
          <c:extLst xmlns:c16r2="http://schemas.microsoft.com/office/drawing/2015/06/chart">
            <c:ext xmlns:c16="http://schemas.microsoft.com/office/drawing/2014/chart" uri="{C3380CC4-5D6E-409C-BE32-E72D297353CC}">
              <c16:uniqueId val="{00000000-C7BE-474B-9349-F8C48F69B0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26.33</c:v>
                </c:pt>
                <c:pt idx="1">
                  <c:v>26.68</c:v>
                </c:pt>
                <c:pt idx="2">
                  <c:v>25.1</c:v>
                </c:pt>
                <c:pt idx="3">
                  <c:v>24.96</c:v>
                </c:pt>
                <c:pt idx="4">
                  <c:v>26.51</c:v>
                </c:pt>
              </c:numCache>
            </c:numRef>
          </c:val>
          <c:extLst xmlns:c16r2="http://schemas.microsoft.com/office/drawing/2015/06/chart">
            <c:ext xmlns:c16="http://schemas.microsoft.com/office/drawing/2014/chart" uri="{C3380CC4-5D6E-409C-BE32-E72D297353CC}">
              <c16:uniqueId val="{00000001-C7BE-474B-9349-F8C48F69B0CB}"/>
            </c:ext>
          </c:extLst>
        </c:ser>
        <c:dLbls>
          <c:showLegendKey val="0"/>
          <c:showVal val="0"/>
          <c:showCatName val="0"/>
          <c:showSerName val="0"/>
          <c:showPercent val="0"/>
          <c:showBubbleSize val="0"/>
        </c:dLbls>
        <c:gapWidth val="250"/>
        <c:overlap val="100"/>
        <c:axId val="487043560"/>
        <c:axId val="487043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-4.96</c:v>
                </c:pt>
                <c:pt idx="2">
                  <c:v>0.81</c:v>
                </c:pt>
                <c:pt idx="3">
                  <c:v>-2.04</c:v>
                </c:pt>
                <c:pt idx="4">
                  <c:v>-1.03</c:v>
                </c:pt>
              </c:numCache>
            </c:numRef>
          </c:val>
          <c:smooth val="0"/>
          <c:extLst xmlns:c16r2="http://schemas.microsoft.com/office/drawing/2015/06/chart">
            <c:ext xmlns:c16="http://schemas.microsoft.com/office/drawing/2014/chart" uri="{C3380CC4-5D6E-409C-BE32-E72D297353CC}">
              <c16:uniqueId val="{00000002-C7BE-474B-9349-F8C48F69B0CB}"/>
            </c:ext>
          </c:extLst>
        </c:ser>
        <c:dLbls>
          <c:showLegendKey val="0"/>
          <c:showVal val="0"/>
          <c:showCatName val="0"/>
          <c:showSerName val="0"/>
          <c:showPercent val="0"/>
          <c:showBubbleSize val="0"/>
        </c:dLbls>
        <c:marker val="1"/>
        <c:smooth val="0"/>
        <c:axId val="487043560"/>
        <c:axId val="487043944"/>
      </c:lineChart>
      <c:catAx>
        <c:axId val="48704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043944"/>
        <c:crosses val="autoZero"/>
        <c:auto val="1"/>
        <c:lblAlgn val="ctr"/>
        <c:lblOffset val="100"/>
        <c:tickLblSkip val="1"/>
        <c:tickMarkSkip val="1"/>
        <c:noMultiLvlLbl val="0"/>
      </c:catAx>
      <c:valAx>
        <c:axId val="487043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4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0.66</c:v>
                </c:pt>
                <c:pt idx="4">
                  <c:v>#N/A</c:v>
                </c:pt>
                <c:pt idx="5">
                  <c:v>0.91</c:v>
                </c:pt>
                <c:pt idx="6">
                  <c:v>#N/A</c:v>
                </c:pt>
                <c:pt idx="7">
                  <c:v>1.1100000000000001</c:v>
                </c:pt>
                <c:pt idx="8">
                  <c:v>#N/A</c:v>
                </c:pt>
                <c:pt idx="9">
                  <c:v>0.12</c:v>
                </c:pt>
              </c:numCache>
            </c:numRef>
          </c:val>
          <c:extLst xmlns:c16r2="http://schemas.microsoft.com/office/drawing/2015/06/chart">
            <c:ext xmlns:c16="http://schemas.microsoft.com/office/drawing/2014/chart" uri="{C3380CC4-5D6E-409C-BE32-E72D297353CC}">
              <c16:uniqueId val="{00000000-6324-47E9-9588-012DB7E60F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24-47E9-9588-012DB7E60F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0.12</c:v>
                </c:pt>
                <c:pt idx="4">
                  <c:v>#N/A</c:v>
                </c:pt>
                <c:pt idx="5">
                  <c:v>0.13</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6324-47E9-9588-012DB7E60F24}"/>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xmlns:c16r2="http://schemas.microsoft.com/office/drawing/2015/06/chart">
            <c:ext xmlns:c16="http://schemas.microsoft.com/office/drawing/2014/chart" uri="{C3380CC4-5D6E-409C-BE32-E72D297353CC}">
              <c16:uniqueId val="{00000003-6324-47E9-9588-012DB7E60F24}"/>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4.01</c:v>
                </c:pt>
                <c:pt idx="2">
                  <c:v>#N/A</c:v>
                </c:pt>
                <c:pt idx="3">
                  <c:v>4.26</c:v>
                </c:pt>
                <c:pt idx="4">
                  <c:v>#N/A</c:v>
                </c:pt>
                <c:pt idx="5">
                  <c:v>4.04</c:v>
                </c:pt>
                <c:pt idx="6">
                  <c:v>#N/A</c:v>
                </c:pt>
                <c:pt idx="7">
                  <c:v>4.03</c:v>
                </c:pt>
                <c:pt idx="8">
                  <c:v>#N/A</c:v>
                </c:pt>
                <c:pt idx="9">
                  <c:v>0.28000000000000003</c:v>
                </c:pt>
              </c:numCache>
            </c:numRef>
          </c:val>
          <c:extLst xmlns:c16r2="http://schemas.microsoft.com/office/drawing/2015/06/chart">
            <c:ext xmlns:c16="http://schemas.microsoft.com/office/drawing/2014/chart" uri="{C3380CC4-5D6E-409C-BE32-E72D297353CC}">
              <c16:uniqueId val="{00000004-6324-47E9-9588-012DB7E60F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1.55</c:v>
                </c:pt>
                <c:pt idx="4">
                  <c:v>#N/A</c:v>
                </c:pt>
                <c:pt idx="5">
                  <c:v>1.87</c:v>
                </c:pt>
                <c:pt idx="6">
                  <c:v>#N/A</c:v>
                </c:pt>
                <c:pt idx="7">
                  <c:v>1.27</c:v>
                </c:pt>
                <c:pt idx="8">
                  <c:v>#N/A</c:v>
                </c:pt>
                <c:pt idx="9">
                  <c:v>0.42</c:v>
                </c:pt>
              </c:numCache>
            </c:numRef>
          </c:val>
          <c:extLst xmlns:c16r2="http://schemas.microsoft.com/office/drawing/2015/06/chart">
            <c:ext xmlns:c16="http://schemas.microsoft.com/office/drawing/2014/chart" uri="{C3380CC4-5D6E-409C-BE32-E72D297353CC}">
              <c16:uniqueId val="{00000005-6324-47E9-9588-012DB7E60F2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2.2799999999999998</c:v>
                </c:pt>
                <c:pt idx="2">
                  <c:v>#N/A</c:v>
                </c:pt>
                <c:pt idx="3">
                  <c:v>2.38</c:v>
                </c:pt>
                <c:pt idx="4">
                  <c:v>#N/A</c:v>
                </c:pt>
                <c:pt idx="5">
                  <c:v>2.65</c:v>
                </c:pt>
                <c:pt idx="6">
                  <c:v>#N/A</c:v>
                </c:pt>
                <c:pt idx="7">
                  <c:v>2.57</c:v>
                </c:pt>
                <c:pt idx="8">
                  <c:v>#N/A</c:v>
                </c:pt>
                <c:pt idx="9">
                  <c:v>2.79</c:v>
                </c:pt>
              </c:numCache>
            </c:numRef>
          </c:val>
          <c:extLst xmlns:c16r2="http://schemas.microsoft.com/office/drawing/2015/06/chart">
            <c:ext xmlns:c16="http://schemas.microsoft.com/office/drawing/2014/chart" uri="{C3380CC4-5D6E-409C-BE32-E72D297353CC}">
              <c16:uniqueId val="{00000006-6324-47E9-9588-012DB7E60F2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5.47</c:v>
                </c:pt>
                <c:pt idx="2">
                  <c:v>#N/A</c:v>
                </c:pt>
                <c:pt idx="3">
                  <c:v>1.79</c:v>
                </c:pt>
                <c:pt idx="4">
                  <c:v>#N/A</c:v>
                </c:pt>
                <c:pt idx="5">
                  <c:v>4.91</c:v>
                </c:pt>
                <c:pt idx="6">
                  <c:v>#N/A</c:v>
                </c:pt>
                <c:pt idx="7">
                  <c:v>4.2</c:v>
                </c:pt>
                <c:pt idx="8">
                  <c:v>#N/A</c:v>
                </c:pt>
                <c:pt idx="9">
                  <c:v>3.03</c:v>
                </c:pt>
              </c:numCache>
            </c:numRef>
          </c:val>
          <c:extLst xmlns:c16r2="http://schemas.microsoft.com/office/drawing/2015/06/chart">
            <c:ext xmlns:c16="http://schemas.microsoft.com/office/drawing/2014/chart" uri="{C3380CC4-5D6E-409C-BE32-E72D297353CC}">
              <c16:uniqueId val="{00000007-6324-47E9-9588-012DB7E60F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5.57</c:v>
                </c:pt>
                <c:pt idx="2">
                  <c:v>#N/A</c:v>
                </c:pt>
                <c:pt idx="3">
                  <c:v>6.07</c:v>
                </c:pt>
                <c:pt idx="4">
                  <c:v>#N/A</c:v>
                </c:pt>
                <c:pt idx="5">
                  <c:v>5.95</c:v>
                </c:pt>
                <c:pt idx="6">
                  <c:v>#N/A</c:v>
                </c:pt>
                <c:pt idx="7">
                  <c:v>4.3499999999999996</c:v>
                </c:pt>
                <c:pt idx="8">
                  <c:v>#N/A</c:v>
                </c:pt>
                <c:pt idx="9">
                  <c:v>4.22</c:v>
                </c:pt>
              </c:numCache>
            </c:numRef>
          </c:val>
          <c:extLst xmlns:c16r2="http://schemas.microsoft.com/office/drawing/2015/06/chart">
            <c:ext xmlns:c16="http://schemas.microsoft.com/office/drawing/2014/chart" uri="{C3380CC4-5D6E-409C-BE32-E72D297353CC}">
              <c16:uniqueId val="{00000008-6324-47E9-9588-012DB7E60F24}"/>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4.8099999999999996</c:v>
                </c:pt>
                <c:pt idx="1">
                  <c:v>#N/A</c:v>
                </c:pt>
                <c:pt idx="2">
                  <c:v>4.7300000000000004</c:v>
                </c:pt>
                <c:pt idx="3">
                  <c:v>#N/A</c:v>
                </c:pt>
                <c:pt idx="4">
                  <c:v>4.45</c:v>
                </c:pt>
                <c:pt idx="5">
                  <c:v>#N/A</c:v>
                </c:pt>
                <c:pt idx="6">
                  <c:v>4.2300000000000004</c:v>
                </c:pt>
                <c:pt idx="7">
                  <c:v>#N/A</c:v>
                </c:pt>
                <c:pt idx="8">
                  <c:v>4.05</c:v>
                </c:pt>
                <c:pt idx="9">
                  <c:v>#N/A</c:v>
                </c:pt>
              </c:numCache>
            </c:numRef>
          </c:val>
          <c:extLst xmlns:c16r2="http://schemas.microsoft.com/office/drawing/2015/06/chart">
            <c:ext xmlns:c16="http://schemas.microsoft.com/office/drawing/2014/chart" uri="{C3380CC4-5D6E-409C-BE32-E72D297353CC}">
              <c16:uniqueId val="{00000009-6324-47E9-9588-012DB7E60F24}"/>
            </c:ext>
          </c:extLst>
        </c:ser>
        <c:dLbls>
          <c:showLegendKey val="0"/>
          <c:showVal val="0"/>
          <c:showCatName val="0"/>
          <c:showSerName val="0"/>
          <c:showPercent val="0"/>
          <c:showBubbleSize val="0"/>
        </c:dLbls>
        <c:gapWidth val="150"/>
        <c:overlap val="100"/>
        <c:axId val="487287960"/>
        <c:axId val="487288344"/>
      </c:barChart>
      <c:catAx>
        <c:axId val="48728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88344"/>
        <c:crosses val="autoZero"/>
        <c:auto val="1"/>
        <c:lblAlgn val="ctr"/>
        <c:lblOffset val="100"/>
        <c:tickLblSkip val="1"/>
        <c:tickMarkSkip val="1"/>
        <c:noMultiLvlLbl val="0"/>
      </c:catAx>
      <c:valAx>
        <c:axId val="48728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8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5594</c:v>
                </c:pt>
                <c:pt idx="5">
                  <c:v>5776</c:v>
                </c:pt>
                <c:pt idx="8">
                  <c:v>5701</c:v>
                </c:pt>
                <c:pt idx="11">
                  <c:v>5838</c:v>
                </c:pt>
                <c:pt idx="14">
                  <c:v>5660</c:v>
                </c:pt>
              </c:numCache>
            </c:numRef>
          </c:val>
          <c:extLst xmlns:c16r2="http://schemas.microsoft.com/office/drawing/2015/06/chart">
            <c:ext xmlns:c16="http://schemas.microsoft.com/office/drawing/2014/chart" uri="{C3380CC4-5D6E-409C-BE32-E72D297353CC}">
              <c16:uniqueId val="{00000000-91F8-4A8D-9D3B-928149248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1F8-4A8D-9D3B-928149248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275</c:v>
                </c:pt>
                <c:pt idx="3">
                  <c:v>125</c:v>
                </c:pt>
                <c:pt idx="6">
                  <c:v>116</c:v>
                </c:pt>
                <c:pt idx="9">
                  <c:v>75</c:v>
                </c:pt>
                <c:pt idx="12">
                  <c:v>60</c:v>
                </c:pt>
              </c:numCache>
            </c:numRef>
          </c:val>
          <c:extLst xmlns:c16r2="http://schemas.microsoft.com/office/drawing/2015/06/chart">
            <c:ext xmlns:c16="http://schemas.microsoft.com/office/drawing/2014/chart" uri="{C3380CC4-5D6E-409C-BE32-E72D297353CC}">
              <c16:uniqueId val="{00000002-91F8-4A8D-9D3B-928149248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135</c:v>
                </c:pt>
                <c:pt idx="3">
                  <c:v>71</c:v>
                </c:pt>
                <c:pt idx="6">
                  <c:v>27</c:v>
                </c:pt>
                <c:pt idx="9">
                  <c:v>4</c:v>
                </c:pt>
                <c:pt idx="12">
                  <c:v>17</c:v>
                </c:pt>
              </c:numCache>
            </c:numRef>
          </c:val>
          <c:extLst xmlns:c16r2="http://schemas.microsoft.com/office/drawing/2015/06/chart">
            <c:ext xmlns:c16="http://schemas.microsoft.com/office/drawing/2014/chart" uri="{C3380CC4-5D6E-409C-BE32-E72D297353CC}">
              <c16:uniqueId val="{00000003-91F8-4A8D-9D3B-928149248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534</c:v>
                </c:pt>
                <c:pt idx="3">
                  <c:v>539</c:v>
                </c:pt>
                <c:pt idx="6">
                  <c:v>478</c:v>
                </c:pt>
                <c:pt idx="9">
                  <c:v>503</c:v>
                </c:pt>
                <c:pt idx="12">
                  <c:v>510</c:v>
                </c:pt>
              </c:numCache>
            </c:numRef>
          </c:val>
          <c:extLst xmlns:c16r2="http://schemas.microsoft.com/office/drawing/2015/06/chart">
            <c:ext xmlns:c16="http://schemas.microsoft.com/office/drawing/2014/chart" uri="{C3380CC4-5D6E-409C-BE32-E72D297353CC}">
              <c16:uniqueId val="{00000004-91F8-4A8D-9D3B-928149248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F8-4A8D-9D3B-928149248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F8-4A8D-9D3B-928149248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6064</c:v>
                </c:pt>
                <c:pt idx="3">
                  <c:v>6120</c:v>
                </c:pt>
                <c:pt idx="6">
                  <c:v>6195</c:v>
                </c:pt>
                <c:pt idx="9">
                  <c:v>6698</c:v>
                </c:pt>
                <c:pt idx="12">
                  <c:v>6869</c:v>
                </c:pt>
              </c:numCache>
            </c:numRef>
          </c:val>
          <c:extLst xmlns:c16r2="http://schemas.microsoft.com/office/drawing/2015/06/chart">
            <c:ext xmlns:c16="http://schemas.microsoft.com/office/drawing/2014/chart" uri="{C3380CC4-5D6E-409C-BE32-E72D297353CC}">
              <c16:uniqueId val="{00000007-91F8-4A8D-9D3B-928149248FBF}"/>
            </c:ext>
          </c:extLst>
        </c:ser>
        <c:dLbls>
          <c:showLegendKey val="0"/>
          <c:showVal val="0"/>
          <c:showCatName val="0"/>
          <c:showSerName val="0"/>
          <c:showPercent val="0"/>
          <c:showBubbleSize val="0"/>
        </c:dLbls>
        <c:gapWidth val="100"/>
        <c:overlap val="100"/>
        <c:axId val="484821896"/>
        <c:axId val="484822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1414</c:v>
                </c:pt>
                <c:pt idx="2">
                  <c:v>#N/A</c:v>
                </c:pt>
                <c:pt idx="3">
                  <c:v>#N/A</c:v>
                </c:pt>
                <c:pt idx="4">
                  <c:v>1079</c:v>
                </c:pt>
                <c:pt idx="5">
                  <c:v>#N/A</c:v>
                </c:pt>
                <c:pt idx="6">
                  <c:v>#N/A</c:v>
                </c:pt>
                <c:pt idx="7">
                  <c:v>1115</c:v>
                </c:pt>
                <c:pt idx="8">
                  <c:v>#N/A</c:v>
                </c:pt>
                <c:pt idx="9">
                  <c:v>#N/A</c:v>
                </c:pt>
                <c:pt idx="10">
                  <c:v>1442</c:v>
                </c:pt>
                <c:pt idx="11">
                  <c:v>#N/A</c:v>
                </c:pt>
                <c:pt idx="12">
                  <c:v>#N/A</c:v>
                </c:pt>
                <c:pt idx="13">
                  <c:v>1796</c:v>
                </c:pt>
                <c:pt idx="14">
                  <c:v>#N/A</c:v>
                </c:pt>
              </c:numCache>
            </c:numRef>
          </c:val>
          <c:smooth val="0"/>
          <c:extLst xmlns:c16r2="http://schemas.microsoft.com/office/drawing/2015/06/chart">
            <c:ext xmlns:c16="http://schemas.microsoft.com/office/drawing/2014/chart" uri="{C3380CC4-5D6E-409C-BE32-E72D297353CC}">
              <c16:uniqueId val="{00000008-91F8-4A8D-9D3B-928149248FBF}"/>
            </c:ext>
          </c:extLst>
        </c:ser>
        <c:dLbls>
          <c:showLegendKey val="0"/>
          <c:showVal val="0"/>
          <c:showCatName val="0"/>
          <c:showSerName val="0"/>
          <c:showPercent val="0"/>
          <c:showBubbleSize val="0"/>
        </c:dLbls>
        <c:marker val="1"/>
        <c:smooth val="0"/>
        <c:axId val="484821896"/>
        <c:axId val="484822280"/>
      </c:lineChart>
      <c:catAx>
        <c:axId val="48482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822280"/>
        <c:crosses val="autoZero"/>
        <c:auto val="1"/>
        <c:lblAlgn val="ctr"/>
        <c:lblOffset val="100"/>
        <c:tickLblSkip val="1"/>
        <c:tickMarkSkip val="1"/>
        <c:noMultiLvlLbl val="0"/>
      </c:catAx>
      <c:valAx>
        <c:axId val="484822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2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56545</c:v>
                </c:pt>
                <c:pt idx="5">
                  <c:v>62895</c:v>
                </c:pt>
                <c:pt idx="8">
                  <c:v>62057</c:v>
                </c:pt>
                <c:pt idx="11">
                  <c:v>60614</c:v>
                </c:pt>
                <c:pt idx="14">
                  <c:v>59711</c:v>
                </c:pt>
              </c:numCache>
            </c:numRef>
          </c:val>
          <c:extLst xmlns:c16r2="http://schemas.microsoft.com/office/drawing/2015/06/chart">
            <c:ext xmlns:c16="http://schemas.microsoft.com/office/drawing/2014/chart" uri="{C3380CC4-5D6E-409C-BE32-E72D297353CC}">
              <c16:uniqueId val="{00000000-24A7-494E-85E3-77B954AC21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5885</c:v>
                </c:pt>
                <c:pt idx="5">
                  <c:v>5655</c:v>
                </c:pt>
                <c:pt idx="8">
                  <c:v>5567</c:v>
                </c:pt>
                <c:pt idx="11">
                  <c:v>5354</c:v>
                </c:pt>
                <c:pt idx="14">
                  <c:v>3523</c:v>
                </c:pt>
              </c:numCache>
            </c:numRef>
          </c:val>
          <c:extLst xmlns:c16r2="http://schemas.microsoft.com/office/drawing/2015/06/chart">
            <c:ext xmlns:c16="http://schemas.microsoft.com/office/drawing/2014/chart" uri="{C3380CC4-5D6E-409C-BE32-E72D297353CC}">
              <c16:uniqueId val="{00000001-24A7-494E-85E3-77B954AC21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20824</c:v>
                </c:pt>
                <c:pt idx="5">
                  <c:v>21455</c:v>
                </c:pt>
                <c:pt idx="8">
                  <c:v>21587</c:v>
                </c:pt>
                <c:pt idx="11">
                  <c:v>22403</c:v>
                </c:pt>
                <c:pt idx="14">
                  <c:v>23549</c:v>
                </c:pt>
              </c:numCache>
            </c:numRef>
          </c:val>
          <c:extLst xmlns:c16r2="http://schemas.microsoft.com/office/drawing/2015/06/chart">
            <c:ext xmlns:c16="http://schemas.microsoft.com/office/drawing/2014/chart" uri="{C3380CC4-5D6E-409C-BE32-E72D297353CC}">
              <c16:uniqueId val="{00000002-24A7-494E-85E3-77B954AC21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4A7-494E-85E3-77B954AC21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4A7-494E-85E3-77B954AC21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5-24A7-494E-85E3-77B954AC21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9377</c:v>
                </c:pt>
                <c:pt idx="3">
                  <c:v>8946</c:v>
                </c:pt>
                <c:pt idx="6">
                  <c:v>9095</c:v>
                </c:pt>
                <c:pt idx="9">
                  <c:v>7925</c:v>
                </c:pt>
                <c:pt idx="12">
                  <c:v>7854</c:v>
                </c:pt>
              </c:numCache>
            </c:numRef>
          </c:val>
          <c:extLst xmlns:c16r2="http://schemas.microsoft.com/office/drawing/2015/06/chart">
            <c:ext xmlns:c16="http://schemas.microsoft.com/office/drawing/2014/chart" uri="{C3380CC4-5D6E-409C-BE32-E72D297353CC}">
              <c16:uniqueId val="{00000006-24A7-494E-85E3-77B954AC21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505</c:v>
                </c:pt>
                <c:pt idx="3">
                  <c:v>300</c:v>
                </c:pt>
                <c:pt idx="6">
                  <c:v>160</c:v>
                </c:pt>
                <c:pt idx="9">
                  <c:v>88</c:v>
                </c:pt>
                <c:pt idx="12">
                  <c:v>32</c:v>
                </c:pt>
              </c:numCache>
            </c:numRef>
          </c:val>
          <c:extLst xmlns:c16r2="http://schemas.microsoft.com/office/drawing/2015/06/chart">
            <c:ext xmlns:c16="http://schemas.microsoft.com/office/drawing/2014/chart" uri="{C3380CC4-5D6E-409C-BE32-E72D297353CC}">
              <c16:uniqueId val="{00000007-24A7-494E-85E3-77B954AC21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8629</c:v>
                </c:pt>
                <c:pt idx="3">
                  <c:v>8588</c:v>
                </c:pt>
                <c:pt idx="6">
                  <c:v>8024</c:v>
                </c:pt>
                <c:pt idx="9">
                  <c:v>7749</c:v>
                </c:pt>
                <c:pt idx="12">
                  <c:v>8157</c:v>
                </c:pt>
              </c:numCache>
            </c:numRef>
          </c:val>
          <c:extLst xmlns:c16r2="http://schemas.microsoft.com/office/drawing/2015/06/chart">
            <c:ext xmlns:c16="http://schemas.microsoft.com/office/drawing/2014/chart" uri="{C3380CC4-5D6E-409C-BE32-E72D297353CC}">
              <c16:uniqueId val="{00000008-24A7-494E-85E3-77B954AC21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1593</c:v>
                </c:pt>
                <c:pt idx="3">
                  <c:v>1590</c:v>
                </c:pt>
                <c:pt idx="6">
                  <c:v>1686</c:v>
                </c:pt>
                <c:pt idx="9">
                  <c:v>1600</c:v>
                </c:pt>
                <c:pt idx="12">
                  <c:v>0</c:v>
                </c:pt>
              </c:numCache>
            </c:numRef>
          </c:val>
          <c:extLst xmlns:c16r2="http://schemas.microsoft.com/office/drawing/2015/06/chart">
            <c:ext xmlns:c16="http://schemas.microsoft.com/office/drawing/2014/chart" uri="{C3380CC4-5D6E-409C-BE32-E72D297353CC}">
              <c16:uniqueId val="{00000009-24A7-494E-85E3-77B954AC21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67123</c:v>
                </c:pt>
                <c:pt idx="3">
                  <c:v>74939</c:v>
                </c:pt>
                <c:pt idx="6">
                  <c:v>77869</c:v>
                </c:pt>
                <c:pt idx="9">
                  <c:v>76452</c:v>
                </c:pt>
                <c:pt idx="12">
                  <c:v>75475</c:v>
                </c:pt>
              </c:numCache>
            </c:numRef>
          </c:val>
          <c:extLst xmlns:c16r2="http://schemas.microsoft.com/office/drawing/2015/06/chart">
            <c:ext xmlns:c16="http://schemas.microsoft.com/office/drawing/2014/chart" uri="{C3380CC4-5D6E-409C-BE32-E72D297353CC}">
              <c16:uniqueId val="{0000000A-24A7-494E-85E3-77B954AC2182}"/>
            </c:ext>
          </c:extLst>
        </c:ser>
        <c:dLbls>
          <c:showLegendKey val="0"/>
          <c:showVal val="0"/>
          <c:showCatName val="0"/>
          <c:showSerName val="0"/>
          <c:showPercent val="0"/>
          <c:showBubbleSize val="0"/>
        </c:dLbls>
        <c:gapWidth val="100"/>
        <c:overlap val="100"/>
        <c:axId val="486228336"/>
        <c:axId val="491386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3974</c:v>
                </c:pt>
                <c:pt idx="2">
                  <c:v>#N/A</c:v>
                </c:pt>
                <c:pt idx="3">
                  <c:v>#N/A</c:v>
                </c:pt>
                <c:pt idx="4">
                  <c:v>4358</c:v>
                </c:pt>
                <c:pt idx="5">
                  <c:v>#N/A</c:v>
                </c:pt>
                <c:pt idx="6">
                  <c:v>#N/A</c:v>
                </c:pt>
                <c:pt idx="7">
                  <c:v>7624</c:v>
                </c:pt>
                <c:pt idx="8">
                  <c:v>#N/A</c:v>
                </c:pt>
                <c:pt idx="9">
                  <c:v>#N/A</c:v>
                </c:pt>
                <c:pt idx="10">
                  <c:v>5445</c:v>
                </c:pt>
                <c:pt idx="11">
                  <c:v>#N/A</c:v>
                </c:pt>
                <c:pt idx="12">
                  <c:v>#N/A</c:v>
                </c:pt>
                <c:pt idx="13">
                  <c:v>4735</c:v>
                </c:pt>
                <c:pt idx="14">
                  <c:v>#N/A</c:v>
                </c:pt>
              </c:numCache>
            </c:numRef>
          </c:val>
          <c:smooth val="0"/>
          <c:extLst xmlns:c16r2="http://schemas.microsoft.com/office/drawing/2015/06/chart">
            <c:ext xmlns:c16="http://schemas.microsoft.com/office/drawing/2014/chart" uri="{C3380CC4-5D6E-409C-BE32-E72D297353CC}">
              <c16:uniqueId val="{0000000B-24A7-494E-85E3-77B954AC2182}"/>
            </c:ext>
          </c:extLst>
        </c:ser>
        <c:dLbls>
          <c:showLegendKey val="0"/>
          <c:showVal val="0"/>
          <c:showCatName val="0"/>
          <c:showSerName val="0"/>
          <c:showPercent val="0"/>
          <c:showBubbleSize val="0"/>
        </c:dLbls>
        <c:marker val="1"/>
        <c:smooth val="0"/>
        <c:axId val="486228336"/>
        <c:axId val="491386360"/>
      </c:lineChart>
      <c:catAx>
        <c:axId val="48622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386360"/>
        <c:crosses val="autoZero"/>
        <c:auto val="1"/>
        <c:lblAlgn val="ctr"/>
        <c:lblOffset val="100"/>
        <c:tickLblSkip val="1"/>
        <c:tickMarkSkip val="1"/>
        <c:noMultiLvlLbl val="0"/>
      </c:catAx>
      <c:valAx>
        <c:axId val="49138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22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8258</c:v>
                </c:pt>
                <c:pt idx="1">
                  <c:v>8221</c:v>
                </c:pt>
                <c:pt idx="2">
                  <c:v>8627</c:v>
                </c:pt>
              </c:numCache>
            </c:numRef>
          </c:val>
          <c:extLst xmlns:c16r2="http://schemas.microsoft.com/office/drawing/2015/06/chart">
            <c:ext xmlns:c16="http://schemas.microsoft.com/office/drawing/2014/chart" uri="{C3380CC4-5D6E-409C-BE32-E72D297353CC}">
              <c16:uniqueId val="{00000000-8429-4148-8D18-0A32556297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7345</c:v>
                </c:pt>
                <c:pt idx="1">
                  <c:v>7804</c:v>
                </c:pt>
                <c:pt idx="2">
                  <c:v>7476</c:v>
                </c:pt>
              </c:numCache>
            </c:numRef>
          </c:val>
          <c:extLst xmlns:c16r2="http://schemas.microsoft.com/office/drawing/2015/06/chart">
            <c:ext xmlns:c16="http://schemas.microsoft.com/office/drawing/2014/chart" uri="{C3380CC4-5D6E-409C-BE32-E72D297353CC}">
              <c16:uniqueId val="{00000001-8429-4148-8D18-0A32556297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7432</c:v>
                </c:pt>
                <c:pt idx="1">
                  <c:v>7366</c:v>
                </c:pt>
                <c:pt idx="2">
                  <c:v>8167</c:v>
                </c:pt>
              </c:numCache>
            </c:numRef>
          </c:val>
          <c:extLst xmlns:c16r2="http://schemas.microsoft.com/office/drawing/2015/06/chart">
            <c:ext xmlns:c16="http://schemas.microsoft.com/office/drawing/2014/chart" uri="{C3380CC4-5D6E-409C-BE32-E72D297353CC}">
              <c16:uniqueId val="{00000002-8429-4148-8D18-0A3255629725}"/>
            </c:ext>
          </c:extLst>
        </c:ser>
        <c:dLbls>
          <c:showLegendKey val="0"/>
          <c:showVal val="0"/>
          <c:showCatName val="0"/>
          <c:showSerName val="0"/>
          <c:showPercent val="0"/>
          <c:showBubbleSize val="0"/>
        </c:dLbls>
        <c:gapWidth val="120"/>
        <c:overlap val="100"/>
        <c:axId val="484802936"/>
        <c:axId val="495569656"/>
      </c:barChart>
      <c:catAx>
        <c:axId val="48480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569656"/>
        <c:crosses val="autoZero"/>
        <c:auto val="1"/>
        <c:lblAlgn val="ctr"/>
        <c:lblOffset val="100"/>
        <c:tickLblSkip val="1"/>
        <c:tickMarkSkip val="1"/>
        <c:noMultiLvlLbl val="0"/>
      </c:catAx>
      <c:valAx>
        <c:axId val="495569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80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21-4ABA-8D66-7ECFAD1CFF99}"/>
                </c:ext>
                <c:ext xmlns:c15="http://schemas.microsoft.com/office/drawing/2012/chart" uri="{CE6537A1-D6FC-4f65-9D91-7224C49458BB}">
                  <c15:dlblFieldTable>
                    <c15:dlblFTEntry>
                      <c15:txfldGUID>{86DBB255-4E5A-48D1-AE61-3BF5DDFEA6A2}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21-4ABA-8D66-7ECFAD1CFF99}"/>
                </c:ext>
                <c:ext xmlns:c15="http://schemas.microsoft.com/office/drawing/2012/chart" uri="{CE6537A1-D6FC-4f65-9D91-7224C49458BB}">
                  <c15:dlblFieldTable>
                    <c15:dlblFTEntry>
                      <c15:txfldGUID>{98C08730-C0CC-46D0-AC28-F1A326E4BD7E}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21-4ABA-8D66-7ECFAD1CFF99}"/>
                </c:ext>
                <c:ext xmlns:c15="http://schemas.microsoft.com/office/drawing/2012/chart" uri="{CE6537A1-D6FC-4f65-9D91-7224C49458BB}">
                  <c15:dlblFieldTable>
                    <c15:dlblFTEntry>
                      <c15:txfldGUID>{E26CFE16-D676-4D2B-99AB-342155211E1B}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21-4ABA-8D66-7ECFAD1CFF99}"/>
                </c:ext>
                <c:ext xmlns:c15="http://schemas.microsoft.com/office/drawing/2012/chart" uri="{CE6537A1-D6FC-4f65-9D91-7224C49458BB}">
                  <c15:dlblFieldTable>
                    <c15:dlblFTEntry>
                      <c15:txfldGUID>{B8128DBD-B9DF-44FE-AF6F-6B0F7348525E}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21-4ABA-8D66-7ECFAD1CFF99}"/>
                </c:ext>
                <c:ext xmlns:c15="http://schemas.microsoft.com/office/drawing/2012/chart" uri="{CE6537A1-D6FC-4f65-9D91-7224C49458BB}">
                  <c15:dlblFieldTable>
                    <c15:dlblFTEntry>
                      <c15:txfldGUID>{A53947ED-133C-4F1F-B050-510E0AABC188}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21-4ABA-8D66-7ECFAD1CFF99}"/>
                </c:ext>
                <c:ext xmlns:c15="http://schemas.microsoft.com/office/drawing/2012/chart" uri="{CE6537A1-D6FC-4f65-9D91-7224C49458BB}">
                  <c15:dlblFieldTable>
                    <c15:dlblFTEntry>
                      <c15:txfldGUID>{AB687CCF-091A-4FC3-957F-0DCA50DDD3C8}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21-4ABA-8D66-7ECFAD1CFF99}"/>
                </c:ext>
                <c:ext xmlns:c15="http://schemas.microsoft.com/office/drawing/2012/chart" uri="{CE6537A1-D6FC-4f65-9D91-7224C49458BB}">
                  <c15:dlblFieldTable>
                    <c15:dlblFTEntry>
                      <c15:txfldGUID>{BF2ADF20-3765-4DC7-B046-5EA62CB3DFF0}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21-4ABA-8D66-7ECFAD1CFF99}"/>
                </c:ext>
                <c:ext xmlns:c15="http://schemas.microsoft.com/office/drawing/2012/chart" uri="{CE6537A1-D6FC-4f65-9D91-7224C49458BB}">
                  <c15:dlblFieldTable>
                    <c15:dlblFTEntry>
                      <c15:txfldGUID>{10D93D4E-346F-46CA-A9DC-03B162346DF5}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21-4ABA-8D66-7ECFAD1CFF99}"/>
                </c:ext>
                <c:ext xmlns:c15="http://schemas.microsoft.com/office/drawing/2012/chart" uri="{CE6537A1-D6FC-4f65-9D91-7224C49458BB}">
                  <c15:dlblFieldTable>
                    <c15:dlblFTEntry>
                      <c15:txfldGUID>{F974A253-F30D-4B8B-BDCF-EB7EFB08E8F5}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A21-4ABA-8D66-7ECFAD1CFF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21-4ABA-8D66-7ECFAD1CFF99}"/>
                </c:ext>
                <c:ext xmlns:c15="http://schemas.microsoft.com/office/drawing/2012/chart" uri="{CE6537A1-D6FC-4f65-9D91-7224C49458BB}">
                  <c15:dlblFieldTable>
                    <c15:dlblFTEntry>
                      <c15:txfldGUID>{130BB3C7-46AF-4D2C-A374-E8DA2344E1BF}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21-4ABA-8D66-7ECFAD1CFF99}"/>
                </c:ext>
                <c:ext xmlns:c15="http://schemas.microsoft.com/office/drawing/2012/chart" uri="{CE6537A1-D6FC-4f65-9D91-7224C49458BB}">
                  <c15:dlblFieldTable>
                    <c15:dlblFTEntry>
                      <c15:txfldGUID>{8047ADD6-C3F9-4200-8041-E4DF673BFA57}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21-4ABA-8D66-7ECFAD1CFF99}"/>
                </c:ext>
                <c:ext xmlns:c15="http://schemas.microsoft.com/office/drawing/2012/chart" uri="{CE6537A1-D6FC-4f65-9D91-7224C49458BB}">
                  <c15:dlblFieldTable>
                    <c15:dlblFTEntry>
                      <c15:txfldGUID>{9010AD55-382F-4382-95C2-6345C0072CA3}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21-4ABA-8D66-7ECFAD1CFF99}"/>
                </c:ext>
                <c:ext xmlns:c15="http://schemas.microsoft.com/office/drawing/2012/chart" uri="{CE6537A1-D6FC-4f65-9D91-7224C49458BB}">
                  <c15:dlblFieldTable>
                    <c15:dlblFTEntry>
                      <c15:txfldGUID>{3D863419-B9E2-4F1F-A410-2DCFF009F3DF}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21-4ABA-8D66-7ECFAD1CFF99}"/>
                </c:ext>
                <c:ext xmlns:c15="http://schemas.microsoft.com/office/drawing/2012/chart" uri="{CE6537A1-D6FC-4f65-9D91-7224C49458BB}">
                  <c15:dlblFieldTable>
                    <c15:dlblFTEntry>
                      <c15:txfldGUID>{A3F1625E-16D7-4571-9673-EDC275FE3BC2}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21-4ABA-8D66-7ECFAD1CFF99}"/>
                </c:ext>
                <c:ext xmlns:c15="http://schemas.microsoft.com/office/drawing/2012/chart" uri="{CE6537A1-D6FC-4f65-9D91-7224C49458BB}">
                  <c15:dlblFieldTable>
                    <c15:dlblFTEntry>
                      <c15:txfldGUID>{560AE09E-40D0-48E8-9C31-E46A90FA01DA}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21-4ABA-8D66-7ECFAD1CFF99}"/>
                </c:ext>
                <c:ext xmlns:c15="http://schemas.microsoft.com/office/drawing/2012/chart" uri="{CE6537A1-D6FC-4f65-9D91-7224C49458BB}">
                  <c15:dlblFieldTable>
                    <c15:dlblFTEntry>
                      <c15:txfldGUID>{C6D5EC10-8A95-4625-973E-AD869432CD82}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21-4ABA-8D66-7ECFAD1CFF99}"/>
                </c:ext>
                <c:ext xmlns:c15="http://schemas.microsoft.com/office/drawing/2012/chart" uri="{CE6537A1-D6FC-4f65-9D91-7224C49458BB}">
                  <c15:dlblFieldTable>
                    <c15:dlblFTEntry>
                      <c15:txfldGUID>{E20403E0-D7C0-4880-8FFA-DCB5D4CE50B2}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21-4ABA-8D66-7ECFAD1CFF99}"/>
                </c:ext>
                <c:ext xmlns:c15="http://schemas.microsoft.com/office/drawing/2012/chart" uri="{CE6537A1-D6FC-4f65-9D91-7224C49458BB}">
                  <c15:dlblFieldTable>
                    <c15:dlblFTEntry>
                      <c15:txfldGUID>{65711B99-A99C-4BF0-B693-6B9A54FF4F0B}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BA21-4ABA-8D66-7ECFAD1CFF99}"/>
            </c:ext>
          </c:extLst>
        </c:ser>
        <c:dLbls>
          <c:showLegendKey val="0"/>
          <c:showVal val="1"/>
          <c:showCatName val="0"/>
          <c:showSerName val="0"/>
          <c:showPercent val="0"/>
          <c:showBubbleSize val="0"/>
        </c:dLbls>
        <c:axId val="399036208"/>
        <c:axId val="489813216"/>
      </c:scatterChart>
      <c:valAx>
        <c:axId val="399036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813216"/>
        <c:crosses val="autoZero"/>
        <c:crossBetween val="midCat"/>
      </c:valAx>
      <c:valAx>
        <c:axId val="489813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036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9C-4F41-83D9-63FB8DCA00A6}"/>
                </c:ext>
                <c:ext xmlns:c15="http://schemas.microsoft.com/office/drawing/2012/chart" uri="{CE6537A1-D6FC-4f65-9D91-7224C49458BB}">
                  <c15:layout/>
                  <c15:dlblFieldTable>
                    <c15:dlblFTEntry>
                      <c15:txfldGUID>{96BD3B1D-1935-4FAA-A2FF-79A7EB72DD07}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9C-4F41-83D9-63FB8DCA00A6}"/>
                </c:ext>
                <c:ext xmlns:c15="http://schemas.microsoft.com/office/drawing/2012/chart" uri="{CE6537A1-D6FC-4f65-9D91-7224C49458BB}">
                  <c15:dlblFieldTable>
                    <c15:dlblFTEntry>
                      <c15:txfldGUID>{9D57827E-991C-454A-98F2-B0E3E3F3822F}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9C-4F41-83D9-63FB8DCA00A6}"/>
                </c:ext>
                <c:ext xmlns:c15="http://schemas.microsoft.com/office/drawing/2012/chart" uri="{CE6537A1-D6FC-4f65-9D91-7224C49458BB}">
                  <c15:dlblFieldTable>
                    <c15:dlblFTEntry>
                      <c15:txfldGUID>{FCF4D961-D23C-4DAE-95F3-DEDF3E702CA3}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9C-4F41-83D9-63FB8DCA00A6}"/>
                </c:ext>
                <c:ext xmlns:c15="http://schemas.microsoft.com/office/drawing/2012/chart" uri="{CE6537A1-D6FC-4f65-9D91-7224C49458BB}">
                  <c15:dlblFieldTable>
                    <c15:dlblFTEntry>
                      <c15:txfldGUID>{F3DAE34F-FD0F-4C01-8C72-BBC32BF6744E}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9C-4F41-83D9-63FB8DCA00A6}"/>
                </c:ext>
                <c:ext xmlns:c15="http://schemas.microsoft.com/office/drawing/2012/chart" uri="{CE6537A1-D6FC-4f65-9D91-7224C49458BB}">
                  <c15:dlblFieldTable>
                    <c15:dlblFTEntry>
                      <c15:txfldGUID>{AE7DD3E9-46EB-4E74-8197-893CD9FB432A}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9C-4F41-83D9-63FB8DCA00A6}"/>
                </c:ext>
                <c:ext xmlns:c15="http://schemas.microsoft.com/office/drawing/2012/chart" uri="{CE6537A1-D6FC-4f65-9D91-7224C49458BB}">
                  <c15:layout/>
                  <c15:dlblFieldTable>
                    <c15:dlblFTEntry>
                      <c15:txfldGUID>{90B69A37-0F55-4F1A-B3FD-CA35D75A0A61}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9C-4F41-83D9-63FB8DCA00A6}"/>
                </c:ext>
                <c:ext xmlns:c15="http://schemas.microsoft.com/office/drawing/2012/chart" uri="{CE6537A1-D6FC-4f65-9D91-7224C49458BB}">
                  <c15:layout/>
                  <c15:dlblFieldTable>
                    <c15:dlblFTEntry>
                      <c15:txfldGUID>{F658850E-708E-4536-B6F8-69D5E30A2290}</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9C-4F41-83D9-63FB8DCA00A6}"/>
                </c:ext>
                <c:ext xmlns:c15="http://schemas.microsoft.com/office/drawing/2012/chart" uri="{CE6537A1-D6FC-4f65-9D91-7224C49458BB}">
                  <c15:layout/>
                  <c15:dlblFieldTable>
                    <c15:dlblFTEntry>
                      <c15:txfldGUID>{18C4A2F7-1CB9-47A8-8B03-0BF5881A4746}</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9C-4F41-83D9-63FB8DCA00A6}"/>
                </c:ext>
                <c:ext xmlns:c15="http://schemas.microsoft.com/office/drawing/2012/chart" uri="{CE6537A1-D6FC-4f65-9D91-7224C49458BB}">
                  <c15:layout/>
                  <c15:dlblFieldTable>
                    <c15:dlblFTEntry>
                      <c15:txfldGUID>{8AE80676-56EE-4C16-A456-71515B3D6BA8}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4.5</c:v>
                </c:pt>
                <c:pt idx="16">
                  <c:v>4.2</c:v>
                </c:pt>
                <c:pt idx="24">
                  <c:v>4.3</c:v>
                </c:pt>
                <c:pt idx="32">
                  <c:v>5.2</c:v>
                </c:pt>
              </c:numCache>
            </c:numRef>
          </c:xVal>
          <c:yVal>
            <c:numRef>
              <c:f>公会計指標分析・財政指標組合せ分析表!$BP$73:$DC$73</c:f>
              <c:numCache>
                <c:formatCode>#,##0.0;"▲ "#,##0.0</c:formatCode>
                <c:ptCount val="40"/>
                <c:pt idx="0">
                  <c:v>14</c:v>
                </c:pt>
                <c:pt idx="8">
                  <c:v>15.6</c:v>
                </c:pt>
                <c:pt idx="16">
                  <c:v>27.5</c:v>
                </c:pt>
                <c:pt idx="24">
                  <c:v>19.7</c:v>
                </c:pt>
                <c:pt idx="32">
                  <c:v>17.3</c:v>
                </c:pt>
              </c:numCache>
            </c:numRef>
          </c:yVal>
          <c:smooth val="0"/>
          <c:extLst xmlns:c16r2="http://schemas.microsoft.com/office/drawing/2015/06/chart">
            <c:ext xmlns:c16="http://schemas.microsoft.com/office/drawing/2014/chart" uri="{C3380CC4-5D6E-409C-BE32-E72D297353CC}">
              <c16:uniqueId val="{00000009-719C-4F41-83D9-63FB8DCA00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9C-4F41-83D9-63FB8DCA00A6}"/>
                </c:ext>
                <c:ext xmlns:c15="http://schemas.microsoft.com/office/drawing/2012/chart" uri="{CE6537A1-D6FC-4f65-9D91-7224C49458BB}">
                  <c15:layout/>
                  <c15:dlblFieldTable>
                    <c15:dlblFTEntry>
                      <c15:txfldGUID>{123E57D8-15A2-4A99-9CF9-A1466298777F}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9C-4F41-83D9-63FB8DCA00A6}"/>
                </c:ext>
                <c:ext xmlns:c15="http://schemas.microsoft.com/office/drawing/2012/chart" uri="{CE6537A1-D6FC-4f65-9D91-7224C49458BB}">
                  <c15:dlblFieldTable>
                    <c15:dlblFTEntry>
                      <c15:txfldGUID>{0A87FC40-33B3-401A-A1F0-9AAA79FBEB60}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9C-4F41-83D9-63FB8DCA00A6}"/>
                </c:ext>
                <c:ext xmlns:c15="http://schemas.microsoft.com/office/drawing/2012/chart" uri="{CE6537A1-D6FC-4f65-9D91-7224C49458BB}">
                  <c15:dlblFieldTable>
                    <c15:dlblFTEntry>
                      <c15:txfldGUID>{AF482FB5-EAED-4978-A399-ED5FEB576313}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9C-4F41-83D9-63FB8DCA00A6}"/>
                </c:ext>
                <c:ext xmlns:c15="http://schemas.microsoft.com/office/drawing/2012/chart" uri="{CE6537A1-D6FC-4f65-9D91-7224C49458BB}">
                  <c15:dlblFieldTable>
                    <c15:dlblFTEntry>
                      <c15:txfldGUID>{73D57E31-8B4B-4BC2-B996-C203431DF4D1}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9C-4F41-83D9-63FB8DCA00A6}"/>
                </c:ext>
                <c:ext xmlns:c15="http://schemas.microsoft.com/office/drawing/2012/chart" uri="{CE6537A1-D6FC-4f65-9D91-7224C49458BB}">
                  <c15:dlblFieldTable>
                    <c15:dlblFTEntry>
                      <c15:txfldGUID>{0D94BFC6-0B4B-4FC7-A3FC-C7B5CC390F7C}</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9C-4F41-83D9-63FB8DCA00A6}"/>
                </c:ext>
                <c:ext xmlns:c15="http://schemas.microsoft.com/office/drawing/2012/chart" uri="{CE6537A1-D6FC-4f65-9D91-7224C49458BB}">
                  <c15:layout/>
                  <c15:dlblFieldTable>
                    <c15:dlblFTEntry>
                      <c15:txfldGUID>{7D3BAAE1-CBDE-46B8-9394-042DAE8A1380}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9C-4F41-83D9-63FB8DCA00A6}"/>
                </c:ext>
                <c:ext xmlns:c15="http://schemas.microsoft.com/office/drawing/2012/chart" uri="{CE6537A1-D6FC-4f65-9D91-7224C49458BB}">
                  <c15:layout/>
                  <c15:dlblFieldTable>
                    <c15:dlblFTEntry>
                      <c15:txfldGUID>{446E7911-9399-4F5E-AE21-1459EE3AF319}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9C-4F41-83D9-63FB8DCA00A6}"/>
                </c:ext>
                <c:ext xmlns:c15="http://schemas.microsoft.com/office/drawing/2012/chart" uri="{CE6537A1-D6FC-4f65-9D91-7224C49458BB}">
                  <c15:layout/>
                  <c15:dlblFieldTable>
                    <c15:dlblFTEntry>
                      <c15:txfldGUID>{D3E3E2DC-FA73-4694-ABA4-C82BC2BB2F30}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9C-4F41-83D9-63FB8DCA00A6}"/>
                </c:ext>
                <c:ext xmlns:c15="http://schemas.microsoft.com/office/drawing/2012/chart" uri="{CE6537A1-D6FC-4f65-9D91-7224C49458BB}">
                  <c15:layout/>
                  <c15:dlblFieldTable>
                    <c15:dlblFTEntry>
                      <c15:txfldGUID>{23E93057-D716-4091-905B-8E3FB4723695}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719C-4F41-83D9-63FB8DCA00A6}"/>
            </c:ext>
          </c:extLst>
        </c:ser>
        <c:dLbls>
          <c:showLegendKey val="0"/>
          <c:showVal val="1"/>
          <c:showCatName val="0"/>
          <c:showSerName val="0"/>
          <c:showPercent val="0"/>
          <c:showBubbleSize val="0"/>
        </c:dLbls>
        <c:axId val="496528384"/>
        <c:axId val="496528776"/>
      </c:scatterChart>
      <c:valAx>
        <c:axId val="496528384"/>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528776"/>
        <c:crosses val="autoZero"/>
        <c:crossBetween val="midCat"/>
      </c:valAx>
      <c:valAx>
        <c:axId val="496528776"/>
        <c:scaling>
          <c:orientation val="minMax"/>
          <c:max val="3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528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年度借入分の</a:t>
          </a:r>
          <a:r>
            <a:rPr lang="ja-JP" altLang="en-US" sz="1100" b="0" i="0" baseline="0">
              <a:solidFill>
                <a:schemeClr val="dk1"/>
              </a:solidFill>
              <a:effectLst/>
              <a:latin typeface="+mn-lt"/>
              <a:ea typeface="+mn-ea"/>
              <a:cs typeface="+mn-cs"/>
            </a:rPr>
            <a:t>公共施設最適化事業債の</a:t>
          </a:r>
          <a:r>
            <a:rPr lang="ja-JP" altLang="ja-JP" sz="1100" b="0" i="0" baseline="0">
              <a:solidFill>
                <a:schemeClr val="dk1"/>
              </a:solidFill>
              <a:effectLst/>
              <a:latin typeface="+mn-lt"/>
              <a:ea typeface="+mn-ea"/>
              <a:cs typeface="+mn-cs"/>
            </a:rPr>
            <a:t>元金償還が開始となったことによる元利償還金の増などで増加して</a:t>
          </a:r>
          <a:r>
            <a:rPr lang="ja-JP" altLang="en-US" sz="1100" b="0" i="0" baseline="0">
              <a:solidFill>
                <a:schemeClr val="dk1"/>
              </a:solidFill>
              <a:effectLst/>
              <a:latin typeface="+mn-lt"/>
              <a:ea typeface="+mn-ea"/>
              <a:cs typeface="+mn-cs"/>
            </a:rPr>
            <a:t>いる。また、</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率の高い地方債を活用することを基本としているものの、事業費補正算入額の減少などにより算入公債費等は若干の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となっている。その結果、実質公債費比率としては前年度比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％となっている。今後は体育館等建設事業などが本格化</a:t>
          </a:r>
          <a:r>
            <a:rPr lang="ja-JP" altLang="en-US" sz="1100" b="0" i="0" baseline="0">
              <a:solidFill>
                <a:schemeClr val="dk1"/>
              </a:solidFill>
              <a:effectLst/>
              <a:latin typeface="+mn-lt"/>
              <a:ea typeface="+mn-ea"/>
              <a:cs typeface="+mn-cs"/>
            </a:rPr>
            <a:t>し、文化会館改修事業など起債を予定している</a:t>
          </a:r>
          <a:r>
            <a:rPr lang="ja-JP" altLang="ja-JP" sz="1100" b="0" i="0" baseline="0">
              <a:solidFill>
                <a:schemeClr val="dk1"/>
              </a:solidFill>
              <a:effectLst/>
              <a:latin typeface="+mn-lt"/>
              <a:ea typeface="+mn-ea"/>
              <a:cs typeface="+mn-cs"/>
            </a:rPr>
            <a:t>こともあり、元利償還金は増加していく見込みである。引き続き普通交付税</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率の高い地方債の活用を念頭に置きながら、事業費の適正化や事業実施年度の調整などの工夫による償還額の平準化に取り組み、実質公債費比率の急激な上昇を抑えて、健全な財政運営を行っていく。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将来負担額においては、</a:t>
          </a:r>
          <a:r>
            <a:rPr lang="ja-JP" altLang="en-US" sz="1100" b="0" i="0" baseline="0">
              <a:solidFill>
                <a:schemeClr val="dk1"/>
              </a:solidFill>
              <a:effectLst/>
              <a:latin typeface="+mn-lt"/>
              <a:ea typeface="+mn-ea"/>
              <a:cs typeface="+mn-cs"/>
            </a:rPr>
            <a:t>土地開発公社の解散に伴う同公社に対する債権の消滅により債務負担行為の支出予定額が</a:t>
          </a:r>
          <a:r>
            <a:rPr lang="en-US" altLang="ja-JP" sz="1100" b="0" i="0" baseline="0">
              <a:solidFill>
                <a:schemeClr val="dk1"/>
              </a:solidFill>
              <a:effectLst/>
              <a:latin typeface="+mn-lt"/>
              <a:ea typeface="+mn-ea"/>
              <a:cs typeface="+mn-cs"/>
            </a:rPr>
            <a:t>1,600</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の減額となった。また一般会計等に係る地方債の現在高においては、</a:t>
          </a:r>
          <a:r>
            <a:rPr lang="ja-JP" altLang="en-US" sz="1100" b="0" i="0" baseline="0">
              <a:solidFill>
                <a:schemeClr val="dk1"/>
              </a:solidFill>
              <a:effectLst/>
              <a:latin typeface="+mn-lt"/>
              <a:ea typeface="+mn-ea"/>
              <a:cs typeface="+mn-cs"/>
            </a:rPr>
            <a:t>償還終了に伴う地方債現在高の減少により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977</a:t>
          </a:r>
          <a:r>
            <a:rPr lang="ja-JP" altLang="ja-JP" sz="1100" b="0" i="0" baseline="0">
              <a:solidFill>
                <a:schemeClr val="dk1"/>
              </a:solidFill>
              <a:effectLst/>
              <a:latin typeface="+mn-lt"/>
              <a:ea typeface="+mn-ea"/>
              <a:cs typeface="+mn-cs"/>
            </a:rPr>
            <a:t>百万円の減額となっている。それに</a:t>
          </a:r>
          <a:r>
            <a:rPr lang="ja-JP" altLang="en-US" sz="1100" b="0" i="0" baseline="0">
              <a:solidFill>
                <a:schemeClr val="dk1"/>
              </a:solidFill>
              <a:effectLst/>
              <a:latin typeface="+mn-lt"/>
              <a:ea typeface="+mn-ea"/>
              <a:cs typeface="+mn-cs"/>
            </a:rPr>
            <a:t>伴い</a:t>
          </a:r>
          <a:r>
            <a:rPr lang="ja-JP" altLang="ja-JP" sz="1100" b="0" i="0" baseline="0">
              <a:solidFill>
                <a:schemeClr val="dk1"/>
              </a:solidFill>
              <a:effectLst/>
              <a:latin typeface="+mn-lt"/>
              <a:ea typeface="+mn-ea"/>
              <a:cs typeface="+mn-cs"/>
            </a:rPr>
            <a:t>、充当可能財源においては基準財政需要額算入見込額が</a:t>
          </a:r>
          <a:r>
            <a:rPr lang="en-US" altLang="ja-JP" sz="1100" b="0" i="0" baseline="0">
              <a:solidFill>
                <a:schemeClr val="dk1"/>
              </a:solidFill>
              <a:effectLst/>
              <a:latin typeface="+mn-lt"/>
              <a:ea typeface="+mn-ea"/>
              <a:cs typeface="+mn-cs"/>
            </a:rPr>
            <a:t>903</a:t>
          </a:r>
          <a:r>
            <a:rPr lang="ja-JP" altLang="ja-JP" sz="1100" b="0" i="0" baseline="0">
              <a:solidFill>
                <a:schemeClr val="dk1"/>
              </a:solidFill>
              <a:effectLst/>
              <a:latin typeface="+mn-lt"/>
              <a:ea typeface="+mn-ea"/>
              <a:cs typeface="+mn-cs"/>
            </a:rPr>
            <a:t>百万円の減額となったが、充当可能基金については</a:t>
          </a:r>
          <a:r>
            <a:rPr lang="en-US" altLang="ja-JP" sz="1100" b="0" i="0" baseline="0">
              <a:solidFill>
                <a:schemeClr val="dk1"/>
              </a:solidFill>
              <a:effectLst/>
              <a:latin typeface="+mn-lt"/>
              <a:ea typeface="+mn-ea"/>
              <a:cs typeface="+mn-cs"/>
            </a:rPr>
            <a:t>1,146</a:t>
          </a:r>
          <a:r>
            <a:rPr lang="ja-JP" altLang="ja-JP" sz="1100" b="0" i="0" baseline="0">
              <a:solidFill>
                <a:schemeClr val="dk1"/>
              </a:solidFill>
              <a:effectLst/>
              <a:latin typeface="+mn-lt"/>
              <a:ea typeface="+mn-ea"/>
              <a:cs typeface="+mn-cs"/>
            </a:rPr>
            <a:t>百万円の増額となった。その結果、将来負担比率としては前年度比</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％となっている。今後は体育館等建設事業などが本格化</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文化会館改修事業なども予定されていることもあり、地方債残高については注意する必要がある。また充当可能基金についても、今後の財政運営により増減するものであり、将来負担比率</a:t>
          </a:r>
          <a:r>
            <a:rPr lang="ja-JP" altLang="en-US" sz="1100" b="0" i="0" baseline="0">
              <a:solidFill>
                <a:schemeClr val="dk1"/>
              </a:solidFill>
              <a:effectLst/>
              <a:latin typeface="+mn-lt"/>
              <a:ea typeface="+mn-ea"/>
              <a:cs typeface="+mn-cs"/>
            </a:rPr>
            <a:t>への影響</a:t>
          </a:r>
          <a:r>
            <a:rPr lang="ja-JP" altLang="ja-JP" sz="1100" b="0" i="0" baseline="0">
              <a:solidFill>
                <a:schemeClr val="dk1"/>
              </a:solidFill>
              <a:effectLst/>
              <a:latin typeface="+mn-lt"/>
              <a:ea typeface="+mn-ea"/>
              <a:cs typeface="+mn-cs"/>
            </a:rPr>
            <a:t>についても注視していく必要がある。引き続き事務事業のゼロベースからの見直し・統廃合を継続して実施していくことで、</a:t>
          </a:r>
          <a:r>
            <a:rPr lang="ja-JP" altLang="en-US" sz="1100" b="0" i="0" baseline="0">
              <a:solidFill>
                <a:schemeClr val="dk1"/>
              </a:solidFill>
              <a:effectLst/>
              <a:latin typeface="+mn-lt"/>
              <a:ea typeface="+mn-ea"/>
              <a:cs typeface="+mn-cs"/>
            </a:rPr>
            <a:t>持続可能で</a:t>
          </a:r>
          <a:r>
            <a:rPr lang="ja-JP" altLang="ja-JP" sz="1100" b="0" i="0" baseline="0">
              <a:solidFill>
                <a:schemeClr val="dk1"/>
              </a:solidFill>
              <a:effectLst/>
              <a:latin typeface="+mn-lt"/>
              <a:ea typeface="+mn-ea"/>
              <a:cs typeface="+mn-cs"/>
            </a:rPr>
            <a:t>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また、一般会計の財源不足が見込まれたため、合併特例事業債の元金償還にあたる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令和元年度は新規に森林整備基金及びふるさと応援基金を創設し、森林整備基金で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百万円の積立を行った。また、ふるさと応援基金については、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事業にかかる経費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以上の主な要因により、基金全体の残高としては、前年度より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減や過疎債の期間終了など、歳入の減額要素が見込まれる中、交流センター整備事業や体育館等整備事業に本格的に取り組むことになる。財政見通し上では、財政調整基金はもとより、各種基金についても取崩しを行いながら、財政収支の均衡を図っていくことが想定されている。しかしながら、本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億円以上と決定しており、更なる行財政改革の推進を図っていく。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飯塚市地域振興基金　　　　　：　地域振興に関する事業を推進するため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かんがい施設の維持管理及び改良事業を実施するため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飯塚市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　　　：　寄附者の思いを反映した施策に活用し魅力あるまちづくりを推進するため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飯塚市霊園施設管理基金　　　：　飯塚霊園施設の維持管理のため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うぐいす台住宅団地汚水処理施設の整備等のため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飯塚市かんがい施設整備基金　：　かんがい施設の維持管理にかかる経費の財源として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飯塚市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寄附額を積み立てたことによる</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2,164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百万円の増、事業にかかる経費を取り崩したことによる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1,305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百万円の減の結果、</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859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飯塚市霊園施設管理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霊園施設管理にかかる経費を積み立てたことによる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汚水処理施設にかかる経費を積み立てたことによる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百万円の増及び運用益による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各基金の設置の目的のため、必要に応じて積立・取崩しを行う。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や過疎債の期間終了など、歳入の減額要素が見込まれる中、交流センター整備事業や体育館等整備事業に本格的に取り組むことになる。財政調整基金については収支均衡を図るため、取崩しを行いながらの財政運営が想定される中、その残高の確保を図るため、健全な財政運営に取り組むとともに、国債を中心とした安全かつ効果的な運用を推進し、基金運用収入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百万円、債券運用収入及び預金利子収入を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百万円積み立てを行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一般会計の財源不足が見込まれたため、合併特例事業債の元金償還にあたる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その残高の確保を図るため、健全な財政運営に取り組むとともに、国債を中心とした安全かつ効果的な運用を推進し、基金運用収入の確保を図る。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土地開発公社の解散に伴う同公社に対する債権（</a:t>
          </a:r>
          <a:r>
            <a:rPr kumimoji="1" lang="en-US" altLang="ja-JP" sz="1100">
              <a:latin typeface="ＭＳ Ｐゴシック" panose="020B0600070205080204" pitchFamily="50" charset="-128"/>
              <a:ea typeface="ＭＳ Ｐゴシック" panose="020B0600070205080204" pitchFamily="50" charset="-128"/>
            </a:rPr>
            <a:t>1,600</a:t>
          </a:r>
          <a:r>
            <a:rPr kumimoji="1" lang="ja-JP" altLang="en-US" sz="1100">
              <a:latin typeface="ＭＳ Ｐゴシック" panose="020B0600070205080204" pitchFamily="50" charset="-128"/>
              <a:ea typeface="ＭＳ Ｐゴシック" panose="020B0600070205080204" pitchFamily="50" charset="-128"/>
            </a:rPr>
            <a:t>百万円減）や地方債の現在高（</a:t>
          </a:r>
          <a:r>
            <a:rPr kumimoji="1" lang="en-US" altLang="ja-JP" sz="1100">
              <a:latin typeface="ＭＳ Ｐゴシック" panose="020B0600070205080204" pitchFamily="50" charset="-128"/>
              <a:ea typeface="ＭＳ Ｐゴシック" panose="020B0600070205080204" pitchFamily="50" charset="-128"/>
            </a:rPr>
            <a:t>977</a:t>
          </a:r>
          <a:r>
            <a:rPr kumimoji="1" lang="ja-JP" altLang="en-US" sz="1100">
              <a:latin typeface="ＭＳ Ｐゴシック" panose="020B0600070205080204" pitchFamily="50" charset="-128"/>
              <a:ea typeface="ＭＳ Ｐゴシック" panose="020B0600070205080204" pitchFamily="50" charset="-128"/>
            </a:rPr>
            <a:t>百万円減）が減少しているが、充当可能財源における交付税算入見込額も</a:t>
          </a:r>
          <a:r>
            <a:rPr kumimoji="1" lang="en-US" altLang="ja-JP" sz="1100">
              <a:latin typeface="ＭＳ Ｐゴシック" panose="020B0600070205080204" pitchFamily="50" charset="-128"/>
              <a:ea typeface="ＭＳ Ｐゴシック" panose="020B0600070205080204" pitchFamily="50" charset="-128"/>
            </a:rPr>
            <a:t>903</a:t>
          </a:r>
          <a:r>
            <a:rPr kumimoji="1" lang="ja-JP" altLang="en-US" sz="1100">
              <a:latin typeface="ＭＳ Ｐゴシック" panose="020B0600070205080204" pitchFamily="50" charset="-128"/>
              <a:ea typeface="ＭＳ Ｐゴシック" panose="020B0600070205080204" pitchFamily="50" charset="-128"/>
            </a:rPr>
            <a:t>百万円減少しており、債務償還比率も類似団体と比べ高くなっている。今後も大型事業を実施する見込であるため、事業費の適正化や事業実施年度の調製などにより、償還額の平準化に取り組み健全な財政運営を行っていく。</a:t>
          </a: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80" name="直線コネクタ 79"/>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81"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82" name="直線コネクタ 81"/>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4" name="直線コネクタ 8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85"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86" name="フローチャート: 判断 85"/>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87" name="フローチャート: 判断 86"/>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88" name="フローチャート: 判断 87"/>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89" name="フローチャート: 判断 88"/>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90" name="フローチャート: 判断 89"/>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100536</xdr:rowOff>
    </xdr:from>
    <xdr:to>
      <xdr:col>76</xdr:col>
      <xdr:colOff>73025</xdr:colOff>
      <xdr:row>32</xdr:row>
      <xdr:rowOff>30686</xdr:rowOff>
    </xdr:to>
    <xdr:sp macro="" textlink="">
      <xdr:nvSpPr>
        <xdr:cNvPr id="96" name="楕円 95"/>
        <xdr:cNvSpPr/>
      </xdr:nvSpPr>
      <xdr:spPr>
        <a:xfrm>
          <a:off x="14744700" y="61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78963</xdr:rowOff>
    </xdr:from>
    <xdr:ext cx="469744" cy="259045"/>
    <xdr:sp macro="" textlink="">
      <xdr:nvSpPr>
        <xdr:cNvPr id="97" name="債務償還比率該当値テキスト"/>
        <xdr:cNvSpPr txBox="1"/>
      </xdr:nvSpPr>
      <xdr:spPr>
        <a:xfrm>
          <a:off x="14846300" y="6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61571</xdr:rowOff>
    </xdr:from>
    <xdr:to>
      <xdr:col>72</xdr:col>
      <xdr:colOff>123825</xdr:colOff>
      <xdr:row>31</xdr:row>
      <xdr:rowOff>163171</xdr:rowOff>
    </xdr:to>
    <xdr:sp macro="" textlink="">
      <xdr:nvSpPr>
        <xdr:cNvPr id="98" name="楕円 97"/>
        <xdr:cNvSpPr/>
      </xdr:nvSpPr>
      <xdr:spPr>
        <a:xfrm>
          <a:off x="14033500" y="6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112371</xdr:rowOff>
    </xdr:from>
    <xdr:to>
      <xdr:col>76</xdr:col>
      <xdr:colOff>22225</xdr:colOff>
      <xdr:row>31</xdr:row>
      <xdr:rowOff>151336</xdr:rowOff>
    </xdr:to>
    <xdr:cxnSp macro="">
      <xdr:nvCxnSpPr>
        <xdr:cNvPr id="99" name="直線コネクタ 98"/>
        <xdr:cNvCxnSpPr/>
      </xdr:nvCxnSpPr>
      <xdr:spPr>
        <a:xfrm>
          <a:off x="14084300" y="6198846"/>
          <a:ext cx="7112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138369</xdr:rowOff>
    </xdr:from>
    <xdr:to>
      <xdr:col>68</xdr:col>
      <xdr:colOff>123825</xdr:colOff>
      <xdr:row>32</xdr:row>
      <xdr:rowOff>68519</xdr:rowOff>
    </xdr:to>
    <xdr:sp macro="" textlink="">
      <xdr:nvSpPr>
        <xdr:cNvPr id="100" name="楕円 99"/>
        <xdr:cNvSpPr/>
      </xdr:nvSpPr>
      <xdr:spPr>
        <a:xfrm>
          <a:off x="132715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112371</xdr:rowOff>
    </xdr:from>
    <xdr:to>
      <xdr:col>72</xdr:col>
      <xdr:colOff>73025</xdr:colOff>
      <xdr:row>32</xdr:row>
      <xdr:rowOff>17719</xdr:rowOff>
    </xdr:to>
    <xdr:cxnSp macro="">
      <xdr:nvCxnSpPr>
        <xdr:cNvPr id="101" name="直線コネクタ 100"/>
        <xdr:cNvCxnSpPr/>
      </xdr:nvCxnSpPr>
      <xdr:spPr>
        <a:xfrm flipV="1">
          <a:off x="13322300" y="6198846"/>
          <a:ext cx="762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146969</xdr:rowOff>
    </xdr:from>
    <xdr:to>
      <xdr:col>64</xdr:col>
      <xdr:colOff>123825</xdr:colOff>
      <xdr:row>31</xdr:row>
      <xdr:rowOff>77119</xdr:rowOff>
    </xdr:to>
    <xdr:sp macro="" textlink="">
      <xdr:nvSpPr>
        <xdr:cNvPr id="102" name="楕円 101"/>
        <xdr:cNvSpPr/>
      </xdr:nvSpPr>
      <xdr:spPr>
        <a:xfrm>
          <a:off x="12509500" y="60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26319</xdr:rowOff>
    </xdr:from>
    <xdr:to>
      <xdr:col>68</xdr:col>
      <xdr:colOff>73025</xdr:colOff>
      <xdr:row>32</xdr:row>
      <xdr:rowOff>17719</xdr:rowOff>
    </xdr:to>
    <xdr:cxnSp macro="">
      <xdr:nvCxnSpPr>
        <xdr:cNvPr id="103" name="直線コネクタ 102"/>
        <xdr:cNvCxnSpPr/>
      </xdr:nvCxnSpPr>
      <xdr:spPr>
        <a:xfrm>
          <a:off x="12560300" y="6112794"/>
          <a:ext cx="762000" cy="16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115473</xdr:rowOff>
    </xdr:from>
    <xdr:to>
      <xdr:col>60</xdr:col>
      <xdr:colOff>123825</xdr:colOff>
      <xdr:row>30</xdr:row>
      <xdr:rowOff>45623</xdr:rowOff>
    </xdr:to>
    <xdr:sp macro="" textlink="">
      <xdr:nvSpPr>
        <xdr:cNvPr id="104" name="楕円 103"/>
        <xdr:cNvSpPr/>
      </xdr:nvSpPr>
      <xdr:spPr>
        <a:xfrm>
          <a:off x="11747500" y="58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166273</xdr:rowOff>
    </xdr:from>
    <xdr:to>
      <xdr:col>64</xdr:col>
      <xdr:colOff>73025</xdr:colOff>
      <xdr:row>31</xdr:row>
      <xdr:rowOff>26319</xdr:rowOff>
    </xdr:to>
    <xdr:cxnSp macro="">
      <xdr:nvCxnSpPr>
        <xdr:cNvPr id="105" name="直線コネクタ 104"/>
        <xdr:cNvCxnSpPr/>
      </xdr:nvCxnSpPr>
      <xdr:spPr>
        <a:xfrm>
          <a:off x="11798300" y="5909848"/>
          <a:ext cx="762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06"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07"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08"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09"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154298</xdr:rowOff>
    </xdr:from>
    <xdr:ext cx="469744" cy="259045"/>
    <xdr:sp macro="" textlink="">
      <xdr:nvSpPr>
        <xdr:cNvPr id="110" name="n_1mainValue債務償還比率"/>
        <xdr:cNvSpPr txBox="1"/>
      </xdr:nvSpPr>
      <xdr:spPr>
        <a:xfrm>
          <a:off x="13836727" y="624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59646</xdr:rowOff>
    </xdr:from>
    <xdr:ext cx="469744" cy="259045"/>
    <xdr:sp macro="" textlink="">
      <xdr:nvSpPr>
        <xdr:cNvPr id="111" name="n_2mainValue債務償還比率"/>
        <xdr:cNvSpPr txBox="1"/>
      </xdr:nvSpPr>
      <xdr:spPr>
        <a:xfrm>
          <a:off x="13087427" y="631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68246</xdr:rowOff>
    </xdr:from>
    <xdr:ext cx="469744" cy="259045"/>
    <xdr:sp macro="" textlink="">
      <xdr:nvSpPr>
        <xdr:cNvPr id="112" name="n_3mainValue債務償還比率"/>
        <xdr:cNvSpPr txBox="1"/>
      </xdr:nvSpPr>
      <xdr:spPr>
        <a:xfrm>
          <a:off x="12325427" y="615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36750</xdr:rowOff>
    </xdr:from>
    <xdr:ext cx="469744" cy="259045"/>
    <xdr:sp macro="" textlink="">
      <xdr:nvSpPr>
        <xdr:cNvPr id="113" name="n_4mainValue債務償還比率"/>
        <xdr:cNvSpPr txBox="1"/>
      </xdr:nvSpPr>
      <xdr:spPr>
        <a:xfrm>
          <a:off x="11563427" y="59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旧産炭地特有の経済構造として、生活保護率が高いなど低所得者が多く、併せて人口の減少、高齢化の進展に伴う税収等の低迷により</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と類似団体平均を大きく下回っている。今後は、</a:t>
          </a:r>
          <a:r>
            <a:rPr lang="ja-JP" altLang="en-US" sz="1100" b="0" i="0" baseline="0">
              <a:solidFill>
                <a:schemeClr val="dk1"/>
              </a:solidFill>
              <a:effectLst/>
              <a:latin typeface="+mn-lt"/>
              <a:ea typeface="+mn-ea"/>
              <a:cs typeface="+mn-cs"/>
            </a:rPr>
            <a:t>第二次行政改革後期実施計画に基づき、効果的・効率的な行政運営を推進するとともに、公民連携の推進や、</a:t>
          </a:r>
          <a:r>
            <a:rPr lang="ja-JP" altLang="ja-JP" sz="1100" b="0" i="0" baseline="0">
              <a:solidFill>
                <a:schemeClr val="dk1"/>
              </a:solidFill>
              <a:effectLst/>
              <a:latin typeface="+mn-lt"/>
              <a:ea typeface="+mn-ea"/>
              <a:cs typeface="+mn-cs"/>
            </a:rPr>
            <a:t>定住化を促進する施策を実施していくことにより指数の改善を図る。そのためには企業誘致の促進など産業の活性化を図り、かつ事業費の適正化や事業実施年度の平準化、地方税の徴収率の向上など</a:t>
          </a:r>
          <a:r>
            <a:rPr lang="ja-JP" altLang="en-US" sz="1100" b="0" i="0" baseline="0">
              <a:solidFill>
                <a:schemeClr val="dk1"/>
              </a:solidFill>
              <a:effectLst/>
              <a:latin typeface="+mn-lt"/>
              <a:ea typeface="+mn-ea"/>
              <a:cs typeface="+mn-cs"/>
            </a:rPr>
            <a:t>、健全で持続可能な</a:t>
          </a:r>
          <a:r>
            <a:rPr lang="ja-JP" altLang="ja-JP" sz="1100" b="0" i="0" baseline="0">
              <a:solidFill>
                <a:schemeClr val="dk1"/>
              </a:solidFill>
              <a:effectLst/>
              <a:latin typeface="+mn-lt"/>
              <a:ea typeface="+mn-ea"/>
              <a:cs typeface="+mn-cs"/>
            </a:rPr>
            <a:t>財政基盤の</a:t>
          </a:r>
          <a:r>
            <a:rPr lang="ja-JP" altLang="en-US" sz="1100" b="0" i="0" baseline="0">
              <a:solidFill>
                <a:schemeClr val="dk1"/>
              </a:solidFill>
              <a:effectLst/>
              <a:latin typeface="+mn-lt"/>
              <a:ea typeface="+mn-ea"/>
              <a:cs typeface="+mn-cs"/>
            </a:rPr>
            <a:t>構築</a:t>
          </a:r>
          <a:r>
            <a:rPr lang="ja-JP" altLang="ja-JP" sz="1100" b="0" i="0" baseline="0">
              <a:solidFill>
                <a:schemeClr val="dk1"/>
              </a:solidFill>
              <a:effectLst/>
              <a:latin typeface="+mn-lt"/>
              <a:ea typeface="+mn-ea"/>
              <a:cs typeface="+mn-cs"/>
            </a:rPr>
            <a:t>を図る必要がある。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歳入においては、地方税が</a:t>
          </a:r>
          <a:r>
            <a:rPr lang="en-US" altLang="ja-JP" sz="1100" b="0" i="0" baseline="0">
              <a:solidFill>
                <a:schemeClr val="dk1"/>
              </a:solidFill>
              <a:effectLst/>
              <a:latin typeface="+mn-lt"/>
              <a:ea typeface="+mn-ea"/>
              <a:cs typeface="+mn-cs"/>
            </a:rPr>
            <a:t>266</a:t>
          </a:r>
          <a:r>
            <a:rPr lang="ja-JP" altLang="ja-JP" sz="1100" b="0" i="0" baseline="0">
              <a:solidFill>
                <a:schemeClr val="dk1"/>
              </a:solidFill>
              <a:effectLst/>
              <a:latin typeface="+mn-lt"/>
              <a:ea typeface="+mn-ea"/>
              <a:cs typeface="+mn-cs"/>
            </a:rPr>
            <a:t>百万円の増と好調で、経常収支比率の上昇の抑制に寄与しているものの、歳出面における</a:t>
          </a:r>
          <a:r>
            <a:rPr lang="ja-JP" altLang="en-US" sz="1100" b="0" i="0" baseline="0">
              <a:solidFill>
                <a:schemeClr val="dk1"/>
              </a:solidFill>
              <a:effectLst/>
              <a:latin typeface="+mn-lt"/>
              <a:ea typeface="+mn-ea"/>
              <a:cs typeface="+mn-cs"/>
            </a:rPr>
            <a:t>補助費等、公債</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及び繰出金の</a:t>
          </a:r>
          <a:r>
            <a:rPr lang="ja-JP" altLang="ja-JP" sz="1100" b="0" i="0" baseline="0">
              <a:solidFill>
                <a:schemeClr val="dk1"/>
              </a:solidFill>
              <a:effectLst/>
              <a:latin typeface="+mn-lt"/>
              <a:ea typeface="+mn-ea"/>
              <a:cs typeface="+mn-cs"/>
            </a:rPr>
            <a:t>増の影響が大きく、前年度に比べ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ポイント悪化している。特に</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、一部事務組合への負担金</a:t>
          </a:r>
          <a:r>
            <a:rPr lang="ja-JP" altLang="ja-JP" sz="1100" b="0" i="0" baseline="0">
              <a:solidFill>
                <a:schemeClr val="dk1"/>
              </a:solidFill>
              <a:effectLst/>
              <a:latin typeface="+mn-lt"/>
              <a:ea typeface="+mn-ea"/>
              <a:cs typeface="+mn-cs"/>
            </a:rPr>
            <a:t>の伸びが大きくなっている。今後の対応としては、税収の確保に向けた施策の実施や、普通交付税の合併算定替の逓減の影響を注視しつつ、安定した財政基盤の確立にむけ既存事業のゼロベースでの見直しを継続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160020</xdr:rowOff>
    </xdr:to>
    <xdr:cxnSp macro="">
      <xdr:nvCxnSpPr>
        <xdr:cNvPr id="132" name="直線コネクタ 131"/>
        <xdr:cNvCxnSpPr/>
      </xdr:nvCxnSpPr>
      <xdr:spPr>
        <a:xfrm>
          <a:off x="4114800" y="1097195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170604</xdr:rowOff>
    </xdr:to>
    <xdr:cxnSp macro="">
      <xdr:nvCxnSpPr>
        <xdr:cNvPr id="135" name="直線コネクタ 134"/>
        <xdr:cNvCxnSpPr/>
      </xdr:nvCxnSpPr>
      <xdr:spPr>
        <a:xfrm>
          <a:off x="3225800" y="1088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82127</xdr:rowOff>
    </xdr:to>
    <xdr:cxnSp macro="">
      <xdr:nvCxnSpPr>
        <xdr:cNvPr id="138" name="直線コネクタ 137"/>
        <xdr:cNvCxnSpPr/>
      </xdr:nvCxnSpPr>
      <xdr:spPr>
        <a:xfrm>
          <a:off x="2336800" y="1063413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62</xdr:row>
      <xdr:rowOff>4233</xdr:rowOff>
    </xdr:to>
    <xdr:cxnSp macro="">
      <xdr:nvCxnSpPr>
        <xdr:cNvPr id="141" name="直線コネクタ 140"/>
        <xdr:cNvCxnSpPr/>
      </xdr:nvCxnSpPr>
      <xdr:spPr>
        <a:xfrm>
          <a:off x="1447800" y="1033653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1" name="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5" name="楕円 154"/>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117704</xdr:rowOff>
    </xdr:from>
    <xdr:ext cx="762000" cy="259045"/>
    <xdr:sp macro="" textlink="">
      <xdr:nvSpPr>
        <xdr:cNvPr id="156" name="テキスト ボックス 155"/>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人口１人当たり人件費・物件費等決算額は類似団体平均</a:t>
          </a:r>
          <a:r>
            <a:rPr lang="ja-JP" altLang="en-US" sz="1100" b="0" i="0" baseline="0">
              <a:solidFill>
                <a:schemeClr val="dk1"/>
              </a:solidFill>
              <a:effectLst/>
              <a:latin typeface="+mn-lt"/>
              <a:ea typeface="+mn-ea"/>
              <a:cs typeface="+mn-cs"/>
            </a:rPr>
            <a:t>と同程度である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昨年に比べ、減となった要因としては、物件費が一部事務組合設立に伴い、一部事務組合への負担金に含まれることで補助費等へ組み変わったことが挙げられる。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、公共施設総合管理計画に基づく施設の統廃合の推進、対費用効果の高い施策の実施、職員配置も含めた行財政改革実施計画の確実な実施など総合的な歳出抑制に努める。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95794</xdr:rowOff>
    </xdr:from>
    <xdr:to>
      <xdr:col>23</xdr:col>
      <xdr:colOff>133350</xdr:colOff>
      <xdr:row>83</xdr:row>
      <xdr:rowOff>164167</xdr:rowOff>
    </xdr:to>
    <xdr:cxnSp macro="">
      <xdr:nvCxnSpPr>
        <xdr:cNvPr id="197" name="直線コネクタ 196"/>
        <xdr:cNvCxnSpPr/>
      </xdr:nvCxnSpPr>
      <xdr:spPr>
        <a:xfrm flipV="1">
          <a:off x="4114800" y="14326144"/>
          <a:ext cx="838200" cy="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58513</xdr:rowOff>
    </xdr:from>
    <xdr:to>
      <xdr:col>19</xdr:col>
      <xdr:colOff>133350</xdr:colOff>
      <xdr:row>83</xdr:row>
      <xdr:rowOff>164167</xdr:rowOff>
    </xdr:to>
    <xdr:cxnSp macro="">
      <xdr:nvCxnSpPr>
        <xdr:cNvPr id="200" name="直線コネクタ 199"/>
        <xdr:cNvCxnSpPr/>
      </xdr:nvCxnSpPr>
      <xdr:spPr>
        <a:xfrm>
          <a:off x="3225800" y="14288863"/>
          <a:ext cx="889000" cy="1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52515</xdr:rowOff>
    </xdr:from>
    <xdr:to>
      <xdr:col>15</xdr:col>
      <xdr:colOff>82550</xdr:colOff>
      <xdr:row>83</xdr:row>
      <xdr:rowOff>58513</xdr:rowOff>
    </xdr:to>
    <xdr:cxnSp macro="">
      <xdr:nvCxnSpPr>
        <xdr:cNvPr id="203" name="直線コネクタ 202"/>
        <xdr:cNvCxnSpPr/>
      </xdr:nvCxnSpPr>
      <xdr:spPr>
        <a:xfrm>
          <a:off x="2336800" y="14282865"/>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52515</xdr:rowOff>
    </xdr:from>
    <xdr:to>
      <xdr:col>11</xdr:col>
      <xdr:colOff>31750</xdr:colOff>
      <xdr:row>83</xdr:row>
      <xdr:rowOff>100171</xdr:rowOff>
    </xdr:to>
    <xdr:cxnSp macro="">
      <xdr:nvCxnSpPr>
        <xdr:cNvPr id="206" name="直線コネクタ 205"/>
        <xdr:cNvCxnSpPr/>
      </xdr:nvCxnSpPr>
      <xdr:spPr>
        <a:xfrm flipV="1">
          <a:off x="1447800" y="1428286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44994</xdr:rowOff>
    </xdr:from>
    <xdr:to>
      <xdr:col>23</xdr:col>
      <xdr:colOff>184150</xdr:colOff>
      <xdr:row>83</xdr:row>
      <xdr:rowOff>146594</xdr:rowOff>
    </xdr:to>
    <xdr:sp macro="" textlink="">
      <xdr:nvSpPr>
        <xdr:cNvPr id="216" name="楕円 215"/>
        <xdr:cNvSpPr/>
      </xdr:nvSpPr>
      <xdr:spPr>
        <a:xfrm>
          <a:off x="4902200" y="142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17071</xdr:rowOff>
    </xdr:from>
    <xdr:ext cx="762000" cy="259045"/>
    <xdr:sp macro="" textlink="">
      <xdr:nvSpPr>
        <xdr:cNvPr id="217" name="人件費・物件費等の状況該当値テキスト"/>
        <xdr:cNvSpPr txBox="1"/>
      </xdr:nvSpPr>
      <xdr:spPr>
        <a:xfrm>
          <a:off x="5041900" y="1424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113367</xdr:rowOff>
    </xdr:from>
    <xdr:to>
      <xdr:col>19</xdr:col>
      <xdr:colOff>184150</xdr:colOff>
      <xdr:row>84</xdr:row>
      <xdr:rowOff>43517</xdr:rowOff>
    </xdr:to>
    <xdr:sp macro="" textlink="">
      <xdr:nvSpPr>
        <xdr:cNvPr id="218" name="楕円 217"/>
        <xdr:cNvSpPr/>
      </xdr:nvSpPr>
      <xdr:spPr>
        <a:xfrm>
          <a:off x="4064000" y="143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28294</xdr:rowOff>
    </xdr:from>
    <xdr:ext cx="736600" cy="259045"/>
    <xdr:sp macro="" textlink="">
      <xdr:nvSpPr>
        <xdr:cNvPr id="219" name="テキスト ボックス 218"/>
        <xdr:cNvSpPr txBox="1"/>
      </xdr:nvSpPr>
      <xdr:spPr>
        <a:xfrm>
          <a:off x="3733800" y="1443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7713</xdr:rowOff>
    </xdr:from>
    <xdr:to>
      <xdr:col>15</xdr:col>
      <xdr:colOff>133350</xdr:colOff>
      <xdr:row>83</xdr:row>
      <xdr:rowOff>109313</xdr:rowOff>
    </xdr:to>
    <xdr:sp macro="" textlink="">
      <xdr:nvSpPr>
        <xdr:cNvPr id="220" name="楕円 219"/>
        <xdr:cNvSpPr/>
      </xdr:nvSpPr>
      <xdr:spPr>
        <a:xfrm>
          <a:off x="3175000" y="14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94090</xdr:rowOff>
    </xdr:from>
    <xdr:ext cx="762000" cy="259045"/>
    <xdr:sp macro="" textlink="">
      <xdr:nvSpPr>
        <xdr:cNvPr id="221" name="テキスト ボックス 220"/>
        <xdr:cNvSpPr txBox="1"/>
      </xdr:nvSpPr>
      <xdr:spPr>
        <a:xfrm>
          <a:off x="2844800" y="1432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1715</xdr:rowOff>
    </xdr:from>
    <xdr:to>
      <xdr:col>11</xdr:col>
      <xdr:colOff>82550</xdr:colOff>
      <xdr:row>83</xdr:row>
      <xdr:rowOff>103315</xdr:rowOff>
    </xdr:to>
    <xdr:sp macro="" textlink="">
      <xdr:nvSpPr>
        <xdr:cNvPr id="222" name="楕円 221"/>
        <xdr:cNvSpPr/>
      </xdr:nvSpPr>
      <xdr:spPr>
        <a:xfrm>
          <a:off x="2286000" y="142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88092</xdr:rowOff>
    </xdr:from>
    <xdr:ext cx="762000" cy="259045"/>
    <xdr:sp macro="" textlink="">
      <xdr:nvSpPr>
        <xdr:cNvPr id="223" name="テキスト ボックス 222"/>
        <xdr:cNvSpPr txBox="1"/>
      </xdr:nvSpPr>
      <xdr:spPr>
        <a:xfrm>
          <a:off x="1955800" y="143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49371</xdr:rowOff>
    </xdr:from>
    <xdr:to>
      <xdr:col>7</xdr:col>
      <xdr:colOff>31750</xdr:colOff>
      <xdr:row>83</xdr:row>
      <xdr:rowOff>150971</xdr:rowOff>
    </xdr:to>
    <xdr:sp macro="" textlink="">
      <xdr:nvSpPr>
        <xdr:cNvPr id="224" name="楕円 223"/>
        <xdr:cNvSpPr/>
      </xdr:nvSpPr>
      <xdr:spPr>
        <a:xfrm>
          <a:off x="1397000" y="142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135748</xdr:rowOff>
    </xdr:from>
    <xdr:ext cx="762000" cy="259045"/>
    <xdr:sp macro="" textlink="">
      <xdr:nvSpPr>
        <xdr:cNvPr id="225" name="テキスト ボックス 224"/>
        <xdr:cNvSpPr txBox="1"/>
      </xdr:nvSpPr>
      <xdr:spPr>
        <a:xfrm>
          <a:off x="1066800" y="143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a:t>
          </a:r>
          <a:r>
            <a:rPr lang="ja-JP" altLang="en-US" sz="1100" b="0" i="0" baseline="0">
              <a:solidFill>
                <a:schemeClr val="dk1"/>
              </a:solidFill>
              <a:effectLst/>
              <a:latin typeface="+mn-lt"/>
              <a:ea typeface="+mn-ea"/>
              <a:cs typeface="+mn-cs"/>
            </a:rPr>
            <a:t>同等の水準となっているが、</a:t>
          </a:r>
          <a:r>
            <a:rPr lang="ja-JP" altLang="ja-JP" sz="1100" b="0" i="0" baseline="0">
              <a:solidFill>
                <a:schemeClr val="dk1"/>
              </a:solidFill>
              <a:effectLst/>
              <a:latin typeface="+mn-lt"/>
              <a:ea typeface="+mn-ea"/>
              <a:cs typeface="+mn-cs"/>
            </a:rPr>
            <a:t>今後も他団体の</a:t>
          </a:r>
          <a:r>
            <a:rPr lang="ja-JP" altLang="en-US" sz="1100" b="0" i="0" baseline="0">
              <a:solidFill>
                <a:schemeClr val="dk1"/>
              </a:solidFill>
              <a:effectLst/>
              <a:latin typeface="+mn-lt"/>
              <a:ea typeface="+mn-ea"/>
              <a:cs typeface="+mn-cs"/>
            </a:rPr>
            <a:t>給与</a:t>
          </a:r>
          <a:r>
            <a:rPr lang="ja-JP" altLang="ja-JP" sz="1100" b="0" i="0" baseline="0">
              <a:solidFill>
                <a:schemeClr val="dk1"/>
              </a:solidFill>
              <a:effectLst/>
              <a:latin typeface="+mn-lt"/>
              <a:ea typeface="+mn-ea"/>
              <a:cs typeface="+mn-cs"/>
            </a:rPr>
            <a:t>水準や民間給与の状況を踏まえ、</a:t>
          </a:r>
          <a:r>
            <a:rPr lang="ja-JP" altLang="en-US" sz="1100" b="0" i="0" baseline="0">
              <a:solidFill>
                <a:schemeClr val="dk1"/>
              </a:solidFill>
              <a:effectLst/>
              <a:latin typeface="+mn-lt"/>
              <a:ea typeface="+mn-ea"/>
              <a:cs typeface="+mn-cs"/>
            </a:rPr>
            <a:t>給与の</a:t>
          </a:r>
          <a:r>
            <a:rPr lang="ja-JP" altLang="ja-JP" sz="1100" b="0" i="0" baseline="0">
              <a:solidFill>
                <a:schemeClr val="dk1"/>
              </a:solidFill>
              <a:effectLst/>
              <a:latin typeface="+mn-lt"/>
              <a:ea typeface="+mn-ea"/>
              <a:cs typeface="+mn-cs"/>
            </a:rPr>
            <a:t>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32657</xdr:rowOff>
    </xdr:to>
    <xdr:cxnSp macro="">
      <xdr:nvCxnSpPr>
        <xdr:cNvPr id="261" name="直線コネクタ 260"/>
        <xdr:cNvCxnSpPr/>
      </xdr:nvCxnSpPr>
      <xdr:spPr>
        <a:xfrm flipV="1">
          <a:off x="16179800" y="147084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4" name="直線コネクタ 263"/>
        <xdr:cNvCxnSpPr/>
      </xdr:nvCxnSpPr>
      <xdr:spPr>
        <a:xfrm>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7" name="直線コネクタ 266"/>
        <xdr:cNvCxnSpPr/>
      </xdr:nvCxnSpPr>
      <xdr:spPr>
        <a:xfrm flipV="1">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70" name="直線コネクタ 269"/>
        <xdr:cNvCxnSpPr/>
      </xdr:nvCxnSpPr>
      <xdr:spPr>
        <a:xfrm flipV="1">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1"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7" name="テキスト ボックス 286"/>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行財政改革実施計画に基づく定員削減により、職員数は減少してきたが、</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とでは職員数の増減がないことから、人口の減少の影響により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人の増となっている。今後も市民サービスを維持しながらも全体的な事務事業の見直しを行い、機構改革等の取り組みを推進しつつ適正な定員管理を図る。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7726</xdr:rowOff>
    </xdr:to>
    <xdr:cxnSp macro="">
      <xdr:nvCxnSpPr>
        <xdr:cNvPr id="324" name="直線コネクタ 323"/>
        <xdr:cNvCxnSpPr/>
      </xdr:nvCxnSpPr>
      <xdr:spPr>
        <a:xfrm>
          <a:off x="16179800" y="1079500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62</xdr:row>
      <xdr:rowOff>165100</xdr:rowOff>
    </xdr:to>
    <xdr:cxnSp macro="">
      <xdr:nvCxnSpPr>
        <xdr:cNvPr id="327" name="直線コネクタ 326"/>
        <xdr:cNvCxnSpPr/>
      </xdr:nvCxnSpPr>
      <xdr:spPr>
        <a:xfrm>
          <a:off x="15290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157056</xdr:rowOff>
    </xdr:to>
    <xdr:cxnSp macro="">
      <xdr:nvCxnSpPr>
        <xdr:cNvPr id="330" name="直線コネクタ 329"/>
        <xdr:cNvCxnSpPr/>
      </xdr:nvCxnSpPr>
      <xdr:spPr>
        <a:xfrm>
          <a:off x="14401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144992</xdr:rowOff>
    </xdr:to>
    <xdr:cxnSp macro="">
      <xdr:nvCxnSpPr>
        <xdr:cNvPr id="333" name="直線コネクタ 332"/>
        <xdr:cNvCxnSpPr/>
      </xdr:nvCxnSpPr>
      <xdr:spPr>
        <a:xfrm flipV="1">
          <a:off x="13512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128376</xdr:rowOff>
    </xdr:from>
    <xdr:to>
      <xdr:col>81</xdr:col>
      <xdr:colOff>95250</xdr:colOff>
      <xdr:row>63</xdr:row>
      <xdr:rowOff>58526</xdr:rowOff>
    </xdr:to>
    <xdr:sp macro="" textlink="">
      <xdr:nvSpPr>
        <xdr:cNvPr id="343" name="楕円 342"/>
        <xdr:cNvSpPr/>
      </xdr:nvSpPr>
      <xdr:spPr>
        <a:xfrm>
          <a:off x="169672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100453</xdr:rowOff>
    </xdr:from>
    <xdr:ext cx="762000" cy="259045"/>
    <xdr:sp macro="" textlink="">
      <xdr:nvSpPr>
        <xdr:cNvPr id="344" name="定員管理の状況該当値テキスト"/>
        <xdr:cNvSpPr txBox="1"/>
      </xdr:nvSpPr>
      <xdr:spPr>
        <a:xfrm>
          <a:off x="17106900" y="1073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5" name="楕円 344"/>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6" name="テキスト ボックス 345"/>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7" name="楕円 346"/>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48" name="テキスト ボックス 347"/>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9" name="楕円 348"/>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22454</xdr:rowOff>
    </xdr:from>
    <xdr:ext cx="762000" cy="259045"/>
    <xdr:sp macro="" textlink="">
      <xdr:nvSpPr>
        <xdr:cNvPr id="350" name="テキスト ボックス 349"/>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51" name="楕円 350"/>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34519</xdr:rowOff>
    </xdr:from>
    <xdr:ext cx="762000" cy="259045"/>
    <xdr:sp macro="" textlink="">
      <xdr:nvSpPr>
        <xdr:cNvPr id="352" name="テキスト ボックス 351"/>
        <xdr:cNvSpPr txBox="1"/>
      </xdr:nvSpPr>
      <xdr:spPr>
        <a:xfrm>
          <a:off x="13131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年度借入分の元金償還が開始となったことによる元利償還金の増（公共施設最適化事業債分</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百万円の増）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実質公債費比率としては前年度比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ポイントの増となった。今後も体育館等建設事業</a:t>
          </a:r>
          <a:r>
            <a:rPr lang="ja-JP" altLang="en-US" sz="1100" b="0" i="0" baseline="0">
              <a:solidFill>
                <a:schemeClr val="dk1"/>
              </a:solidFill>
              <a:effectLst/>
              <a:latin typeface="+mn-lt"/>
              <a:ea typeface="+mn-ea"/>
              <a:cs typeface="+mn-cs"/>
            </a:rPr>
            <a:t>、文化会館改修事業など</a:t>
          </a:r>
          <a:r>
            <a:rPr lang="ja-JP" altLang="ja-JP" sz="1100" b="0" i="0" baseline="0">
              <a:solidFill>
                <a:schemeClr val="dk1"/>
              </a:solidFill>
              <a:effectLst/>
              <a:latin typeface="+mn-lt"/>
              <a:ea typeface="+mn-ea"/>
              <a:cs typeface="+mn-cs"/>
            </a:rPr>
            <a:t>の大型事業が</a:t>
          </a:r>
          <a:r>
            <a:rPr lang="ja-JP" altLang="en-US" sz="1100" b="0" i="0" baseline="0">
              <a:solidFill>
                <a:schemeClr val="dk1"/>
              </a:solidFill>
              <a:effectLst/>
              <a:latin typeface="+mn-lt"/>
              <a:ea typeface="+mn-ea"/>
              <a:cs typeface="+mn-cs"/>
            </a:rPr>
            <a:t>計画されており</a:t>
          </a:r>
          <a:r>
            <a:rPr lang="ja-JP" altLang="ja-JP" sz="1100" b="0" i="0" baseline="0">
              <a:solidFill>
                <a:schemeClr val="dk1"/>
              </a:solidFill>
              <a:effectLst/>
              <a:latin typeface="+mn-lt"/>
              <a:ea typeface="+mn-ea"/>
              <a:cs typeface="+mn-cs"/>
            </a:rPr>
            <a:t>、公債費の動向には注視していく必要がある。健全な財政運営に努めるため、事業費の適正化や事業実施年度の調整、低利での借入方法の検討などにより、償還額の平準化及び実質公債費比率の急激な上昇を抑え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143087</xdr:rowOff>
    </xdr:to>
    <xdr:cxnSp macro="">
      <xdr:nvCxnSpPr>
        <xdr:cNvPr id="385" name="直線コネクタ 384"/>
        <xdr:cNvCxnSpPr/>
      </xdr:nvCxnSpPr>
      <xdr:spPr>
        <a:xfrm>
          <a:off x="16179800" y="69286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70696</xdr:rowOff>
    </xdr:to>
    <xdr:cxnSp macro="">
      <xdr:nvCxnSpPr>
        <xdr:cNvPr id="388" name="直線コネクタ 387"/>
        <xdr:cNvCxnSpPr/>
      </xdr:nvCxnSpPr>
      <xdr:spPr>
        <a:xfrm>
          <a:off x="15290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86783</xdr:rowOff>
    </xdr:to>
    <xdr:cxnSp macro="">
      <xdr:nvCxnSpPr>
        <xdr:cNvPr id="391" name="直線コネクタ 390"/>
        <xdr:cNvCxnSpPr/>
      </xdr:nvCxnSpPr>
      <xdr:spPr>
        <a:xfrm flipV="1">
          <a:off x="14401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127000</xdr:rowOff>
    </xdr:to>
    <xdr:cxnSp macro="">
      <xdr:nvCxnSpPr>
        <xdr:cNvPr id="394" name="直線コネクタ 393"/>
        <xdr:cNvCxnSpPr/>
      </xdr:nvCxnSpPr>
      <xdr:spPr>
        <a:xfrm flipV="1">
          <a:off x="13512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5"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7" name="テキスト ボックス 40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8" name="楕円 407"/>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9" name="テキスト ボックス 408"/>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0" name="楕円 409"/>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1" name="テキスト ボックス 410"/>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将来負担額については、</a:t>
          </a:r>
          <a:r>
            <a:rPr lang="ja-JP" altLang="en-US" sz="1100" b="0" i="0" baseline="0">
              <a:solidFill>
                <a:schemeClr val="dk1"/>
              </a:solidFill>
              <a:effectLst/>
              <a:latin typeface="+mn-lt"/>
              <a:ea typeface="+mn-ea"/>
              <a:cs typeface="+mn-cs"/>
            </a:rPr>
            <a:t>土地開発公社の解散に伴う債務の消滅により</a:t>
          </a:r>
          <a:r>
            <a:rPr lang="en-US" altLang="ja-JP" sz="1100" b="0" i="0" baseline="0">
              <a:solidFill>
                <a:schemeClr val="dk1"/>
              </a:solidFill>
              <a:effectLst/>
              <a:latin typeface="+mn-lt"/>
              <a:ea typeface="+mn-ea"/>
              <a:cs typeface="+mn-cs"/>
            </a:rPr>
            <a:t>1,600</a:t>
          </a:r>
          <a:r>
            <a:rPr lang="ja-JP" altLang="ja-JP" sz="1100" b="0" i="0" baseline="0">
              <a:solidFill>
                <a:schemeClr val="dk1"/>
              </a:solidFill>
              <a:effectLst/>
              <a:latin typeface="+mn-lt"/>
              <a:ea typeface="+mn-ea"/>
              <a:cs typeface="+mn-cs"/>
            </a:rPr>
            <a:t>百万円減少し</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の現在高</a:t>
          </a:r>
          <a:r>
            <a:rPr lang="ja-JP" altLang="ja-JP" sz="1100" b="0" i="0" baseline="0">
              <a:solidFill>
                <a:schemeClr val="dk1"/>
              </a:solidFill>
              <a:effectLst/>
              <a:latin typeface="+mn-lt"/>
              <a:ea typeface="+mn-ea"/>
              <a:cs typeface="+mn-cs"/>
            </a:rPr>
            <a:t>について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977</a:t>
          </a:r>
          <a:r>
            <a:rPr lang="ja-JP" altLang="ja-JP" sz="1100" b="0" i="0" baseline="0">
              <a:solidFill>
                <a:schemeClr val="dk1"/>
              </a:solidFill>
              <a:effectLst/>
              <a:latin typeface="+mn-lt"/>
              <a:ea typeface="+mn-ea"/>
              <a:cs typeface="+mn-cs"/>
            </a:rPr>
            <a:t>百万円減少している。それに伴い充当可能財源における交付税算入見込額も</a:t>
          </a:r>
          <a:r>
            <a:rPr lang="en-US" altLang="ja-JP" sz="1100" b="0" i="0" baseline="0">
              <a:solidFill>
                <a:schemeClr val="dk1"/>
              </a:solidFill>
              <a:effectLst/>
              <a:latin typeface="+mn-lt"/>
              <a:ea typeface="+mn-ea"/>
              <a:cs typeface="+mn-cs"/>
            </a:rPr>
            <a:t>903</a:t>
          </a:r>
          <a:r>
            <a:rPr lang="ja-JP" altLang="ja-JP" sz="1100" b="0" i="0" baseline="0">
              <a:solidFill>
                <a:schemeClr val="dk1"/>
              </a:solidFill>
              <a:effectLst/>
              <a:latin typeface="+mn-lt"/>
              <a:ea typeface="+mn-ea"/>
              <a:cs typeface="+mn-cs"/>
            </a:rPr>
            <a:t>百万円減少しているものの、充当可能基金が</a:t>
          </a:r>
          <a:r>
            <a:rPr lang="en-US" altLang="ja-JP" sz="1100" b="0" i="0" baseline="0">
              <a:solidFill>
                <a:schemeClr val="dk1"/>
              </a:solidFill>
              <a:effectLst/>
              <a:latin typeface="+mn-lt"/>
              <a:ea typeface="+mn-ea"/>
              <a:cs typeface="+mn-cs"/>
            </a:rPr>
            <a:t>1,146</a:t>
          </a:r>
          <a:r>
            <a:rPr lang="ja-JP" altLang="ja-JP" sz="1100" b="0" i="0" baseline="0">
              <a:solidFill>
                <a:schemeClr val="dk1"/>
              </a:solidFill>
              <a:effectLst/>
              <a:latin typeface="+mn-lt"/>
              <a:ea typeface="+mn-ea"/>
              <a:cs typeface="+mn-cs"/>
            </a:rPr>
            <a:t>百万円増加していることにより、将来負担比率は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ポイントの減となった。今後も大型事業を実施する見込みであるため、</a:t>
          </a:r>
          <a:r>
            <a:rPr lang="ja-JP" altLang="en-US" sz="1100" b="0" i="0" baseline="0">
              <a:solidFill>
                <a:schemeClr val="dk1"/>
              </a:solidFill>
              <a:effectLst/>
              <a:latin typeface="+mn-lt"/>
              <a:ea typeface="+mn-ea"/>
              <a:cs typeface="+mn-cs"/>
            </a:rPr>
            <a:t>計画的な実施や</a:t>
          </a:r>
          <a:r>
            <a:rPr lang="ja-JP" altLang="ja-JP" sz="1100" b="0" i="0" baseline="0">
              <a:solidFill>
                <a:schemeClr val="dk1"/>
              </a:solidFill>
              <a:effectLst/>
              <a:latin typeface="+mn-lt"/>
              <a:ea typeface="+mn-ea"/>
              <a:cs typeface="+mn-cs"/>
            </a:rPr>
            <a:t>事業費の適正化</a:t>
          </a:r>
          <a:r>
            <a:rPr lang="ja-JP" altLang="en-US" sz="1100" b="0" i="0" baseline="0">
              <a:solidFill>
                <a:schemeClr val="dk1"/>
              </a:solidFill>
              <a:effectLst/>
              <a:latin typeface="+mn-lt"/>
              <a:ea typeface="+mn-ea"/>
              <a:cs typeface="+mn-cs"/>
            </a:rPr>
            <a:t>を常に意識し</a:t>
          </a:r>
          <a:r>
            <a:rPr lang="ja-JP" altLang="ja-JP" sz="1100" b="0" i="0" baseline="0">
              <a:solidFill>
                <a:schemeClr val="dk1"/>
              </a:solidFill>
              <a:effectLst/>
              <a:latin typeface="+mn-lt"/>
              <a:ea typeface="+mn-ea"/>
              <a:cs typeface="+mn-cs"/>
            </a:rPr>
            <a:t>、合併特例事業債等の交付税措置率の高い地方債を活用することにより将来負担の適正化を図る。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39642</xdr:rowOff>
    </xdr:from>
    <xdr:to>
      <xdr:col>81</xdr:col>
      <xdr:colOff>44450</xdr:colOff>
      <xdr:row>15</xdr:row>
      <xdr:rowOff>81008</xdr:rowOff>
    </xdr:to>
    <xdr:cxnSp macro="">
      <xdr:nvCxnSpPr>
        <xdr:cNvPr id="449" name="直線コネクタ 448"/>
        <xdr:cNvCxnSpPr/>
      </xdr:nvCxnSpPr>
      <xdr:spPr>
        <a:xfrm flipV="1">
          <a:off x="16179800" y="261139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81008</xdr:rowOff>
    </xdr:from>
    <xdr:to>
      <xdr:col>77</xdr:col>
      <xdr:colOff>44450</xdr:colOff>
      <xdr:row>16</xdr:row>
      <xdr:rowOff>43996</xdr:rowOff>
    </xdr:to>
    <xdr:cxnSp macro="">
      <xdr:nvCxnSpPr>
        <xdr:cNvPr id="452" name="直線コネクタ 451"/>
        <xdr:cNvCxnSpPr/>
      </xdr:nvCxnSpPr>
      <xdr:spPr>
        <a:xfrm flipV="1">
          <a:off x="15290800" y="2652758"/>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10341</xdr:rowOff>
    </xdr:from>
    <xdr:to>
      <xdr:col>72</xdr:col>
      <xdr:colOff>203200</xdr:colOff>
      <xdr:row>16</xdr:row>
      <xdr:rowOff>43996</xdr:rowOff>
    </xdr:to>
    <xdr:cxnSp macro="">
      <xdr:nvCxnSpPr>
        <xdr:cNvPr id="455" name="直線コネクタ 454"/>
        <xdr:cNvCxnSpPr/>
      </xdr:nvCxnSpPr>
      <xdr:spPr>
        <a:xfrm>
          <a:off x="14401800" y="2582091"/>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154214</xdr:rowOff>
    </xdr:from>
    <xdr:to>
      <xdr:col>68</xdr:col>
      <xdr:colOff>152400</xdr:colOff>
      <xdr:row>15</xdr:row>
      <xdr:rowOff>10341</xdr:rowOff>
    </xdr:to>
    <xdr:cxnSp macro="">
      <xdr:nvCxnSpPr>
        <xdr:cNvPr id="458" name="直線コネクタ 457"/>
        <xdr:cNvCxnSpPr/>
      </xdr:nvCxnSpPr>
      <xdr:spPr>
        <a:xfrm>
          <a:off x="13512800" y="255451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2" name="テキスト ボックス 46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160292</xdr:rowOff>
    </xdr:from>
    <xdr:to>
      <xdr:col>81</xdr:col>
      <xdr:colOff>95250</xdr:colOff>
      <xdr:row>15</xdr:row>
      <xdr:rowOff>90442</xdr:rowOff>
    </xdr:to>
    <xdr:sp macro="" textlink="">
      <xdr:nvSpPr>
        <xdr:cNvPr id="468" name="楕円 467"/>
        <xdr:cNvSpPr/>
      </xdr:nvSpPr>
      <xdr:spPr>
        <a:xfrm>
          <a:off x="169672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132369</xdr:rowOff>
    </xdr:from>
    <xdr:ext cx="762000" cy="259045"/>
    <xdr:sp macro="" textlink="">
      <xdr:nvSpPr>
        <xdr:cNvPr id="469" name="将来負担の状況該当値テキスト"/>
        <xdr:cNvSpPr txBox="1"/>
      </xdr:nvSpPr>
      <xdr:spPr>
        <a:xfrm>
          <a:off x="17106900" y="25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30208</xdr:rowOff>
    </xdr:from>
    <xdr:to>
      <xdr:col>77</xdr:col>
      <xdr:colOff>95250</xdr:colOff>
      <xdr:row>15</xdr:row>
      <xdr:rowOff>131808</xdr:rowOff>
    </xdr:to>
    <xdr:sp macro="" textlink="">
      <xdr:nvSpPr>
        <xdr:cNvPr id="470" name="楕円 469"/>
        <xdr:cNvSpPr/>
      </xdr:nvSpPr>
      <xdr:spPr>
        <a:xfrm>
          <a:off x="16129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116585</xdr:rowOff>
    </xdr:from>
    <xdr:ext cx="736600" cy="259045"/>
    <xdr:sp macro="" textlink="">
      <xdr:nvSpPr>
        <xdr:cNvPr id="471" name="テキスト ボックス 470"/>
        <xdr:cNvSpPr txBox="1"/>
      </xdr:nvSpPr>
      <xdr:spPr>
        <a:xfrm>
          <a:off x="15798800" y="26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164646</xdr:rowOff>
    </xdr:from>
    <xdr:to>
      <xdr:col>73</xdr:col>
      <xdr:colOff>44450</xdr:colOff>
      <xdr:row>16</xdr:row>
      <xdr:rowOff>94796</xdr:rowOff>
    </xdr:to>
    <xdr:sp macro="" textlink="">
      <xdr:nvSpPr>
        <xdr:cNvPr id="472" name="楕円 471"/>
        <xdr:cNvSpPr/>
      </xdr:nvSpPr>
      <xdr:spPr>
        <a:xfrm>
          <a:off x="15240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79573</xdr:rowOff>
    </xdr:from>
    <xdr:ext cx="762000" cy="259045"/>
    <xdr:sp macro="" textlink="">
      <xdr:nvSpPr>
        <xdr:cNvPr id="473" name="テキスト ボックス 472"/>
        <xdr:cNvSpPr txBox="1"/>
      </xdr:nvSpPr>
      <xdr:spPr>
        <a:xfrm>
          <a:off x="14909800" y="28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74" name="楕円 473"/>
        <xdr:cNvSpPr/>
      </xdr:nvSpPr>
      <xdr:spPr>
        <a:xfrm>
          <a:off x="14351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75" name="テキスト ボックス 474"/>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76" name="楕円 475"/>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77" name="テキスト ボックス 476"/>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類似団体平均に比べ人件費に係る経常収支比率が</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ポイント下回っている。これは、職員数の削減を実施してきたことによるものであり、行財政改革実施計画策定年度の平成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日現在の普通会計での職員数が</a:t>
          </a:r>
          <a:r>
            <a:rPr lang="en-US" altLang="ja-JP" sz="1100" b="0" i="0" baseline="0">
              <a:solidFill>
                <a:schemeClr val="dk1"/>
              </a:solidFill>
              <a:effectLst/>
              <a:latin typeface="+mn-lt"/>
              <a:ea typeface="+mn-ea"/>
              <a:cs typeface="+mn-cs"/>
            </a:rPr>
            <a:t>1,022</a:t>
          </a:r>
          <a:r>
            <a:rPr lang="ja-JP" altLang="ja-JP" sz="1100" b="0" i="0" baseline="0">
              <a:solidFill>
                <a:schemeClr val="dk1"/>
              </a:solidFill>
              <a:effectLst/>
              <a:latin typeface="+mn-lt"/>
              <a:ea typeface="+mn-ea"/>
              <a:cs typeface="+mn-cs"/>
            </a:rPr>
            <a:t>人にであったのに対し、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日現在の普通会計での職員数は</a:t>
          </a:r>
          <a:r>
            <a:rPr lang="en-US" altLang="ja-JP" sz="1100" b="0" i="0" baseline="0">
              <a:solidFill>
                <a:schemeClr val="dk1"/>
              </a:solidFill>
              <a:effectLst/>
              <a:latin typeface="+mn-lt"/>
              <a:ea typeface="+mn-ea"/>
              <a:cs typeface="+mn-cs"/>
            </a:rPr>
            <a:t>774</a:t>
          </a:r>
          <a:r>
            <a:rPr lang="ja-JP" altLang="ja-JP" sz="1100" b="0" i="0" baseline="0">
              <a:solidFill>
                <a:schemeClr val="dk1"/>
              </a:solidFill>
              <a:effectLst/>
              <a:latin typeface="+mn-lt"/>
              <a:ea typeface="+mn-ea"/>
              <a:cs typeface="+mn-cs"/>
            </a:rPr>
            <a:t>人と</a:t>
          </a:r>
          <a:r>
            <a:rPr lang="ja-JP" altLang="en-US" sz="1100" b="0" i="0" baseline="0">
              <a:solidFill>
                <a:schemeClr val="dk1"/>
              </a:solidFill>
              <a:effectLst/>
              <a:latin typeface="+mn-lt"/>
              <a:ea typeface="+mn-ea"/>
              <a:cs typeface="+mn-cs"/>
            </a:rPr>
            <a:t>なっており</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という目標以上</a:t>
          </a:r>
          <a:r>
            <a:rPr lang="ja-JP" altLang="ja-JP" sz="1100" b="0" i="0" baseline="0">
              <a:solidFill>
                <a:schemeClr val="dk1"/>
              </a:solidFill>
              <a:effectLst/>
              <a:latin typeface="+mn-lt"/>
              <a:ea typeface="+mn-ea"/>
              <a:cs typeface="+mn-cs"/>
            </a:rPr>
            <a:t>の削減を達成している。今後も市民サービスを維持しながら機構改革等の取り組みを推進し、適正な定員管理のもとに人件費の抑制を図る。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1270</xdr:rowOff>
    </xdr:to>
    <xdr:cxnSp macro="">
      <xdr:nvCxnSpPr>
        <xdr:cNvPr id="66" name="直線コネクタ 65"/>
        <xdr:cNvCxnSpPr/>
      </xdr:nvCxnSpPr>
      <xdr:spPr>
        <a:xfrm flipV="1">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1270</xdr:rowOff>
    </xdr:to>
    <xdr:cxnSp macro="">
      <xdr:nvCxnSpPr>
        <xdr:cNvPr id="69" name="直線コネクタ 68"/>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34</xdr:row>
      <xdr:rowOff>165100</xdr:rowOff>
    </xdr:to>
    <xdr:cxnSp macro="">
      <xdr:nvCxnSpPr>
        <xdr:cNvPr id="72" name="直線コネクタ 71"/>
        <xdr:cNvCxnSpPr/>
      </xdr:nvCxnSpPr>
      <xdr:spPr>
        <a:xfrm flipV="1">
          <a:off x="2209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165100</xdr:rowOff>
    </xdr:to>
    <xdr:cxnSp macro="">
      <xdr:nvCxnSpPr>
        <xdr:cNvPr id="75" name="直線コネクタ 74"/>
        <xdr:cNvCxnSpPr/>
      </xdr:nvCxnSpPr>
      <xdr:spPr>
        <a:xfrm>
          <a:off x="1320800" y="589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物件費については類似団体平均と</a:t>
          </a:r>
          <a:r>
            <a:rPr lang="ja-JP" altLang="en-US" sz="1100" b="0" i="0" baseline="0">
              <a:solidFill>
                <a:schemeClr val="dk1"/>
              </a:solidFill>
              <a:effectLst/>
              <a:latin typeface="+mn-lt"/>
              <a:ea typeface="+mn-ea"/>
              <a:cs typeface="+mn-cs"/>
            </a:rPr>
            <a:t>比べ経常収支比率が低くなっている。</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一部事務組合の設立に伴い</a:t>
          </a:r>
          <a:r>
            <a:rPr lang="ja-JP" altLang="en-US" sz="1100" b="0" i="0" baseline="0">
              <a:solidFill>
                <a:schemeClr val="dk1"/>
              </a:solidFill>
              <a:effectLst/>
              <a:latin typeface="+mn-lt"/>
              <a:ea typeface="+mn-ea"/>
              <a:cs typeface="+mn-cs"/>
            </a:rPr>
            <a:t>ごみ処理業務に関する施設管理経費が補助費等に組替となったため大幅な減となり、その結果、</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ポイントの減となっている。</a:t>
          </a:r>
          <a:r>
            <a:rPr lang="ja-JP" altLang="ja-JP" sz="1100" b="0" i="0" baseline="0">
              <a:solidFill>
                <a:schemeClr val="dk1"/>
              </a:solidFill>
              <a:effectLst/>
              <a:latin typeface="+mn-lt"/>
              <a:ea typeface="+mn-ea"/>
              <a:cs typeface="+mn-cs"/>
            </a:rPr>
            <a:t>今後も長期継続契約の推進などの委託業務内容の見直しなど、物件費の水準を低く保つための取り組みを行う。</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15</xdr:row>
      <xdr:rowOff>85090</xdr:rowOff>
    </xdr:to>
    <xdr:cxnSp macro="">
      <xdr:nvCxnSpPr>
        <xdr:cNvPr id="127" name="直線コネクタ 126"/>
        <xdr:cNvCxnSpPr/>
      </xdr:nvCxnSpPr>
      <xdr:spPr>
        <a:xfrm flipV="1">
          <a:off x="15671800" y="25044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85090</xdr:rowOff>
    </xdr:to>
    <xdr:cxnSp macro="">
      <xdr:nvCxnSpPr>
        <xdr:cNvPr id="130" name="直線コネクタ 129"/>
        <xdr:cNvCxnSpPr/>
      </xdr:nvCxnSpPr>
      <xdr:spPr>
        <a:xfrm>
          <a:off x="14782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15</xdr:row>
      <xdr:rowOff>46990</xdr:rowOff>
    </xdr:to>
    <xdr:cxnSp macro="">
      <xdr:nvCxnSpPr>
        <xdr:cNvPr id="133" name="直線コネクタ 132"/>
        <xdr:cNvCxnSpPr/>
      </xdr:nvCxnSpPr>
      <xdr:spPr>
        <a:xfrm>
          <a:off x="13893800" y="250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104140</xdr:rowOff>
    </xdr:to>
    <xdr:cxnSp macro="">
      <xdr:nvCxnSpPr>
        <xdr:cNvPr id="136" name="直線コネクタ 135"/>
        <xdr:cNvCxnSpPr/>
      </xdr:nvCxnSpPr>
      <xdr:spPr>
        <a:xfrm>
          <a:off x="13004800" y="245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7"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2" name="楕円 151"/>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3" name="テキスト ボックス 152"/>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類似団体を大きく上回っているが、旧産炭地域特有の経済構造として、生活保護率が高いなど低所得者が多いことが大きな要因である。しかし最近では、就労支援等自立に向けた取り組みの強化を継続実施していることもあり、生活保護率は減少傾向となっている。一方では障がい者自立支援事業関連経費の増加が著しく、今後は適正な給付のあり方を検討するなど増大する扶助費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29028</xdr:rowOff>
    </xdr:to>
    <xdr:cxnSp macro="">
      <xdr:nvCxnSpPr>
        <xdr:cNvPr id="190" name="直線コネクタ 189"/>
        <xdr:cNvCxnSpPr/>
      </xdr:nvCxnSpPr>
      <xdr:spPr>
        <a:xfrm>
          <a:off x="3987800" y="996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3" name="直線コネクタ 192"/>
        <xdr:cNvCxnSpPr/>
      </xdr:nvCxnSpPr>
      <xdr:spPr>
        <a:xfrm>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146050</xdr:rowOff>
    </xdr:to>
    <xdr:cxnSp macro="">
      <xdr:nvCxnSpPr>
        <xdr:cNvPr id="196" name="直線コネクタ 195"/>
        <xdr:cNvCxnSpPr/>
      </xdr:nvCxnSpPr>
      <xdr:spPr>
        <a:xfrm>
          <a:off x="2209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80735</xdr:rowOff>
    </xdr:to>
    <xdr:cxnSp macro="">
      <xdr:nvCxnSpPr>
        <xdr:cNvPr id="199" name="直線コネクタ 198"/>
        <xdr:cNvCxnSpPr/>
      </xdr:nvCxnSpPr>
      <xdr:spPr>
        <a:xfrm>
          <a:off x="1320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9" name="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1" name="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5" name="楕円 214"/>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6" name="テキスト ボックス 215"/>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7" name="楕円 216"/>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8" name="テキスト ボックス 217"/>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類似団体平均と比較して若干高水準となっている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原因としては、高齢化の進展等に伴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後期高齢者医療、介護保険などの特別会計への繰出金が増加傾向にあ</a:t>
          </a:r>
          <a:r>
            <a:rPr lang="ja-JP" altLang="en-US" sz="1100" b="0" i="0" baseline="0">
              <a:solidFill>
                <a:schemeClr val="dk1"/>
              </a:solidFill>
              <a:effectLst/>
              <a:latin typeface="+mn-lt"/>
              <a:ea typeface="+mn-ea"/>
              <a:cs typeface="+mn-cs"/>
            </a:rPr>
            <a:t>ること、また</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は新卸売市場整備事業にかかる地方卸売市場特別会計への繰出金の増も要因として挙げられる。今後においても</a:t>
          </a:r>
          <a:r>
            <a:rPr lang="ja-JP" altLang="ja-JP" sz="1100" b="0" i="0" baseline="0">
              <a:solidFill>
                <a:schemeClr val="dk1"/>
              </a:solidFill>
              <a:effectLst/>
              <a:latin typeface="+mn-lt"/>
              <a:ea typeface="+mn-ea"/>
              <a:cs typeface="+mn-cs"/>
            </a:rPr>
            <a:t>健康づくり事業や介護予防事業等の推進に取り組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、医療費・サービス給付費の適正化と保険料の見直しや徴収強化による収入増</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取り組み、負担額を減らすよう努める。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72572</xdr:rowOff>
    </xdr:to>
    <xdr:cxnSp macro="">
      <xdr:nvCxnSpPr>
        <xdr:cNvPr id="253" name="直線コネクタ 252"/>
        <xdr:cNvCxnSpPr/>
      </xdr:nvCxnSpPr>
      <xdr:spPr>
        <a:xfrm>
          <a:off x="15671800" y="1001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72572</xdr:rowOff>
    </xdr:to>
    <xdr:cxnSp macro="">
      <xdr:nvCxnSpPr>
        <xdr:cNvPr id="256" name="直線コネクタ 255"/>
        <xdr:cNvCxnSpPr/>
      </xdr:nvCxnSpPr>
      <xdr:spPr>
        <a:xfrm>
          <a:off x="14782800" y="9994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50800</xdr:rowOff>
    </xdr:to>
    <xdr:cxnSp macro="">
      <xdr:nvCxnSpPr>
        <xdr:cNvPr id="259" name="直線コネクタ 258"/>
        <xdr:cNvCxnSpPr/>
      </xdr:nvCxnSpPr>
      <xdr:spPr>
        <a:xfrm>
          <a:off x="13893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7257</xdr:rowOff>
    </xdr:to>
    <xdr:cxnSp macro="">
      <xdr:nvCxnSpPr>
        <xdr:cNvPr id="262" name="直線コネクタ 261"/>
        <xdr:cNvCxnSpPr/>
      </xdr:nvCxnSpPr>
      <xdr:spPr>
        <a:xfrm>
          <a:off x="13004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2" name="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9" name="テキスト ボックス 278"/>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81" name="テキスト ボックス 280"/>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類似団体平均に比べ補助費等に係る経常収支比率が高くなっている主な要因として、企業会計・外郭団体等をはじめとする各種補助金の経費が高いことが挙げられる。</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においては、新たな</a:t>
          </a:r>
          <a:r>
            <a:rPr lang="ja-JP" altLang="ja-JP" sz="1100" b="0" i="0" baseline="0">
              <a:solidFill>
                <a:schemeClr val="dk1"/>
              </a:solidFill>
              <a:effectLst/>
              <a:latin typeface="+mn-lt"/>
              <a:ea typeface="+mn-ea"/>
              <a:cs typeface="+mn-cs"/>
            </a:rPr>
            <a:t>一部事務組合</a:t>
          </a:r>
          <a:r>
            <a:rPr lang="ja-JP" altLang="en-US" sz="1100" b="0" i="0" baseline="0">
              <a:solidFill>
                <a:schemeClr val="dk1"/>
              </a:solidFill>
              <a:effectLst/>
              <a:latin typeface="+mn-lt"/>
              <a:ea typeface="+mn-ea"/>
              <a:cs typeface="+mn-cs"/>
            </a:rPr>
            <a:t>を設立したことに伴い、一部事務組合への</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が大幅な増となり</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ポイントの増となっている。</a:t>
          </a:r>
          <a:r>
            <a:rPr lang="ja-JP" altLang="ja-JP" sz="1100" b="0" i="0" baseline="0">
              <a:solidFill>
                <a:schemeClr val="dk1"/>
              </a:solidFill>
              <a:effectLst/>
              <a:latin typeface="+mn-lt"/>
              <a:ea typeface="+mn-ea"/>
              <a:cs typeface="+mn-cs"/>
            </a:rPr>
            <a:t>負担金・補助金等については、更なる合理化・適正化を図る。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39</xdr:row>
      <xdr:rowOff>107950</xdr:rowOff>
    </xdr:to>
    <xdr:cxnSp macro="">
      <xdr:nvCxnSpPr>
        <xdr:cNvPr id="316" name="直線コネクタ 315"/>
        <xdr:cNvCxnSpPr/>
      </xdr:nvCxnSpPr>
      <xdr:spPr>
        <a:xfrm>
          <a:off x="15671800" y="6413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83457</xdr:rowOff>
    </xdr:to>
    <xdr:cxnSp macro="">
      <xdr:nvCxnSpPr>
        <xdr:cNvPr id="319" name="直線コネクタ 318"/>
        <xdr:cNvCxnSpPr/>
      </xdr:nvCxnSpPr>
      <xdr:spPr>
        <a:xfrm flipV="1">
          <a:off x="14782800" y="6413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83457</xdr:rowOff>
    </xdr:to>
    <xdr:cxnSp macro="">
      <xdr:nvCxnSpPr>
        <xdr:cNvPr id="322" name="直線コネクタ 321"/>
        <xdr:cNvCxnSpPr/>
      </xdr:nvCxnSpPr>
      <xdr:spPr>
        <a:xfrm>
          <a:off x="13893800" y="656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50800</xdr:rowOff>
    </xdr:to>
    <xdr:cxnSp macro="">
      <xdr:nvCxnSpPr>
        <xdr:cNvPr id="325" name="直線コネクタ 324"/>
        <xdr:cNvCxnSpPr/>
      </xdr:nvCxnSpPr>
      <xdr:spPr>
        <a:xfrm>
          <a:off x="13004800" y="650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35" name="楕円 334"/>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6"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8" name="テキスト ボックス 33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39" name="楕円 338"/>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40" name="テキスト ボックス 339"/>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41" name="楕円 340"/>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42" name="テキスト ボックス 341"/>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106136</xdr:rowOff>
    </xdr:from>
    <xdr:to>
      <xdr:col>65</xdr:col>
      <xdr:colOff>53975</xdr:colOff>
      <xdr:row>38</xdr:row>
      <xdr:rowOff>36286</xdr:rowOff>
    </xdr:to>
    <xdr:sp macro="" textlink="">
      <xdr:nvSpPr>
        <xdr:cNvPr id="343" name="楕円 342"/>
        <xdr:cNvSpPr/>
      </xdr:nvSpPr>
      <xdr:spPr>
        <a:xfrm>
          <a:off x="12954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21062</xdr:rowOff>
    </xdr:from>
    <xdr:ext cx="762000" cy="259045"/>
    <xdr:sp macro="" textlink="">
      <xdr:nvSpPr>
        <xdr:cNvPr id="344" name="テキスト ボックス 343"/>
        <xdr:cNvSpPr txBox="1"/>
      </xdr:nvSpPr>
      <xdr:spPr>
        <a:xfrm>
          <a:off x="12623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a:t>
          </a:r>
          <a:r>
            <a:rPr lang="ja-JP" altLang="en-US" sz="1100" b="0" i="0" baseline="0">
              <a:solidFill>
                <a:schemeClr val="dk1"/>
              </a:solidFill>
              <a:effectLst/>
              <a:latin typeface="+mn-lt"/>
              <a:ea typeface="+mn-ea"/>
              <a:cs typeface="+mn-cs"/>
            </a:rPr>
            <a:t>公共施設最適化</a:t>
          </a:r>
          <a:r>
            <a:rPr lang="ja-JP" altLang="ja-JP" sz="1100" b="0" i="0" baseline="0">
              <a:solidFill>
                <a:schemeClr val="dk1"/>
              </a:solidFill>
              <a:effectLst/>
              <a:latin typeface="+mn-lt"/>
              <a:ea typeface="+mn-ea"/>
              <a:cs typeface="+mn-cs"/>
            </a:rPr>
            <a:t>事業債、臨時財政対策債の元金償還の開始などの理由で徐々に増加している。今後も</a:t>
          </a:r>
          <a:r>
            <a:rPr lang="ja-JP" altLang="en-US" sz="1100" b="0" i="0" baseline="0">
              <a:solidFill>
                <a:schemeClr val="dk1"/>
              </a:solidFill>
              <a:effectLst/>
              <a:latin typeface="+mn-lt"/>
              <a:ea typeface="+mn-ea"/>
              <a:cs typeface="+mn-cs"/>
            </a:rPr>
            <a:t>継続中の体育館等建設事業が本格化し、文化会館改修事業も始まることから</a:t>
          </a:r>
          <a:r>
            <a:rPr lang="ja-JP" altLang="ja-JP" sz="1100" b="0" i="0" baseline="0">
              <a:solidFill>
                <a:schemeClr val="dk1"/>
              </a:solidFill>
              <a:effectLst/>
              <a:latin typeface="+mn-lt"/>
              <a:ea typeface="+mn-ea"/>
              <a:cs typeface="+mn-cs"/>
            </a:rPr>
            <a:t>公債費は増加していく見込みである。</a:t>
          </a:r>
          <a:endParaRPr lang="ja-JP" altLang="ja-JP" sz="1400">
            <a:effectLst/>
          </a:endParaRPr>
        </a:p>
        <a:p>
          <a:r>
            <a:rPr lang="ja-JP" altLang="ja-JP" sz="1100" b="0" i="0" baseline="0">
              <a:solidFill>
                <a:schemeClr val="dk1"/>
              </a:solidFill>
              <a:effectLst/>
              <a:latin typeface="+mn-lt"/>
              <a:ea typeface="+mn-ea"/>
              <a:cs typeface="+mn-cs"/>
            </a:rPr>
            <a:t>　健全な財政運営に努めるため、事業費の適正化や事業実施年度の分散などにより公債費負担の均衡を図る。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62230</xdr:rowOff>
    </xdr:to>
    <xdr:cxnSp macro="">
      <xdr:nvCxnSpPr>
        <xdr:cNvPr id="377" name="直線コネクタ 376"/>
        <xdr:cNvCxnSpPr/>
      </xdr:nvCxnSpPr>
      <xdr:spPr>
        <a:xfrm>
          <a:off x="3987800" y="13553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79</xdr:row>
      <xdr:rowOff>8889</xdr:rowOff>
    </xdr:to>
    <xdr:cxnSp macro="">
      <xdr:nvCxnSpPr>
        <xdr:cNvPr id="380" name="直線コネクタ 379"/>
        <xdr:cNvCxnSpPr/>
      </xdr:nvCxnSpPr>
      <xdr:spPr>
        <a:xfrm>
          <a:off x="3098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83" name="直線コネクタ 382"/>
        <xdr:cNvCxnSpPr/>
      </xdr:nvCxnSpPr>
      <xdr:spPr>
        <a:xfrm>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35561</xdr:rowOff>
    </xdr:to>
    <xdr:cxnSp macro="">
      <xdr:nvCxnSpPr>
        <xdr:cNvPr id="386" name="直線コネクタ 385"/>
        <xdr:cNvCxnSpPr/>
      </xdr:nvCxnSpPr>
      <xdr:spPr>
        <a:xfrm>
          <a:off x="1320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6" name="楕円 395"/>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7"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8" name="楕円 397"/>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9" name="テキスト ボックス 398"/>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400" name="楕円 399"/>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401" name="テキスト ボックス 400"/>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2" name="楕円 40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3" name="テキスト ボックス 40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4" name="楕円 403"/>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5" name="テキスト ボックス 404"/>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類似団体平均に比べ扶助費は</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ポイント、補助費等は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ポイント上回っているが、人件費は</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ポイント、物件費は</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54611</xdr:rowOff>
    </xdr:to>
    <xdr:cxnSp macro="">
      <xdr:nvCxnSpPr>
        <xdr:cNvPr id="438" name="直線コネクタ 437"/>
        <xdr:cNvCxnSpPr/>
      </xdr:nvCxnSpPr>
      <xdr:spPr>
        <a:xfrm>
          <a:off x="15671800" y="13157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157480</xdr:rowOff>
    </xdr:to>
    <xdr:cxnSp macro="">
      <xdr:nvCxnSpPr>
        <xdr:cNvPr id="441" name="直線コネクタ 440"/>
        <xdr:cNvCxnSpPr/>
      </xdr:nvCxnSpPr>
      <xdr:spPr>
        <a:xfrm flipV="1">
          <a:off x="14782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157480</xdr:rowOff>
    </xdr:to>
    <xdr:cxnSp macro="">
      <xdr:nvCxnSpPr>
        <xdr:cNvPr id="444" name="直線コネクタ 443"/>
        <xdr:cNvCxnSpPr/>
      </xdr:nvCxnSpPr>
      <xdr:spPr>
        <a:xfrm>
          <a:off x="13893800" y="129819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75</xdr:row>
      <xdr:rowOff>123190</xdr:rowOff>
    </xdr:to>
    <xdr:cxnSp macro="">
      <xdr:nvCxnSpPr>
        <xdr:cNvPr id="447" name="直線コネクタ 446"/>
        <xdr:cNvCxnSpPr/>
      </xdr:nvCxnSpPr>
      <xdr:spPr>
        <a:xfrm>
          <a:off x="13004800" y="12738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7" name="楕円 456"/>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58"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9" name="楕円 458"/>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60" name="テキスト ボックス 45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61" name="楕円 460"/>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62" name="テキスト ボックス 461"/>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63" name="楕円 462"/>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64" name="テキスト ボックス 463"/>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65" name="楕円 464"/>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66" name="テキスト ボックス 46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49940</xdr:rowOff>
    </xdr:from>
    <xdr:to>
      <xdr:col>29</xdr:col>
      <xdr:colOff>127000</xdr:colOff>
      <xdr:row>15</xdr:row>
      <xdr:rowOff>94288</xdr:rowOff>
    </xdr:to>
    <xdr:cxnSp macro="">
      <xdr:nvCxnSpPr>
        <xdr:cNvPr id="52" name="直線コネクタ 51"/>
        <xdr:cNvCxnSpPr/>
      </xdr:nvCxnSpPr>
      <xdr:spPr bwMode="auto">
        <a:xfrm flipV="1">
          <a:off x="5003800" y="2669315"/>
          <a:ext cx="6477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91872</xdr:rowOff>
    </xdr:from>
    <xdr:to>
      <xdr:col>26</xdr:col>
      <xdr:colOff>50800</xdr:colOff>
      <xdr:row>15</xdr:row>
      <xdr:rowOff>94288</xdr:rowOff>
    </xdr:to>
    <xdr:cxnSp macro="">
      <xdr:nvCxnSpPr>
        <xdr:cNvPr id="55" name="直線コネクタ 54"/>
        <xdr:cNvCxnSpPr/>
      </xdr:nvCxnSpPr>
      <xdr:spPr bwMode="auto">
        <a:xfrm>
          <a:off x="4305300" y="2711247"/>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42429</xdr:rowOff>
    </xdr:from>
    <xdr:to>
      <xdr:col>22</xdr:col>
      <xdr:colOff>114300</xdr:colOff>
      <xdr:row>15</xdr:row>
      <xdr:rowOff>91872</xdr:rowOff>
    </xdr:to>
    <xdr:cxnSp macro="">
      <xdr:nvCxnSpPr>
        <xdr:cNvPr id="58" name="直線コネクタ 57"/>
        <xdr:cNvCxnSpPr/>
      </xdr:nvCxnSpPr>
      <xdr:spPr bwMode="auto">
        <a:xfrm>
          <a:off x="3606800" y="2661804"/>
          <a:ext cx="698500" cy="4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20810</xdr:rowOff>
    </xdr:from>
    <xdr:to>
      <xdr:col>18</xdr:col>
      <xdr:colOff>177800</xdr:colOff>
      <xdr:row>15</xdr:row>
      <xdr:rowOff>42429</xdr:rowOff>
    </xdr:to>
    <xdr:cxnSp macro="">
      <xdr:nvCxnSpPr>
        <xdr:cNvPr id="61" name="直線コネクタ 60"/>
        <xdr:cNvCxnSpPr/>
      </xdr:nvCxnSpPr>
      <xdr:spPr bwMode="auto">
        <a:xfrm>
          <a:off x="2908300" y="2640185"/>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170590</xdr:rowOff>
    </xdr:from>
    <xdr:to>
      <xdr:col>29</xdr:col>
      <xdr:colOff>177800</xdr:colOff>
      <xdr:row>15</xdr:row>
      <xdr:rowOff>100740</xdr:rowOff>
    </xdr:to>
    <xdr:sp macro="" textlink="">
      <xdr:nvSpPr>
        <xdr:cNvPr id="71" name="楕円 70"/>
        <xdr:cNvSpPr/>
      </xdr:nvSpPr>
      <xdr:spPr bwMode="auto">
        <a:xfrm>
          <a:off x="5600700" y="261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15667</xdr:rowOff>
    </xdr:from>
    <xdr:ext cx="762000" cy="259045"/>
    <xdr:sp macro="" textlink="">
      <xdr:nvSpPr>
        <xdr:cNvPr id="72" name="人口1人当たり決算額の推移該当値テキスト130"/>
        <xdr:cNvSpPr txBox="1"/>
      </xdr:nvSpPr>
      <xdr:spPr>
        <a:xfrm>
          <a:off x="5740400" y="246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43488</xdr:rowOff>
    </xdr:from>
    <xdr:to>
      <xdr:col>26</xdr:col>
      <xdr:colOff>101600</xdr:colOff>
      <xdr:row>15</xdr:row>
      <xdr:rowOff>145088</xdr:rowOff>
    </xdr:to>
    <xdr:sp macro="" textlink="">
      <xdr:nvSpPr>
        <xdr:cNvPr id="73" name="楕円 72"/>
        <xdr:cNvSpPr/>
      </xdr:nvSpPr>
      <xdr:spPr bwMode="auto">
        <a:xfrm>
          <a:off x="4953000" y="266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155265</xdr:rowOff>
    </xdr:from>
    <xdr:ext cx="736600" cy="259045"/>
    <xdr:sp macro="" textlink="">
      <xdr:nvSpPr>
        <xdr:cNvPr id="74" name="テキスト ボックス 73"/>
        <xdr:cNvSpPr txBox="1"/>
      </xdr:nvSpPr>
      <xdr:spPr>
        <a:xfrm>
          <a:off x="4622800" y="243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41072</xdr:rowOff>
    </xdr:from>
    <xdr:to>
      <xdr:col>22</xdr:col>
      <xdr:colOff>165100</xdr:colOff>
      <xdr:row>15</xdr:row>
      <xdr:rowOff>142672</xdr:rowOff>
    </xdr:to>
    <xdr:sp macro="" textlink="">
      <xdr:nvSpPr>
        <xdr:cNvPr id="75" name="楕円 74"/>
        <xdr:cNvSpPr/>
      </xdr:nvSpPr>
      <xdr:spPr bwMode="auto">
        <a:xfrm>
          <a:off x="4254500" y="26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152849</xdr:rowOff>
    </xdr:from>
    <xdr:ext cx="762000" cy="259045"/>
    <xdr:sp macro="" textlink="">
      <xdr:nvSpPr>
        <xdr:cNvPr id="76" name="テキスト ボックス 75"/>
        <xdr:cNvSpPr txBox="1"/>
      </xdr:nvSpPr>
      <xdr:spPr>
        <a:xfrm>
          <a:off x="3924300" y="242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163079</xdr:rowOff>
    </xdr:from>
    <xdr:to>
      <xdr:col>19</xdr:col>
      <xdr:colOff>38100</xdr:colOff>
      <xdr:row>15</xdr:row>
      <xdr:rowOff>93229</xdr:rowOff>
    </xdr:to>
    <xdr:sp macro="" textlink="">
      <xdr:nvSpPr>
        <xdr:cNvPr id="77" name="楕円 76"/>
        <xdr:cNvSpPr/>
      </xdr:nvSpPr>
      <xdr:spPr bwMode="auto">
        <a:xfrm>
          <a:off x="3556000" y="26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103406</xdr:rowOff>
    </xdr:from>
    <xdr:ext cx="762000" cy="259045"/>
    <xdr:sp macro="" textlink="">
      <xdr:nvSpPr>
        <xdr:cNvPr id="78" name="テキスト ボックス 77"/>
        <xdr:cNvSpPr txBox="1"/>
      </xdr:nvSpPr>
      <xdr:spPr>
        <a:xfrm>
          <a:off x="3225800" y="237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141460</xdr:rowOff>
    </xdr:from>
    <xdr:to>
      <xdr:col>15</xdr:col>
      <xdr:colOff>101600</xdr:colOff>
      <xdr:row>15</xdr:row>
      <xdr:rowOff>71610</xdr:rowOff>
    </xdr:to>
    <xdr:sp macro="" textlink="">
      <xdr:nvSpPr>
        <xdr:cNvPr id="79" name="楕円 78"/>
        <xdr:cNvSpPr/>
      </xdr:nvSpPr>
      <xdr:spPr bwMode="auto">
        <a:xfrm>
          <a:off x="2857500" y="25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81787</xdr:rowOff>
    </xdr:from>
    <xdr:ext cx="762000" cy="259045"/>
    <xdr:sp macro="" textlink="">
      <xdr:nvSpPr>
        <xdr:cNvPr id="80" name="テキスト ボックス 79"/>
        <xdr:cNvSpPr txBox="1"/>
      </xdr:nvSpPr>
      <xdr:spPr>
        <a:xfrm>
          <a:off x="2527300" y="2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115204</xdr:rowOff>
    </xdr:from>
    <xdr:to>
      <xdr:col>29</xdr:col>
      <xdr:colOff>127000</xdr:colOff>
      <xdr:row>34</xdr:row>
      <xdr:rowOff>244592</xdr:rowOff>
    </xdr:to>
    <xdr:cxnSp macro="">
      <xdr:nvCxnSpPr>
        <xdr:cNvPr id="111" name="直線コネクタ 110"/>
        <xdr:cNvCxnSpPr/>
      </xdr:nvCxnSpPr>
      <xdr:spPr bwMode="auto">
        <a:xfrm flipV="1">
          <a:off x="5003800" y="6382654"/>
          <a:ext cx="6477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244592</xdr:rowOff>
    </xdr:from>
    <xdr:to>
      <xdr:col>26</xdr:col>
      <xdr:colOff>50800</xdr:colOff>
      <xdr:row>35</xdr:row>
      <xdr:rowOff>19283</xdr:rowOff>
    </xdr:to>
    <xdr:cxnSp macro="">
      <xdr:nvCxnSpPr>
        <xdr:cNvPr id="114" name="直線コネクタ 113"/>
        <xdr:cNvCxnSpPr/>
      </xdr:nvCxnSpPr>
      <xdr:spPr bwMode="auto">
        <a:xfrm flipV="1">
          <a:off x="4305300" y="6512042"/>
          <a:ext cx="698500" cy="117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19283</xdr:rowOff>
    </xdr:from>
    <xdr:to>
      <xdr:col>22</xdr:col>
      <xdr:colOff>114300</xdr:colOff>
      <xdr:row>35</xdr:row>
      <xdr:rowOff>33731</xdr:rowOff>
    </xdr:to>
    <xdr:cxnSp macro="">
      <xdr:nvCxnSpPr>
        <xdr:cNvPr id="117" name="直線コネクタ 116"/>
        <xdr:cNvCxnSpPr/>
      </xdr:nvCxnSpPr>
      <xdr:spPr bwMode="auto">
        <a:xfrm flipV="1">
          <a:off x="3606800" y="6629633"/>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260959</xdr:rowOff>
    </xdr:from>
    <xdr:to>
      <xdr:col>18</xdr:col>
      <xdr:colOff>177800</xdr:colOff>
      <xdr:row>35</xdr:row>
      <xdr:rowOff>33731</xdr:rowOff>
    </xdr:to>
    <xdr:cxnSp macro="">
      <xdr:nvCxnSpPr>
        <xdr:cNvPr id="120" name="直線コネクタ 119"/>
        <xdr:cNvCxnSpPr/>
      </xdr:nvCxnSpPr>
      <xdr:spPr bwMode="auto">
        <a:xfrm>
          <a:off x="2908300" y="6528409"/>
          <a:ext cx="6985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64404</xdr:rowOff>
    </xdr:from>
    <xdr:to>
      <xdr:col>29</xdr:col>
      <xdr:colOff>177800</xdr:colOff>
      <xdr:row>34</xdr:row>
      <xdr:rowOff>166004</xdr:rowOff>
    </xdr:to>
    <xdr:sp macro="" textlink="">
      <xdr:nvSpPr>
        <xdr:cNvPr id="130" name="楕円 129"/>
        <xdr:cNvSpPr/>
      </xdr:nvSpPr>
      <xdr:spPr bwMode="auto">
        <a:xfrm>
          <a:off x="5600700" y="633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252381</xdr:rowOff>
    </xdr:from>
    <xdr:ext cx="762000" cy="259045"/>
    <xdr:sp macro="" textlink="">
      <xdr:nvSpPr>
        <xdr:cNvPr id="131" name="人口1人当たり決算額の推移該当値テキスト445"/>
        <xdr:cNvSpPr txBox="1"/>
      </xdr:nvSpPr>
      <xdr:spPr>
        <a:xfrm>
          <a:off x="5740400" y="617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193792</xdr:rowOff>
    </xdr:from>
    <xdr:to>
      <xdr:col>26</xdr:col>
      <xdr:colOff>101600</xdr:colOff>
      <xdr:row>34</xdr:row>
      <xdr:rowOff>295391</xdr:rowOff>
    </xdr:to>
    <xdr:sp macro="" textlink="">
      <xdr:nvSpPr>
        <xdr:cNvPr id="132" name="楕円 131"/>
        <xdr:cNvSpPr/>
      </xdr:nvSpPr>
      <xdr:spPr bwMode="auto">
        <a:xfrm>
          <a:off x="4953000" y="646124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305569</xdr:rowOff>
    </xdr:from>
    <xdr:ext cx="736600" cy="259045"/>
    <xdr:sp macro="" textlink="">
      <xdr:nvSpPr>
        <xdr:cNvPr id="133" name="テキスト ボックス 132"/>
        <xdr:cNvSpPr txBox="1"/>
      </xdr:nvSpPr>
      <xdr:spPr>
        <a:xfrm>
          <a:off x="4622800" y="623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311383</xdr:rowOff>
    </xdr:from>
    <xdr:to>
      <xdr:col>22</xdr:col>
      <xdr:colOff>165100</xdr:colOff>
      <xdr:row>35</xdr:row>
      <xdr:rowOff>70083</xdr:rowOff>
    </xdr:to>
    <xdr:sp macro="" textlink="">
      <xdr:nvSpPr>
        <xdr:cNvPr id="134" name="楕円 133"/>
        <xdr:cNvSpPr/>
      </xdr:nvSpPr>
      <xdr:spPr bwMode="auto">
        <a:xfrm>
          <a:off x="4254500" y="657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80261</xdr:rowOff>
    </xdr:from>
    <xdr:ext cx="762000" cy="259045"/>
    <xdr:sp macro="" textlink="">
      <xdr:nvSpPr>
        <xdr:cNvPr id="135" name="テキスト ボックス 134"/>
        <xdr:cNvSpPr txBox="1"/>
      </xdr:nvSpPr>
      <xdr:spPr>
        <a:xfrm>
          <a:off x="3924300" y="63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325831</xdr:rowOff>
    </xdr:from>
    <xdr:to>
      <xdr:col>19</xdr:col>
      <xdr:colOff>38100</xdr:colOff>
      <xdr:row>35</xdr:row>
      <xdr:rowOff>84531</xdr:rowOff>
    </xdr:to>
    <xdr:sp macro="" textlink="">
      <xdr:nvSpPr>
        <xdr:cNvPr id="136" name="楕円 135"/>
        <xdr:cNvSpPr/>
      </xdr:nvSpPr>
      <xdr:spPr bwMode="auto">
        <a:xfrm>
          <a:off x="3556000" y="659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69308</xdr:rowOff>
    </xdr:from>
    <xdr:ext cx="762000" cy="259045"/>
    <xdr:sp macro="" textlink="">
      <xdr:nvSpPr>
        <xdr:cNvPr id="137" name="テキスト ボックス 136"/>
        <xdr:cNvSpPr txBox="1"/>
      </xdr:nvSpPr>
      <xdr:spPr>
        <a:xfrm>
          <a:off x="3225800" y="667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210160</xdr:rowOff>
    </xdr:from>
    <xdr:to>
      <xdr:col>15</xdr:col>
      <xdr:colOff>101600</xdr:colOff>
      <xdr:row>34</xdr:row>
      <xdr:rowOff>311759</xdr:rowOff>
    </xdr:to>
    <xdr:sp macro="" textlink="">
      <xdr:nvSpPr>
        <xdr:cNvPr id="138" name="楕円 137"/>
        <xdr:cNvSpPr/>
      </xdr:nvSpPr>
      <xdr:spPr bwMode="auto">
        <a:xfrm>
          <a:off x="2857500" y="64776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321937</xdr:rowOff>
    </xdr:from>
    <xdr:ext cx="762000" cy="259045"/>
    <xdr:sp macro="" textlink="">
      <xdr:nvSpPr>
        <xdr:cNvPr id="139" name="テキスト ボックス 138"/>
        <xdr:cNvSpPr txBox="1"/>
      </xdr:nvSpPr>
      <xdr:spPr>
        <a:xfrm>
          <a:off x="2527300" y="62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145807</xdr:rowOff>
    </xdr:from>
    <xdr:to>
      <xdr:col>24</xdr:col>
      <xdr:colOff>63500</xdr:colOff>
      <xdr:row>34</xdr:row>
      <xdr:rowOff>150085</xdr:rowOff>
    </xdr:to>
    <xdr:cxnSp macro="">
      <xdr:nvCxnSpPr>
        <xdr:cNvPr id="63" name="直線コネクタ 62"/>
        <xdr:cNvCxnSpPr/>
      </xdr:nvCxnSpPr>
      <xdr:spPr>
        <a:xfrm>
          <a:off x="3797300" y="5975107"/>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145807</xdr:rowOff>
    </xdr:from>
    <xdr:to>
      <xdr:col>19</xdr:col>
      <xdr:colOff>177800</xdr:colOff>
      <xdr:row>35</xdr:row>
      <xdr:rowOff>16517</xdr:rowOff>
    </xdr:to>
    <xdr:cxnSp macro="">
      <xdr:nvCxnSpPr>
        <xdr:cNvPr id="66" name="直線コネクタ 65"/>
        <xdr:cNvCxnSpPr/>
      </xdr:nvCxnSpPr>
      <xdr:spPr>
        <a:xfrm flipV="1">
          <a:off x="2908300" y="5975107"/>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161842</xdr:rowOff>
    </xdr:from>
    <xdr:to>
      <xdr:col>15</xdr:col>
      <xdr:colOff>50800</xdr:colOff>
      <xdr:row>35</xdr:row>
      <xdr:rowOff>16517</xdr:rowOff>
    </xdr:to>
    <xdr:cxnSp macro="">
      <xdr:nvCxnSpPr>
        <xdr:cNvPr id="69" name="直線コネクタ 68"/>
        <xdr:cNvCxnSpPr/>
      </xdr:nvCxnSpPr>
      <xdr:spPr>
        <a:xfrm>
          <a:off x="2019300" y="599114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161842</xdr:rowOff>
    </xdr:from>
    <xdr:to>
      <xdr:col>10</xdr:col>
      <xdr:colOff>114300</xdr:colOff>
      <xdr:row>35</xdr:row>
      <xdr:rowOff>43884</xdr:rowOff>
    </xdr:to>
    <xdr:cxnSp macro="">
      <xdr:nvCxnSpPr>
        <xdr:cNvPr id="72" name="直線コネクタ 71"/>
        <xdr:cNvCxnSpPr/>
      </xdr:nvCxnSpPr>
      <xdr:spPr>
        <a:xfrm flipV="1">
          <a:off x="1130300" y="599114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99285</xdr:rowOff>
    </xdr:from>
    <xdr:to>
      <xdr:col>24</xdr:col>
      <xdr:colOff>114300</xdr:colOff>
      <xdr:row>35</xdr:row>
      <xdr:rowOff>29435</xdr:rowOff>
    </xdr:to>
    <xdr:sp macro="" textlink="">
      <xdr:nvSpPr>
        <xdr:cNvPr id="82" name="楕円 81"/>
        <xdr:cNvSpPr/>
      </xdr:nvSpPr>
      <xdr:spPr>
        <a:xfrm>
          <a:off x="4584700" y="59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77712</xdr:rowOff>
    </xdr:from>
    <xdr:ext cx="534377" cy="259045"/>
    <xdr:sp macro="" textlink="">
      <xdr:nvSpPr>
        <xdr:cNvPr id="83" name="人件費該当値テキスト"/>
        <xdr:cNvSpPr txBox="1"/>
      </xdr:nvSpPr>
      <xdr:spPr>
        <a:xfrm>
          <a:off x="4686300" y="59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95007</xdr:rowOff>
    </xdr:from>
    <xdr:to>
      <xdr:col>20</xdr:col>
      <xdr:colOff>38100</xdr:colOff>
      <xdr:row>35</xdr:row>
      <xdr:rowOff>25157</xdr:rowOff>
    </xdr:to>
    <xdr:sp macro="" textlink="">
      <xdr:nvSpPr>
        <xdr:cNvPr id="84" name="楕円 83"/>
        <xdr:cNvSpPr/>
      </xdr:nvSpPr>
      <xdr:spPr>
        <a:xfrm>
          <a:off x="3746500" y="59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16284</xdr:rowOff>
    </xdr:from>
    <xdr:ext cx="534377" cy="259045"/>
    <xdr:sp macro="" textlink="">
      <xdr:nvSpPr>
        <xdr:cNvPr id="85" name="テキスト ボックス 84"/>
        <xdr:cNvSpPr txBox="1"/>
      </xdr:nvSpPr>
      <xdr:spPr>
        <a:xfrm>
          <a:off x="3530111" y="6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137167</xdr:rowOff>
    </xdr:from>
    <xdr:to>
      <xdr:col>15</xdr:col>
      <xdr:colOff>101600</xdr:colOff>
      <xdr:row>35</xdr:row>
      <xdr:rowOff>67317</xdr:rowOff>
    </xdr:to>
    <xdr:sp macro="" textlink="">
      <xdr:nvSpPr>
        <xdr:cNvPr id="86" name="楕円 85"/>
        <xdr:cNvSpPr/>
      </xdr:nvSpPr>
      <xdr:spPr>
        <a:xfrm>
          <a:off x="2857500" y="59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58444</xdr:rowOff>
    </xdr:from>
    <xdr:ext cx="534377" cy="259045"/>
    <xdr:sp macro="" textlink="">
      <xdr:nvSpPr>
        <xdr:cNvPr id="87" name="テキスト ボックス 86"/>
        <xdr:cNvSpPr txBox="1"/>
      </xdr:nvSpPr>
      <xdr:spPr>
        <a:xfrm>
          <a:off x="2641111" y="60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111042</xdr:rowOff>
    </xdr:from>
    <xdr:to>
      <xdr:col>10</xdr:col>
      <xdr:colOff>165100</xdr:colOff>
      <xdr:row>35</xdr:row>
      <xdr:rowOff>41192</xdr:rowOff>
    </xdr:to>
    <xdr:sp macro="" textlink="">
      <xdr:nvSpPr>
        <xdr:cNvPr id="88" name="楕円 87"/>
        <xdr:cNvSpPr/>
      </xdr:nvSpPr>
      <xdr:spPr>
        <a:xfrm>
          <a:off x="19685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32319</xdr:rowOff>
    </xdr:from>
    <xdr:ext cx="534377" cy="259045"/>
    <xdr:sp macro="" textlink="">
      <xdr:nvSpPr>
        <xdr:cNvPr id="89" name="テキスト ボックス 88"/>
        <xdr:cNvSpPr txBox="1"/>
      </xdr:nvSpPr>
      <xdr:spPr>
        <a:xfrm>
          <a:off x="1752111" y="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164534</xdr:rowOff>
    </xdr:from>
    <xdr:to>
      <xdr:col>6</xdr:col>
      <xdr:colOff>38100</xdr:colOff>
      <xdr:row>35</xdr:row>
      <xdr:rowOff>94684</xdr:rowOff>
    </xdr:to>
    <xdr:sp macro="" textlink="">
      <xdr:nvSpPr>
        <xdr:cNvPr id="90" name="楕円 89"/>
        <xdr:cNvSpPr/>
      </xdr:nvSpPr>
      <xdr:spPr>
        <a:xfrm>
          <a:off x="1079500" y="59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85811</xdr:rowOff>
    </xdr:from>
    <xdr:ext cx="534377" cy="259045"/>
    <xdr:sp macro="" textlink="">
      <xdr:nvSpPr>
        <xdr:cNvPr id="91" name="テキスト ボックス 90"/>
        <xdr:cNvSpPr txBox="1"/>
      </xdr:nvSpPr>
      <xdr:spPr>
        <a:xfrm>
          <a:off x="863111" y="60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129089</xdr:rowOff>
    </xdr:from>
    <xdr:to>
      <xdr:col>24</xdr:col>
      <xdr:colOff>63500</xdr:colOff>
      <xdr:row>57</xdr:row>
      <xdr:rowOff>17380</xdr:rowOff>
    </xdr:to>
    <xdr:cxnSp macro="">
      <xdr:nvCxnSpPr>
        <xdr:cNvPr id="121" name="直線コネクタ 120"/>
        <xdr:cNvCxnSpPr/>
      </xdr:nvCxnSpPr>
      <xdr:spPr>
        <a:xfrm>
          <a:off x="3797300" y="9730289"/>
          <a:ext cx="8382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129089</xdr:rowOff>
    </xdr:from>
    <xdr:to>
      <xdr:col>19</xdr:col>
      <xdr:colOff>177800</xdr:colOff>
      <xdr:row>57</xdr:row>
      <xdr:rowOff>41307</xdr:rowOff>
    </xdr:to>
    <xdr:cxnSp macro="">
      <xdr:nvCxnSpPr>
        <xdr:cNvPr id="124" name="直線コネクタ 123"/>
        <xdr:cNvCxnSpPr/>
      </xdr:nvCxnSpPr>
      <xdr:spPr>
        <a:xfrm flipV="1">
          <a:off x="2908300" y="9730289"/>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41307</xdr:rowOff>
    </xdr:from>
    <xdr:to>
      <xdr:col>15</xdr:col>
      <xdr:colOff>50800</xdr:colOff>
      <xdr:row>57</xdr:row>
      <xdr:rowOff>57633</xdr:rowOff>
    </xdr:to>
    <xdr:cxnSp macro="">
      <xdr:nvCxnSpPr>
        <xdr:cNvPr id="127" name="直線コネクタ 126"/>
        <xdr:cNvCxnSpPr/>
      </xdr:nvCxnSpPr>
      <xdr:spPr>
        <a:xfrm flipV="1">
          <a:off x="2019300" y="9813957"/>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28181</xdr:rowOff>
    </xdr:from>
    <xdr:to>
      <xdr:col>10</xdr:col>
      <xdr:colOff>114300</xdr:colOff>
      <xdr:row>57</xdr:row>
      <xdr:rowOff>57633</xdr:rowOff>
    </xdr:to>
    <xdr:cxnSp macro="">
      <xdr:nvCxnSpPr>
        <xdr:cNvPr id="130" name="直線コネクタ 129"/>
        <xdr:cNvCxnSpPr/>
      </xdr:nvCxnSpPr>
      <xdr:spPr>
        <a:xfrm>
          <a:off x="1130300" y="9800831"/>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138030</xdr:rowOff>
    </xdr:from>
    <xdr:to>
      <xdr:col>24</xdr:col>
      <xdr:colOff>114300</xdr:colOff>
      <xdr:row>57</xdr:row>
      <xdr:rowOff>68180</xdr:rowOff>
    </xdr:to>
    <xdr:sp macro="" textlink="">
      <xdr:nvSpPr>
        <xdr:cNvPr id="140" name="楕円 139"/>
        <xdr:cNvSpPr/>
      </xdr:nvSpPr>
      <xdr:spPr>
        <a:xfrm>
          <a:off x="4584700" y="97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160907</xdr:rowOff>
    </xdr:from>
    <xdr:ext cx="534377" cy="259045"/>
    <xdr:sp macro="" textlink="">
      <xdr:nvSpPr>
        <xdr:cNvPr id="141" name="物件費該当値テキスト"/>
        <xdr:cNvSpPr txBox="1"/>
      </xdr:nvSpPr>
      <xdr:spPr>
        <a:xfrm>
          <a:off x="4686300" y="959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78289</xdr:rowOff>
    </xdr:from>
    <xdr:to>
      <xdr:col>20</xdr:col>
      <xdr:colOff>38100</xdr:colOff>
      <xdr:row>57</xdr:row>
      <xdr:rowOff>8439</xdr:rowOff>
    </xdr:to>
    <xdr:sp macro="" textlink="">
      <xdr:nvSpPr>
        <xdr:cNvPr id="142" name="楕円 141"/>
        <xdr:cNvSpPr/>
      </xdr:nvSpPr>
      <xdr:spPr>
        <a:xfrm>
          <a:off x="3746500" y="96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24966</xdr:rowOff>
    </xdr:from>
    <xdr:ext cx="534377" cy="259045"/>
    <xdr:sp macro="" textlink="">
      <xdr:nvSpPr>
        <xdr:cNvPr id="143" name="テキスト ボックス 142"/>
        <xdr:cNvSpPr txBox="1"/>
      </xdr:nvSpPr>
      <xdr:spPr>
        <a:xfrm>
          <a:off x="3530111" y="94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161957</xdr:rowOff>
    </xdr:from>
    <xdr:to>
      <xdr:col>15</xdr:col>
      <xdr:colOff>101600</xdr:colOff>
      <xdr:row>57</xdr:row>
      <xdr:rowOff>92107</xdr:rowOff>
    </xdr:to>
    <xdr:sp macro="" textlink="">
      <xdr:nvSpPr>
        <xdr:cNvPr id="144" name="楕円 143"/>
        <xdr:cNvSpPr/>
      </xdr:nvSpPr>
      <xdr:spPr>
        <a:xfrm>
          <a:off x="2857500" y="97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108634</xdr:rowOff>
    </xdr:from>
    <xdr:ext cx="534377" cy="259045"/>
    <xdr:sp macro="" textlink="">
      <xdr:nvSpPr>
        <xdr:cNvPr id="145" name="テキスト ボックス 144"/>
        <xdr:cNvSpPr txBox="1"/>
      </xdr:nvSpPr>
      <xdr:spPr>
        <a:xfrm>
          <a:off x="2641111" y="95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6833</xdr:rowOff>
    </xdr:from>
    <xdr:to>
      <xdr:col>10</xdr:col>
      <xdr:colOff>165100</xdr:colOff>
      <xdr:row>57</xdr:row>
      <xdr:rowOff>108433</xdr:rowOff>
    </xdr:to>
    <xdr:sp macro="" textlink="">
      <xdr:nvSpPr>
        <xdr:cNvPr id="146" name="楕円 145"/>
        <xdr:cNvSpPr/>
      </xdr:nvSpPr>
      <xdr:spPr>
        <a:xfrm>
          <a:off x="1968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124960</xdr:rowOff>
    </xdr:from>
    <xdr:ext cx="534377" cy="259045"/>
    <xdr:sp macro="" textlink="">
      <xdr:nvSpPr>
        <xdr:cNvPr id="147" name="テキスト ボックス 146"/>
        <xdr:cNvSpPr txBox="1"/>
      </xdr:nvSpPr>
      <xdr:spPr>
        <a:xfrm>
          <a:off x="1752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148831</xdr:rowOff>
    </xdr:from>
    <xdr:to>
      <xdr:col>6</xdr:col>
      <xdr:colOff>38100</xdr:colOff>
      <xdr:row>57</xdr:row>
      <xdr:rowOff>78981</xdr:rowOff>
    </xdr:to>
    <xdr:sp macro="" textlink="">
      <xdr:nvSpPr>
        <xdr:cNvPr id="148" name="楕円 147"/>
        <xdr:cNvSpPr/>
      </xdr:nvSpPr>
      <xdr:spPr>
        <a:xfrm>
          <a:off x="1079500" y="97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95508</xdr:rowOff>
    </xdr:from>
    <xdr:ext cx="534377" cy="259045"/>
    <xdr:sp macro="" textlink="">
      <xdr:nvSpPr>
        <xdr:cNvPr id="149" name="テキスト ボックス 148"/>
        <xdr:cNvSpPr txBox="1"/>
      </xdr:nvSpPr>
      <xdr:spPr>
        <a:xfrm>
          <a:off x="863111" y="95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63826</xdr:rowOff>
    </xdr:from>
    <xdr:to>
      <xdr:col>24</xdr:col>
      <xdr:colOff>63500</xdr:colOff>
      <xdr:row>76</xdr:row>
      <xdr:rowOff>46737</xdr:rowOff>
    </xdr:to>
    <xdr:cxnSp macro="">
      <xdr:nvCxnSpPr>
        <xdr:cNvPr id="180" name="直線コネクタ 179"/>
        <xdr:cNvCxnSpPr/>
      </xdr:nvCxnSpPr>
      <xdr:spPr>
        <a:xfrm>
          <a:off x="3797300" y="12922576"/>
          <a:ext cx="838200" cy="1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63826</xdr:rowOff>
    </xdr:from>
    <xdr:to>
      <xdr:col>19</xdr:col>
      <xdr:colOff>177800</xdr:colOff>
      <xdr:row>75</xdr:row>
      <xdr:rowOff>135019</xdr:rowOff>
    </xdr:to>
    <xdr:cxnSp macro="">
      <xdr:nvCxnSpPr>
        <xdr:cNvPr id="183" name="直線コネクタ 182"/>
        <xdr:cNvCxnSpPr/>
      </xdr:nvCxnSpPr>
      <xdr:spPr>
        <a:xfrm flipV="1">
          <a:off x="2908300" y="12922576"/>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135019</xdr:rowOff>
    </xdr:from>
    <xdr:to>
      <xdr:col>15</xdr:col>
      <xdr:colOff>50800</xdr:colOff>
      <xdr:row>76</xdr:row>
      <xdr:rowOff>20393</xdr:rowOff>
    </xdr:to>
    <xdr:cxnSp macro="">
      <xdr:nvCxnSpPr>
        <xdr:cNvPr id="186" name="直線コネクタ 185"/>
        <xdr:cNvCxnSpPr/>
      </xdr:nvCxnSpPr>
      <xdr:spPr>
        <a:xfrm flipV="1">
          <a:off x="2019300" y="12993769"/>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168873</xdr:rowOff>
    </xdr:from>
    <xdr:to>
      <xdr:col>10</xdr:col>
      <xdr:colOff>114300</xdr:colOff>
      <xdr:row>76</xdr:row>
      <xdr:rowOff>20393</xdr:rowOff>
    </xdr:to>
    <xdr:cxnSp macro="">
      <xdr:nvCxnSpPr>
        <xdr:cNvPr id="189" name="直線コネクタ 188"/>
        <xdr:cNvCxnSpPr/>
      </xdr:nvCxnSpPr>
      <xdr:spPr>
        <a:xfrm>
          <a:off x="1130300" y="13027623"/>
          <a:ext cx="8890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167387</xdr:rowOff>
    </xdr:from>
    <xdr:to>
      <xdr:col>24</xdr:col>
      <xdr:colOff>114300</xdr:colOff>
      <xdr:row>76</xdr:row>
      <xdr:rowOff>97537</xdr:rowOff>
    </xdr:to>
    <xdr:sp macro="" textlink="">
      <xdr:nvSpPr>
        <xdr:cNvPr id="199" name="楕円 198"/>
        <xdr:cNvSpPr/>
      </xdr:nvSpPr>
      <xdr:spPr>
        <a:xfrm>
          <a:off x="4584700" y="130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18813</xdr:rowOff>
    </xdr:from>
    <xdr:ext cx="469744" cy="259045"/>
    <xdr:sp macro="" textlink="">
      <xdr:nvSpPr>
        <xdr:cNvPr id="200" name="維持補修費該当値テキスト"/>
        <xdr:cNvSpPr txBox="1"/>
      </xdr:nvSpPr>
      <xdr:spPr>
        <a:xfrm>
          <a:off x="4686300" y="128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13026</xdr:rowOff>
    </xdr:from>
    <xdr:to>
      <xdr:col>20</xdr:col>
      <xdr:colOff>38100</xdr:colOff>
      <xdr:row>75</xdr:row>
      <xdr:rowOff>114626</xdr:rowOff>
    </xdr:to>
    <xdr:sp macro="" textlink="">
      <xdr:nvSpPr>
        <xdr:cNvPr id="201" name="楕円 200"/>
        <xdr:cNvSpPr/>
      </xdr:nvSpPr>
      <xdr:spPr>
        <a:xfrm>
          <a:off x="3746500" y="128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131153</xdr:rowOff>
    </xdr:from>
    <xdr:ext cx="469744" cy="259045"/>
    <xdr:sp macro="" textlink="">
      <xdr:nvSpPr>
        <xdr:cNvPr id="202" name="テキスト ボックス 201"/>
        <xdr:cNvSpPr txBox="1"/>
      </xdr:nvSpPr>
      <xdr:spPr>
        <a:xfrm>
          <a:off x="3562428" y="126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84219</xdr:rowOff>
    </xdr:from>
    <xdr:to>
      <xdr:col>15</xdr:col>
      <xdr:colOff>101600</xdr:colOff>
      <xdr:row>76</xdr:row>
      <xdr:rowOff>14368</xdr:rowOff>
    </xdr:to>
    <xdr:sp macro="" textlink="">
      <xdr:nvSpPr>
        <xdr:cNvPr id="203" name="楕円 202"/>
        <xdr:cNvSpPr/>
      </xdr:nvSpPr>
      <xdr:spPr>
        <a:xfrm>
          <a:off x="2857500" y="12942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30896</xdr:rowOff>
    </xdr:from>
    <xdr:ext cx="469744" cy="259045"/>
    <xdr:sp macro="" textlink="">
      <xdr:nvSpPr>
        <xdr:cNvPr id="204" name="テキスト ボックス 203"/>
        <xdr:cNvSpPr txBox="1"/>
      </xdr:nvSpPr>
      <xdr:spPr>
        <a:xfrm>
          <a:off x="2673428" y="127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141043</xdr:rowOff>
    </xdr:from>
    <xdr:to>
      <xdr:col>10</xdr:col>
      <xdr:colOff>165100</xdr:colOff>
      <xdr:row>76</xdr:row>
      <xdr:rowOff>71193</xdr:rowOff>
    </xdr:to>
    <xdr:sp macro="" textlink="">
      <xdr:nvSpPr>
        <xdr:cNvPr id="205" name="楕円 204"/>
        <xdr:cNvSpPr/>
      </xdr:nvSpPr>
      <xdr:spPr>
        <a:xfrm>
          <a:off x="1968500" y="129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87720</xdr:rowOff>
    </xdr:from>
    <xdr:ext cx="469744" cy="259045"/>
    <xdr:sp macro="" textlink="">
      <xdr:nvSpPr>
        <xdr:cNvPr id="206" name="テキスト ボックス 205"/>
        <xdr:cNvSpPr txBox="1"/>
      </xdr:nvSpPr>
      <xdr:spPr>
        <a:xfrm>
          <a:off x="1784428" y="127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118073</xdr:rowOff>
    </xdr:from>
    <xdr:to>
      <xdr:col>6</xdr:col>
      <xdr:colOff>38100</xdr:colOff>
      <xdr:row>76</xdr:row>
      <xdr:rowOff>48223</xdr:rowOff>
    </xdr:to>
    <xdr:sp macro="" textlink="">
      <xdr:nvSpPr>
        <xdr:cNvPr id="207" name="楕円 206"/>
        <xdr:cNvSpPr/>
      </xdr:nvSpPr>
      <xdr:spPr>
        <a:xfrm>
          <a:off x="1079500" y="129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64750</xdr:rowOff>
    </xdr:from>
    <xdr:ext cx="469744" cy="259045"/>
    <xdr:sp macro="" textlink="">
      <xdr:nvSpPr>
        <xdr:cNvPr id="208" name="テキスト ボックス 207"/>
        <xdr:cNvSpPr txBox="1"/>
      </xdr:nvSpPr>
      <xdr:spPr>
        <a:xfrm>
          <a:off x="895428" y="127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142887</xdr:rowOff>
    </xdr:from>
    <xdr:to>
      <xdr:col>24</xdr:col>
      <xdr:colOff>63500</xdr:colOff>
      <xdr:row>91</xdr:row>
      <xdr:rowOff>48794</xdr:rowOff>
    </xdr:to>
    <xdr:cxnSp macro="">
      <xdr:nvCxnSpPr>
        <xdr:cNvPr id="238" name="直線コネクタ 237"/>
        <xdr:cNvCxnSpPr/>
      </xdr:nvCxnSpPr>
      <xdr:spPr>
        <a:xfrm flipV="1">
          <a:off x="3797300" y="15573387"/>
          <a:ext cx="838200" cy="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41757</xdr:rowOff>
    </xdr:from>
    <xdr:to>
      <xdr:col>19</xdr:col>
      <xdr:colOff>177800</xdr:colOff>
      <xdr:row>91</xdr:row>
      <xdr:rowOff>48794</xdr:rowOff>
    </xdr:to>
    <xdr:cxnSp macro="">
      <xdr:nvCxnSpPr>
        <xdr:cNvPr id="241" name="直線コネクタ 240"/>
        <xdr:cNvCxnSpPr/>
      </xdr:nvCxnSpPr>
      <xdr:spPr>
        <a:xfrm>
          <a:off x="2908300" y="15643707"/>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41757</xdr:rowOff>
    </xdr:from>
    <xdr:to>
      <xdr:col>15</xdr:col>
      <xdr:colOff>50800</xdr:colOff>
      <xdr:row>91</xdr:row>
      <xdr:rowOff>102108</xdr:rowOff>
    </xdr:to>
    <xdr:cxnSp macro="">
      <xdr:nvCxnSpPr>
        <xdr:cNvPr id="244" name="直線コネクタ 243"/>
        <xdr:cNvCxnSpPr/>
      </xdr:nvCxnSpPr>
      <xdr:spPr>
        <a:xfrm flipV="1">
          <a:off x="2019300" y="1564370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102108</xdr:rowOff>
    </xdr:from>
    <xdr:to>
      <xdr:col>10</xdr:col>
      <xdr:colOff>114300</xdr:colOff>
      <xdr:row>91</xdr:row>
      <xdr:rowOff>161226</xdr:rowOff>
    </xdr:to>
    <xdr:cxnSp macro="">
      <xdr:nvCxnSpPr>
        <xdr:cNvPr id="247" name="直線コネクタ 246"/>
        <xdr:cNvCxnSpPr/>
      </xdr:nvCxnSpPr>
      <xdr:spPr>
        <a:xfrm flipV="1">
          <a:off x="1130300" y="1570405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92087</xdr:rowOff>
    </xdr:from>
    <xdr:to>
      <xdr:col>24</xdr:col>
      <xdr:colOff>114300</xdr:colOff>
      <xdr:row>91</xdr:row>
      <xdr:rowOff>22237</xdr:rowOff>
    </xdr:to>
    <xdr:sp macro="" textlink="">
      <xdr:nvSpPr>
        <xdr:cNvPr id="257" name="楕円 256"/>
        <xdr:cNvSpPr/>
      </xdr:nvSpPr>
      <xdr:spPr>
        <a:xfrm>
          <a:off x="4584700" y="155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7014</xdr:rowOff>
    </xdr:from>
    <xdr:ext cx="599010" cy="259045"/>
    <xdr:sp macro="" textlink="">
      <xdr:nvSpPr>
        <xdr:cNvPr id="258" name="扶助費該当値テキスト"/>
        <xdr:cNvSpPr txBox="1"/>
      </xdr:nvSpPr>
      <xdr:spPr>
        <a:xfrm>
          <a:off x="4686300" y="154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169444</xdr:rowOff>
    </xdr:from>
    <xdr:to>
      <xdr:col>20</xdr:col>
      <xdr:colOff>38100</xdr:colOff>
      <xdr:row>91</xdr:row>
      <xdr:rowOff>99594</xdr:rowOff>
    </xdr:to>
    <xdr:sp macro="" textlink="">
      <xdr:nvSpPr>
        <xdr:cNvPr id="259" name="楕円 258"/>
        <xdr:cNvSpPr/>
      </xdr:nvSpPr>
      <xdr:spPr>
        <a:xfrm>
          <a:off x="3746500" y="15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116121</xdr:rowOff>
    </xdr:from>
    <xdr:ext cx="599010" cy="259045"/>
    <xdr:sp macro="" textlink="">
      <xdr:nvSpPr>
        <xdr:cNvPr id="260" name="テキスト ボックス 259"/>
        <xdr:cNvSpPr txBox="1"/>
      </xdr:nvSpPr>
      <xdr:spPr>
        <a:xfrm>
          <a:off x="3497795" y="1537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162407</xdr:rowOff>
    </xdr:from>
    <xdr:to>
      <xdr:col>15</xdr:col>
      <xdr:colOff>101600</xdr:colOff>
      <xdr:row>91</xdr:row>
      <xdr:rowOff>92557</xdr:rowOff>
    </xdr:to>
    <xdr:sp macro="" textlink="">
      <xdr:nvSpPr>
        <xdr:cNvPr id="261" name="楕円 260"/>
        <xdr:cNvSpPr/>
      </xdr:nvSpPr>
      <xdr:spPr>
        <a:xfrm>
          <a:off x="2857500" y="15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109084</xdr:rowOff>
    </xdr:from>
    <xdr:ext cx="599010" cy="259045"/>
    <xdr:sp macro="" textlink="">
      <xdr:nvSpPr>
        <xdr:cNvPr id="262" name="テキスト ボックス 261"/>
        <xdr:cNvSpPr txBox="1"/>
      </xdr:nvSpPr>
      <xdr:spPr>
        <a:xfrm>
          <a:off x="2608795" y="1536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51308</xdr:rowOff>
    </xdr:from>
    <xdr:to>
      <xdr:col>10</xdr:col>
      <xdr:colOff>165100</xdr:colOff>
      <xdr:row>91</xdr:row>
      <xdr:rowOff>152908</xdr:rowOff>
    </xdr:to>
    <xdr:sp macro="" textlink="">
      <xdr:nvSpPr>
        <xdr:cNvPr id="263" name="楕円 262"/>
        <xdr:cNvSpPr/>
      </xdr:nvSpPr>
      <xdr:spPr>
        <a:xfrm>
          <a:off x="1968500" y="156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169435</xdr:rowOff>
    </xdr:from>
    <xdr:ext cx="599010" cy="259045"/>
    <xdr:sp macro="" textlink="">
      <xdr:nvSpPr>
        <xdr:cNvPr id="264" name="テキスト ボックス 263"/>
        <xdr:cNvSpPr txBox="1"/>
      </xdr:nvSpPr>
      <xdr:spPr>
        <a:xfrm>
          <a:off x="1719795" y="154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110426</xdr:rowOff>
    </xdr:from>
    <xdr:to>
      <xdr:col>6</xdr:col>
      <xdr:colOff>38100</xdr:colOff>
      <xdr:row>92</xdr:row>
      <xdr:rowOff>40576</xdr:rowOff>
    </xdr:to>
    <xdr:sp macro="" textlink="">
      <xdr:nvSpPr>
        <xdr:cNvPr id="265" name="楕円 264"/>
        <xdr:cNvSpPr/>
      </xdr:nvSpPr>
      <xdr:spPr>
        <a:xfrm>
          <a:off x="1079500" y="157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57103</xdr:rowOff>
    </xdr:from>
    <xdr:ext cx="599010" cy="259045"/>
    <xdr:sp macro="" textlink="">
      <xdr:nvSpPr>
        <xdr:cNvPr id="266" name="テキスト ボックス 265"/>
        <xdr:cNvSpPr txBox="1"/>
      </xdr:nvSpPr>
      <xdr:spPr>
        <a:xfrm>
          <a:off x="830795" y="154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16539</xdr:rowOff>
    </xdr:from>
    <xdr:to>
      <xdr:col>55</xdr:col>
      <xdr:colOff>0</xdr:colOff>
      <xdr:row>37</xdr:row>
      <xdr:rowOff>94168</xdr:rowOff>
    </xdr:to>
    <xdr:cxnSp macro="">
      <xdr:nvCxnSpPr>
        <xdr:cNvPr id="293" name="直線コネクタ 292"/>
        <xdr:cNvCxnSpPr/>
      </xdr:nvCxnSpPr>
      <xdr:spPr>
        <a:xfrm flipV="1">
          <a:off x="9639300" y="6360189"/>
          <a:ext cx="838200" cy="7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94168</xdr:rowOff>
    </xdr:from>
    <xdr:to>
      <xdr:col>50</xdr:col>
      <xdr:colOff>114300</xdr:colOff>
      <xdr:row>37</xdr:row>
      <xdr:rowOff>129011</xdr:rowOff>
    </xdr:to>
    <xdr:cxnSp macro="">
      <xdr:nvCxnSpPr>
        <xdr:cNvPr id="296" name="直線コネクタ 295"/>
        <xdr:cNvCxnSpPr/>
      </xdr:nvCxnSpPr>
      <xdr:spPr>
        <a:xfrm flipV="1">
          <a:off x="8750300" y="6437818"/>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128604</xdr:rowOff>
    </xdr:from>
    <xdr:to>
      <xdr:col>45</xdr:col>
      <xdr:colOff>177800</xdr:colOff>
      <xdr:row>37</xdr:row>
      <xdr:rowOff>129011</xdr:rowOff>
    </xdr:to>
    <xdr:cxnSp macro="">
      <xdr:nvCxnSpPr>
        <xdr:cNvPr id="299" name="直線コネクタ 298"/>
        <xdr:cNvCxnSpPr/>
      </xdr:nvCxnSpPr>
      <xdr:spPr>
        <a:xfrm>
          <a:off x="7861300" y="6472254"/>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118651</xdr:rowOff>
    </xdr:from>
    <xdr:to>
      <xdr:col>41</xdr:col>
      <xdr:colOff>50800</xdr:colOff>
      <xdr:row>37</xdr:row>
      <xdr:rowOff>128604</xdr:rowOff>
    </xdr:to>
    <xdr:cxnSp macro="">
      <xdr:nvCxnSpPr>
        <xdr:cNvPr id="302" name="直線コネクタ 301"/>
        <xdr:cNvCxnSpPr/>
      </xdr:nvCxnSpPr>
      <xdr:spPr>
        <a:xfrm>
          <a:off x="6972300" y="6462301"/>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137189</xdr:rowOff>
    </xdr:from>
    <xdr:to>
      <xdr:col>55</xdr:col>
      <xdr:colOff>50800</xdr:colOff>
      <xdr:row>37</xdr:row>
      <xdr:rowOff>67339</xdr:rowOff>
    </xdr:to>
    <xdr:sp macro="" textlink="">
      <xdr:nvSpPr>
        <xdr:cNvPr id="312" name="楕円 311"/>
        <xdr:cNvSpPr/>
      </xdr:nvSpPr>
      <xdr:spPr>
        <a:xfrm>
          <a:off x="10426700" y="63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160066</xdr:rowOff>
    </xdr:from>
    <xdr:ext cx="534377" cy="259045"/>
    <xdr:sp macro="" textlink="">
      <xdr:nvSpPr>
        <xdr:cNvPr id="313" name="補助費等該当値テキスト"/>
        <xdr:cNvSpPr txBox="1"/>
      </xdr:nvSpPr>
      <xdr:spPr>
        <a:xfrm>
          <a:off x="10528300" y="616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43368</xdr:rowOff>
    </xdr:from>
    <xdr:to>
      <xdr:col>50</xdr:col>
      <xdr:colOff>165100</xdr:colOff>
      <xdr:row>37</xdr:row>
      <xdr:rowOff>144968</xdr:rowOff>
    </xdr:to>
    <xdr:sp macro="" textlink="">
      <xdr:nvSpPr>
        <xdr:cNvPr id="314" name="楕円 313"/>
        <xdr:cNvSpPr/>
      </xdr:nvSpPr>
      <xdr:spPr>
        <a:xfrm>
          <a:off x="9588500" y="63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161495</xdr:rowOff>
    </xdr:from>
    <xdr:ext cx="534377" cy="259045"/>
    <xdr:sp macro="" textlink="">
      <xdr:nvSpPr>
        <xdr:cNvPr id="315" name="テキスト ボックス 314"/>
        <xdr:cNvSpPr txBox="1"/>
      </xdr:nvSpPr>
      <xdr:spPr>
        <a:xfrm>
          <a:off x="9372111" y="616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78211</xdr:rowOff>
    </xdr:from>
    <xdr:to>
      <xdr:col>46</xdr:col>
      <xdr:colOff>38100</xdr:colOff>
      <xdr:row>38</xdr:row>
      <xdr:rowOff>8361</xdr:rowOff>
    </xdr:to>
    <xdr:sp macro="" textlink="">
      <xdr:nvSpPr>
        <xdr:cNvPr id="316" name="楕円 315"/>
        <xdr:cNvSpPr/>
      </xdr:nvSpPr>
      <xdr:spPr>
        <a:xfrm>
          <a:off x="8699500" y="6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24888</xdr:rowOff>
    </xdr:from>
    <xdr:ext cx="534377" cy="259045"/>
    <xdr:sp macro="" textlink="">
      <xdr:nvSpPr>
        <xdr:cNvPr id="317" name="テキスト ボックス 316"/>
        <xdr:cNvSpPr txBox="1"/>
      </xdr:nvSpPr>
      <xdr:spPr>
        <a:xfrm>
          <a:off x="8483111" y="619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77804</xdr:rowOff>
    </xdr:from>
    <xdr:to>
      <xdr:col>41</xdr:col>
      <xdr:colOff>101600</xdr:colOff>
      <xdr:row>38</xdr:row>
      <xdr:rowOff>7954</xdr:rowOff>
    </xdr:to>
    <xdr:sp macro="" textlink="">
      <xdr:nvSpPr>
        <xdr:cNvPr id="318" name="楕円 317"/>
        <xdr:cNvSpPr/>
      </xdr:nvSpPr>
      <xdr:spPr>
        <a:xfrm>
          <a:off x="7810500" y="64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24481</xdr:rowOff>
    </xdr:from>
    <xdr:ext cx="534377" cy="259045"/>
    <xdr:sp macro="" textlink="">
      <xdr:nvSpPr>
        <xdr:cNvPr id="319" name="テキスト ボックス 318"/>
        <xdr:cNvSpPr txBox="1"/>
      </xdr:nvSpPr>
      <xdr:spPr>
        <a:xfrm>
          <a:off x="7594111" y="61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67851</xdr:rowOff>
    </xdr:from>
    <xdr:to>
      <xdr:col>36</xdr:col>
      <xdr:colOff>165100</xdr:colOff>
      <xdr:row>37</xdr:row>
      <xdr:rowOff>169450</xdr:rowOff>
    </xdr:to>
    <xdr:sp macro="" textlink="">
      <xdr:nvSpPr>
        <xdr:cNvPr id="320" name="楕円 319"/>
        <xdr:cNvSpPr/>
      </xdr:nvSpPr>
      <xdr:spPr>
        <a:xfrm>
          <a:off x="6921500" y="6411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14528</xdr:rowOff>
    </xdr:from>
    <xdr:ext cx="534377" cy="259045"/>
    <xdr:sp macro="" textlink="">
      <xdr:nvSpPr>
        <xdr:cNvPr id="321" name="テキスト ボックス 320"/>
        <xdr:cNvSpPr txBox="1"/>
      </xdr:nvSpPr>
      <xdr:spPr>
        <a:xfrm>
          <a:off x="6705111" y="61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154254</xdr:rowOff>
    </xdr:from>
    <xdr:to>
      <xdr:col>55</xdr:col>
      <xdr:colOff>0</xdr:colOff>
      <xdr:row>56</xdr:row>
      <xdr:rowOff>164127</xdr:rowOff>
    </xdr:to>
    <xdr:cxnSp macro="">
      <xdr:nvCxnSpPr>
        <xdr:cNvPr id="352" name="直線コネクタ 351"/>
        <xdr:cNvCxnSpPr/>
      </xdr:nvCxnSpPr>
      <xdr:spPr>
        <a:xfrm flipV="1">
          <a:off x="9639300" y="9584004"/>
          <a:ext cx="838200" cy="1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53235</xdr:rowOff>
    </xdr:from>
    <xdr:to>
      <xdr:col>50</xdr:col>
      <xdr:colOff>114300</xdr:colOff>
      <xdr:row>56</xdr:row>
      <xdr:rowOff>164127</xdr:rowOff>
    </xdr:to>
    <xdr:cxnSp macro="">
      <xdr:nvCxnSpPr>
        <xdr:cNvPr id="355" name="直線コネクタ 354"/>
        <xdr:cNvCxnSpPr/>
      </xdr:nvCxnSpPr>
      <xdr:spPr>
        <a:xfrm>
          <a:off x="8750300" y="9311535"/>
          <a:ext cx="889000" cy="45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49447</xdr:rowOff>
    </xdr:from>
    <xdr:to>
      <xdr:col>45</xdr:col>
      <xdr:colOff>177800</xdr:colOff>
      <xdr:row>54</xdr:row>
      <xdr:rowOff>53235</xdr:rowOff>
    </xdr:to>
    <xdr:cxnSp macro="">
      <xdr:nvCxnSpPr>
        <xdr:cNvPr id="358" name="直線コネクタ 357"/>
        <xdr:cNvCxnSpPr/>
      </xdr:nvCxnSpPr>
      <xdr:spPr>
        <a:xfrm>
          <a:off x="7861300" y="8793397"/>
          <a:ext cx="889000" cy="5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49447</xdr:rowOff>
    </xdr:from>
    <xdr:to>
      <xdr:col>41</xdr:col>
      <xdr:colOff>50800</xdr:colOff>
      <xdr:row>53</xdr:row>
      <xdr:rowOff>52070</xdr:rowOff>
    </xdr:to>
    <xdr:cxnSp macro="">
      <xdr:nvCxnSpPr>
        <xdr:cNvPr id="361" name="直線コネクタ 360"/>
        <xdr:cNvCxnSpPr/>
      </xdr:nvCxnSpPr>
      <xdr:spPr>
        <a:xfrm flipV="1">
          <a:off x="6972300" y="8793397"/>
          <a:ext cx="889000" cy="3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103454</xdr:rowOff>
    </xdr:from>
    <xdr:to>
      <xdr:col>55</xdr:col>
      <xdr:colOff>50800</xdr:colOff>
      <xdr:row>56</xdr:row>
      <xdr:rowOff>33604</xdr:rowOff>
    </xdr:to>
    <xdr:sp macro="" textlink="">
      <xdr:nvSpPr>
        <xdr:cNvPr id="371" name="楕円 370"/>
        <xdr:cNvSpPr/>
      </xdr:nvSpPr>
      <xdr:spPr>
        <a:xfrm>
          <a:off x="10426700" y="95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126331</xdr:rowOff>
    </xdr:from>
    <xdr:ext cx="534377" cy="259045"/>
    <xdr:sp macro="" textlink="">
      <xdr:nvSpPr>
        <xdr:cNvPr id="372" name="普通建設事業費該当値テキスト"/>
        <xdr:cNvSpPr txBox="1"/>
      </xdr:nvSpPr>
      <xdr:spPr>
        <a:xfrm>
          <a:off x="10528300" y="93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113327</xdr:rowOff>
    </xdr:from>
    <xdr:to>
      <xdr:col>50</xdr:col>
      <xdr:colOff>165100</xdr:colOff>
      <xdr:row>57</xdr:row>
      <xdr:rowOff>43477</xdr:rowOff>
    </xdr:to>
    <xdr:sp macro="" textlink="">
      <xdr:nvSpPr>
        <xdr:cNvPr id="373" name="楕円 372"/>
        <xdr:cNvSpPr/>
      </xdr:nvSpPr>
      <xdr:spPr>
        <a:xfrm>
          <a:off x="9588500" y="97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34604</xdr:rowOff>
    </xdr:from>
    <xdr:ext cx="534377" cy="259045"/>
    <xdr:sp macro="" textlink="">
      <xdr:nvSpPr>
        <xdr:cNvPr id="374" name="テキスト ボックス 373"/>
        <xdr:cNvSpPr txBox="1"/>
      </xdr:nvSpPr>
      <xdr:spPr>
        <a:xfrm>
          <a:off x="9372111" y="98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2435</xdr:rowOff>
    </xdr:from>
    <xdr:to>
      <xdr:col>46</xdr:col>
      <xdr:colOff>38100</xdr:colOff>
      <xdr:row>54</xdr:row>
      <xdr:rowOff>104035</xdr:rowOff>
    </xdr:to>
    <xdr:sp macro="" textlink="">
      <xdr:nvSpPr>
        <xdr:cNvPr id="375" name="楕円 374"/>
        <xdr:cNvSpPr/>
      </xdr:nvSpPr>
      <xdr:spPr>
        <a:xfrm>
          <a:off x="8699500" y="92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120562</xdr:rowOff>
    </xdr:from>
    <xdr:ext cx="534377" cy="259045"/>
    <xdr:sp macro="" textlink="">
      <xdr:nvSpPr>
        <xdr:cNvPr id="376" name="テキスト ボックス 375"/>
        <xdr:cNvSpPr txBox="1"/>
      </xdr:nvSpPr>
      <xdr:spPr>
        <a:xfrm>
          <a:off x="8483111" y="90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170097</xdr:rowOff>
    </xdr:from>
    <xdr:to>
      <xdr:col>41</xdr:col>
      <xdr:colOff>101600</xdr:colOff>
      <xdr:row>51</xdr:row>
      <xdr:rowOff>100247</xdr:rowOff>
    </xdr:to>
    <xdr:sp macro="" textlink="">
      <xdr:nvSpPr>
        <xdr:cNvPr id="377" name="楕円 376"/>
        <xdr:cNvSpPr/>
      </xdr:nvSpPr>
      <xdr:spPr>
        <a:xfrm>
          <a:off x="7810500" y="87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116774</xdr:rowOff>
    </xdr:from>
    <xdr:ext cx="599010" cy="259045"/>
    <xdr:sp macro="" textlink="">
      <xdr:nvSpPr>
        <xdr:cNvPr id="378" name="テキスト ボックス 377"/>
        <xdr:cNvSpPr txBox="1"/>
      </xdr:nvSpPr>
      <xdr:spPr>
        <a:xfrm>
          <a:off x="7561795" y="851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1270</xdr:rowOff>
    </xdr:from>
    <xdr:to>
      <xdr:col>36</xdr:col>
      <xdr:colOff>165100</xdr:colOff>
      <xdr:row>53</xdr:row>
      <xdr:rowOff>102870</xdr:rowOff>
    </xdr:to>
    <xdr:sp macro="" textlink="">
      <xdr:nvSpPr>
        <xdr:cNvPr id="379" name="楕円 378"/>
        <xdr:cNvSpPr/>
      </xdr:nvSpPr>
      <xdr:spPr>
        <a:xfrm>
          <a:off x="6921500" y="90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119397</xdr:rowOff>
    </xdr:from>
    <xdr:ext cx="534377" cy="259045"/>
    <xdr:sp macro="" textlink="">
      <xdr:nvSpPr>
        <xdr:cNvPr id="380" name="テキスト ボックス 379"/>
        <xdr:cNvSpPr txBox="1"/>
      </xdr:nvSpPr>
      <xdr:spPr>
        <a:xfrm>
          <a:off x="6705111" y="88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152445</xdr:rowOff>
    </xdr:from>
    <xdr:to>
      <xdr:col>55</xdr:col>
      <xdr:colOff>0</xdr:colOff>
      <xdr:row>79</xdr:row>
      <xdr:rowOff>9494</xdr:rowOff>
    </xdr:to>
    <xdr:cxnSp macro="">
      <xdr:nvCxnSpPr>
        <xdr:cNvPr id="409" name="直線コネクタ 408"/>
        <xdr:cNvCxnSpPr/>
      </xdr:nvCxnSpPr>
      <xdr:spPr>
        <a:xfrm flipV="1">
          <a:off x="9639300" y="13525545"/>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125774</xdr:rowOff>
    </xdr:from>
    <xdr:to>
      <xdr:col>50</xdr:col>
      <xdr:colOff>114300</xdr:colOff>
      <xdr:row>79</xdr:row>
      <xdr:rowOff>9494</xdr:rowOff>
    </xdr:to>
    <xdr:cxnSp macro="">
      <xdr:nvCxnSpPr>
        <xdr:cNvPr id="412" name="直線コネクタ 411"/>
        <xdr:cNvCxnSpPr/>
      </xdr:nvCxnSpPr>
      <xdr:spPr>
        <a:xfrm>
          <a:off x="8750300" y="13498874"/>
          <a:ext cx="8890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82835</xdr:rowOff>
    </xdr:from>
    <xdr:to>
      <xdr:col>45</xdr:col>
      <xdr:colOff>177800</xdr:colOff>
      <xdr:row>78</xdr:row>
      <xdr:rowOff>125774</xdr:rowOff>
    </xdr:to>
    <xdr:cxnSp macro="">
      <xdr:nvCxnSpPr>
        <xdr:cNvPr id="415" name="直線コネクタ 414"/>
        <xdr:cNvCxnSpPr/>
      </xdr:nvCxnSpPr>
      <xdr:spPr>
        <a:xfrm>
          <a:off x="7861300" y="13455935"/>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122021</xdr:rowOff>
    </xdr:from>
    <xdr:to>
      <xdr:col>41</xdr:col>
      <xdr:colOff>50800</xdr:colOff>
      <xdr:row>78</xdr:row>
      <xdr:rowOff>82835</xdr:rowOff>
    </xdr:to>
    <xdr:cxnSp macro="">
      <xdr:nvCxnSpPr>
        <xdr:cNvPr id="418" name="直線コネクタ 417"/>
        <xdr:cNvCxnSpPr/>
      </xdr:nvCxnSpPr>
      <xdr:spPr>
        <a:xfrm>
          <a:off x="6972300" y="12466421"/>
          <a:ext cx="889000" cy="98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101645</xdr:rowOff>
    </xdr:from>
    <xdr:to>
      <xdr:col>55</xdr:col>
      <xdr:colOff>50800</xdr:colOff>
      <xdr:row>79</xdr:row>
      <xdr:rowOff>31795</xdr:rowOff>
    </xdr:to>
    <xdr:sp macro="" textlink="">
      <xdr:nvSpPr>
        <xdr:cNvPr id="428" name="楕円 427"/>
        <xdr:cNvSpPr/>
      </xdr:nvSpPr>
      <xdr:spPr>
        <a:xfrm>
          <a:off x="10426700" y="134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16572</xdr:rowOff>
    </xdr:from>
    <xdr:ext cx="469744" cy="259045"/>
    <xdr:sp macro="" textlink="">
      <xdr:nvSpPr>
        <xdr:cNvPr id="429" name="普通建設事業費 （ うち新規整備　）該当値テキスト"/>
        <xdr:cNvSpPr txBox="1"/>
      </xdr:nvSpPr>
      <xdr:spPr>
        <a:xfrm>
          <a:off x="10528300" y="1338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130144</xdr:rowOff>
    </xdr:from>
    <xdr:to>
      <xdr:col>50</xdr:col>
      <xdr:colOff>165100</xdr:colOff>
      <xdr:row>79</xdr:row>
      <xdr:rowOff>60294</xdr:rowOff>
    </xdr:to>
    <xdr:sp macro="" textlink="">
      <xdr:nvSpPr>
        <xdr:cNvPr id="430" name="楕円 429"/>
        <xdr:cNvSpPr/>
      </xdr:nvSpPr>
      <xdr:spPr>
        <a:xfrm>
          <a:off x="9588500" y="135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51421</xdr:rowOff>
    </xdr:from>
    <xdr:ext cx="469744" cy="259045"/>
    <xdr:sp macro="" textlink="">
      <xdr:nvSpPr>
        <xdr:cNvPr id="431" name="テキスト ボックス 430"/>
        <xdr:cNvSpPr txBox="1"/>
      </xdr:nvSpPr>
      <xdr:spPr>
        <a:xfrm>
          <a:off x="9404428" y="1359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74974</xdr:rowOff>
    </xdr:from>
    <xdr:to>
      <xdr:col>46</xdr:col>
      <xdr:colOff>38100</xdr:colOff>
      <xdr:row>79</xdr:row>
      <xdr:rowOff>5124</xdr:rowOff>
    </xdr:to>
    <xdr:sp macro="" textlink="">
      <xdr:nvSpPr>
        <xdr:cNvPr id="432" name="楕円 431"/>
        <xdr:cNvSpPr/>
      </xdr:nvSpPr>
      <xdr:spPr>
        <a:xfrm>
          <a:off x="8699500" y="134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167701</xdr:rowOff>
    </xdr:from>
    <xdr:ext cx="469744" cy="259045"/>
    <xdr:sp macro="" textlink="">
      <xdr:nvSpPr>
        <xdr:cNvPr id="433" name="テキスト ボックス 432"/>
        <xdr:cNvSpPr txBox="1"/>
      </xdr:nvSpPr>
      <xdr:spPr>
        <a:xfrm>
          <a:off x="8515428" y="135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32035</xdr:rowOff>
    </xdr:from>
    <xdr:to>
      <xdr:col>41</xdr:col>
      <xdr:colOff>101600</xdr:colOff>
      <xdr:row>78</xdr:row>
      <xdr:rowOff>133635</xdr:rowOff>
    </xdr:to>
    <xdr:sp macro="" textlink="">
      <xdr:nvSpPr>
        <xdr:cNvPr id="434" name="楕円 433"/>
        <xdr:cNvSpPr/>
      </xdr:nvSpPr>
      <xdr:spPr>
        <a:xfrm>
          <a:off x="7810500" y="134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124762</xdr:rowOff>
    </xdr:from>
    <xdr:ext cx="469744" cy="259045"/>
    <xdr:sp macro="" textlink="">
      <xdr:nvSpPr>
        <xdr:cNvPr id="435" name="テキスト ボックス 434"/>
        <xdr:cNvSpPr txBox="1"/>
      </xdr:nvSpPr>
      <xdr:spPr>
        <a:xfrm>
          <a:off x="7626428" y="1349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71221</xdr:rowOff>
    </xdr:from>
    <xdr:to>
      <xdr:col>36</xdr:col>
      <xdr:colOff>165100</xdr:colOff>
      <xdr:row>73</xdr:row>
      <xdr:rowOff>1371</xdr:rowOff>
    </xdr:to>
    <xdr:sp macro="" textlink="">
      <xdr:nvSpPr>
        <xdr:cNvPr id="436" name="楕円 435"/>
        <xdr:cNvSpPr/>
      </xdr:nvSpPr>
      <xdr:spPr>
        <a:xfrm>
          <a:off x="6921500" y="124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17898</xdr:rowOff>
    </xdr:from>
    <xdr:ext cx="534377" cy="259045"/>
    <xdr:sp macro="" textlink="">
      <xdr:nvSpPr>
        <xdr:cNvPr id="437" name="テキスト ボックス 436"/>
        <xdr:cNvSpPr txBox="1"/>
      </xdr:nvSpPr>
      <xdr:spPr>
        <a:xfrm>
          <a:off x="6705111" y="121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68808</xdr:rowOff>
    </xdr:from>
    <xdr:to>
      <xdr:col>54</xdr:col>
      <xdr:colOff>189865</xdr:colOff>
      <xdr:row>98</xdr:row>
      <xdr:rowOff>141136</xdr:rowOff>
    </xdr:to>
    <xdr:cxnSp macro="">
      <xdr:nvCxnSpPr>
        <xdr:cNvPr id="461" name="直線コネクタ 460"/>
        <xdr:cNvCxnSpPr/>
      </xdr:nvCxnSpPr>
      <xdr:spPr>
        <a:xfrm flipV="1">
          <a:off x="10475595" y="16356558"/>
          <a:ext cx="1270" cy="58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144963</xdr:rowOff>
    </xdr:from>
    <xdr:ext cx="469744" cy="259045"/>
    <xdr:sp macro="" textlink="">
      <xdr:nvSpPr>
        <xdr:cNvPr id="462" name="普通建設事業費 （ うち更新整備　）最小値テキスト"/>
        <xdr:cNvSpPr txBox="1"/>
      </xdr:nvSpPr>
      <xdr:spPr>
        <a:xfrm>
          <a:off x="10528300" y="169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141136</xdr:rowOff>
    </xdr:from>
    <xdr:to>
      <xdr:col>55</xdr:col>
      <xdr:colOff>88900</xdr:colOff>
      <xdr:row>98</xdr:row>
      <xdr:rowOff>141136</xdr:rowOff>
    </xdr:to>
    <xdr:cxnSp macro="">
      <xdr:nvCxnSpPr>
        <xdr:cNvPr id="463" name="直線コネクタ 462"/>
        <xdr:cNvCxnSpPr/>
      </xdr:nvCxnSpPr>
      <xdr:spPr>
        <a:xfrm>
          <a:off x="10388600" y="169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15485</xdr:rowOff>
    </xdr:from>
    <xdr:ext cx="534377" cy="259045"/>
    <xdr:sp macro="" textlink="">
      <xdr:nvSpPr>
        <xdr:cNvPr id="464" name="普通建設事業費 （ うち更新整備　）最大値テキスト"/>
        <xdr:cNvSpPr txBox="1"/>
      </xdr:nvSpPr>
      <xdr:spPr>
        <a:xfrm>
          <a:off x="10528300"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68808</xdr:rowOff>
    </xdr:from>
    <xdr:to>
      <xdr:col>55</xdr:col>
      <xdr:colOff>88900</xdr:colOff>
      <xdr:row>95</xdr:row>
      <xdr:rowOff>68808</xdr:rowOff>
    </xdr:to>
    <xdr:cxnSp macro="">
      <xdr:nvCxnSpPr>
        <xdr:cNvPr id="465" name="直線コネクタ 464"/>
        <xdr:cNvCxnSpPr/>
      </xdr:nvCxnSpPr>
      <xdr:spPr>
        <a:xfrm>
          <a:off x="10388600" y="16356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46850</xdr:rowOff>
    </xdr:from>
    <xdr:to>
      <xdr:col>55</xdr:col>
      <xdr:colOff>0</xdr:colOff>
      <xdr:row>96</xdr:row>
      <xdr:rowOff>132195</xdr:rowOff>
    </xdr:to>
    <xdr:cxnSp macro="">
      <xdr:nvCxnSpPr>
        <xdr:cNvPr id="466" name="直線コネクタ 465"/>
        <xdr:cNvCxnSpPr/>
      </xdr:nvCxnSpPr>
      <xdr:spPr>
        <a:xfrm flipV="1">
          <a:off x="9639300" y="16506050"/>
          <a:ext cx="8382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45535</xdr:rowOff>
    </xdr:from>
    <xdr:ext cx="534377" cy="259045"/>
    <xdr:sp macro="" textlink="">
      <xdr:nvSpPr>
        <xdr:cNvPr id="467" name="普通建設事業費 （ うち更新整備　）平均値テキスト"/>
        <xdr:cNvSpPr txBox="1"/>
      </xdr:nvSpPr>
      <xdr:spPr>
        <a:xfrm>
          <a:off x="10528300" y="1667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67108</xdr:rowOff>
    </xdr:from>
    <xdr:to>
      <xdr:col>55</xdr:col>
      <xdr:colOff>50800</xdr:colOff>
      <xdr:row>97</xdr:row>
      <xdr:rowOff>168708</xdr:rowOff>
    </xdr:to>
    <xdr:sp macro="" textlink="">
      <xdr:nvSpPr>
        <xdr:cNvPr id="468" name="フローチャート: 判断 467"/>
        <xdr:cNvSpPr/>
      </xdr:nvSpPr>
      <xdr:spPr>
        <a:xfrm>
          <a:off x="10426700" y="1669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168821</xdr:rowOff>
    </xdr:from>
    <xdr:to>
      <xdr:col>50</xdr:col>
      <xdr:colOff>114300</xdr:colOff>
      <xdr:row>96</xdr:row>
      <xdr:rowOff>132195</xdr:rowOff>
    </xdr:to>
    <xdr:cxnSp macro="">
      <xdr:nvCxnSpPr>
        <xdr:cNvPr id="469" name="直線コネクタ 468"/>
        <xdr:cNvCxnSpPr/>
      </xdr:nvCxnSpPr>
      <xdr:spPr>
        <a:xfrm>
          <a:off x="8750300" y="16113671"/>
          <a:ext cx="889000" cy="4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52552</xdr:rowOff>
    </xdr:from>
    <xdr:to>
      <xdr:col>50</xdr:col>
      <xdr:colOff>165100</xdr:colOff>
      <xdr:row>97</xdr:row>
      <xdr:rowOff>154152</xdr:rowOff>
    </xdr:to>
    <xdr:sp macro="" textlink="">
      <xdr:nvSpPr>
        <xdr:cNvPr id="470" name="フローチャート: 判断 469"/>
        <xdr:cNvSpPr/>
      </xdr:nvSpPr>
      <xdr:spPr>
        <a:xfrm>
          <a:off x="9588500" y="1668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145279</xdr:rowOff>
    </xdr:from>
    <xdr:ext cx="534377" cy="259045"/>
    <xdr:sp macro="" textlink="">
      <xdr:nvSpPr>
        <xdr:cNvPr id="471" name="テキスト ボックス 470"/>
        <xdr:cNvSpPr txBox="1"/>
      </xdr:nvSpPr>
      <xdr:spPr>
        <a:xfrm>
          <a:off x="9372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134683</xdr:rowOff>
    </xdr:from>
    <xdr:to>
      <xdr:col>45</xdr:col>
      <xdr:colOff>177800</xdr:colOff>
      <xdr:row>93</xdr:row>
      <xdr:rowOff>168821</xdr:rowOff>
    </xdr:to>
    <xdr:cxnSp macro="">
      <xdr:nvCxnSpPr>
        <xdr:cNvPr id="472" name="直線コネクタ 471"/>
        <xdr:cNvCxnSpPr/>
      </xdr:nvCxnSpPr>
      <xdr:spPr>
        <a:xfrm>
          <a:off x="7861300" y="15565183"/>
          <a:ext cx="889000" cy="5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56387</xdr:rowOff>
    </xdr:from>
    <xdr:to>
      <xdr:col>46</xdr:col>
      <xdr:colOff>38100</xdr:colOff>
      <xdr:row>97</xdr:row>
      <xdr:rowOff>157987</xdr:rowOff>
    </xdr:to>
    <xdr:sp macro="" textlink="">
      <xdr:nvSpPr>
        <xdr:cNvPr id="473" name="フローチャート: 判断 472"/>
        <xdr:cNvSpPr/>
      </xdr:nvSpPr>
      <xdr:spPr>
        <a:xfrm>
          <a:off x="86995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149114</xdr:rowOff>
    </xdr:from>
    <xdr:ext cx="534377" cy="259045"/>
    <xdr:sp macro="" textlink="">
      <xdr:nvSpPr>
        <xdr:cNvPr id="474" name="テキスト ボックス 473"/>
        <xdr:cNvSpPr txBox="1"/>
      </xdr:nvSpPr>
      <xdr:spPr>
        <a:xfrm>
          <a:off x="8483111" y="167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134683</xdr:rowOff>
    </xdr:from>
    <xdr:to>
      <xdr:col>41</xdr:col>
      <xdr:colOff>50800</xdr:colOff>
      <xdr:row>97</xdr:row>
      <xdr:rowOff>107290</xdr:rowOff>
    </xdr:to>
    <xdr:cxnSp macro="">
      <xdr:nvCxnSpPr>
        <xdr:cNvPr id="475" name="直線コネクタ 474"/>
        <xdr:cNvCxnSpPr/>
      </xdr:nvCxnSpPr>
      <xdr:spPr>
        <a:xfrm flipV="1">
          <a:off x="6972300" y="15565183"/>
          <a:ext cx="889000" cy="11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56832</xdr:rowOff>
    </xdr:from>
    <xdr:to>
      <xdr:col>41</xdr:col>
      <xdr:colOff>101600</xdr:colOff>
      <xdr:row>97</xdr:row>
      <xdr:rowOff>158432</xdr:rowOff>
    </xdr:to>
    <xdr:sp macro="" textlink="">
      <xdr:nvSpPr>
        <xdr:cNvPr id="476" name="フローチャート: 判断 475"/>
        <xdr:cNvSpPr/>
      </xdr:nvSpPr>
      <xdr:spPr>
        <a:xfrm>
          <a:off x="7810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149559</xdr:rowOff>
    </xdr:from>
    <xdr:ext cx="534377" cy="259045"/>
    <xdr:sp macro="" textlink="">
      <xdr:nvSpPr>
        <xdr:cNvPr id="477" name="テキスト ボックス 476"/>
        <xdr:cNvSpPr txBox="1"/>
      </xdr:nvSpPr>
      <xdr:spPr>
        <a:xfrm>
          <a:off x="7594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98755</xdr:rowOff>
    </xdr:from>
    <xdr:to>
      <xdr:col>36</xdr:col>
      <xdr:colOff>165100</xdr:colOff>
      <xdr:row>98</xdr:row>
      <xdr:rowOff>28905</xdr:rowOff>
    </xdr:to>
    <xdr:sp macro="" textlink="">
      <xdr:nvSpPr>
        <xdr:cNvPr id="478" name="フローチャート: 判断 477"/>
        <xdr:cNvSpPr/>
      </xdr:nvSpPr>
      <xdr:spPr>
        <a:xfrm>
          <a:off x="6921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20032</xdr:rowOff>
    </xdr:from>
    <xdr:ext cx="534377" cy="259045"/>
    <xdr:sp macro="" textlink="">
      <xdr:nvSpPr>
        <xdr:cNvPr id="479" name="テキスト ボックス 478"/>
        <xdr:cNvSpPr txBox="1"/>
      </xdr:nvSpPr>
      <xdr:spPr>
        <a:xfrm>
          <a:off x="6705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167500</xdr:rowOff>
    </xdr:from>
    <xdr:to>
      <xdr:col>55</xdr:col>
      <xdr:colOff>50800</xdr:colOff>
      <xdr:row>96</xdr:row>
      <xdr:rowOff>97650</xdr:rowOff>
    </xdr:to>
    <xdr:sp macro="" textlink="">
      <xdr:nvSpPr>
        <xdr:cNvPr id="485" name="楕円 484"/>
        <xdr:cNvSpPr/>
      </xdr:nvSpPr>
      <xdr:spPr>
        <a:xfrm>
          <a:off x="10426700" y="164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18927</xdr:rowOff>
    </xdr:from>
    <xdr:ext cx="534377" cy="259045"/>
    <xdr:sp macro="" textlink="">
      <xdr:nvSpPr>
        <xdr:cNvPr id="486" name="普通建設事業費 （ うち更新整備　）該当値テキスト"/>
        <xdr:cNvSpPr txBox="1"/>
      </xdr:nvSpPr>
      <xdr:spPr>
        <a:xfrm>
          <a:off x="10528300" y="163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81395</xdr:rowOff>
    </xdr:from>
    <xdr:to>
      <xdr:col>50</xdr:col>
      <xdr:colOff>165100</xdr:colOff>
      <xdr:row>97</xdr:row>
      <xdr:rowOff>11545</xdr:rowOff>
    </xdr:to>
    <xdr:sp macro="" textlink="">
      <xdr:nvSpPr>
        <xdr:cNvPr id="487" name="楕円 486"/>
        <xdr:cNvSpPr/>
      </xdr:nvSpPr>
      <xdr:spPr>
        <a:xfrm>
          <a:off x="9588500" y="165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28072</xdr:rowOff>
    </xdr:from>
    <xdr:ext cx="534377" cy="259045"/>
    <xdr:sp macro="" textlink="">
      <xdr:nvSpPr>
        <xdr:cNvPr id="488" name="テキスト ボックス 487"/>
        <xdr:cNvSpPr txBox="1"/>
      </xdr:nvSpPr>
      <xdr:spPr>
        <a:xfrm>
          <a:off x="9372111" y="163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118021</xdr:rowOff>
    </xdr:from>
    <xdr:to>
      <xdr:col>46</xdr:col>
      <xdr:colOff>38100</xdr:colOff>
      <xdr:row>94</xdr:row>
      <xdr:rowOff>48171</xdr:rowOff>
    </xdr:to>
    <xdr:sp macro="" textlink="">
      <xdr:nvSpPr>
        <xdr:cNvPr id="489" name="楕円 488"/>
        <xdr:cNvSpPr/>
      </xdr:nvSpPr>
      <xdr:spPr>
        <a:xfrm>
          <a:off x="8699500" y="1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64698</xdr:rowOff>
    </xdr:from>
    <xdr:ext cx="534377" cy="259045"/>
    <xdr:sp macro="" textlink="">
      <xdr:nvSpPr>
        <xdr:cNvPr id="490" name="テキスト ボックス 489"/>
        <xdr:cNvSpPr txBox="1"/>
      </xdr:nvSpPr>
      <xdr:spPr>
        <a:xfrm>
          <a:off x="8483111" y="158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83883</xdr:rowOff>
    </xdr:from>
    <xdr:to>
      <xdr:col>41</xdr:col>
      <xdr:colOff>101600</xdr:colOff>
      <xdr:row>91</xdr:row>
      <xdr:rowOff>14033</xdr:rowOff>
    </xdr:to>
    <xdr:sp macro="" textlink="">
      <xdr:nvSpPr>
        <xdr:cNvPr id="491" name="楕円 490"/>
        <xdr:cNvSpPr/>
      </xdr:nvSpPr>
      <xdr:spPr>
        <a:xfrm>
          <a:off x="7810500" y="15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30560</xdr:rowOff>
    </xdr:from>
    <xdr:ext cx="599010" cy="259045"/>
    <xdr:sp macro="" textlink="">
      <xdr:nvSpPr>
        <xdr:cNvPr id="492" name="テキスト ボックス 491"/>
        <xdr:cNvSpPr txBox="1"/>
      </xdr:nvSpPr>
      <xdr:spPr>
        <a:xfrm>
          <a:off x="7561795" y="152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56490</xdr:rowOff>
    </xdr:from>
    <xdr:to>
      <xdr:col>36</xdr:col>
      <xdr:colOff>165100</xdr:colOff>
      <xdr:row>97</xdr:row>
      <xdr:rowOff>158090</xdr:rowOff>
    </xdr:to>
    <xdr:sp macro="" textlink="">
      <xdr:nvSpPr>
        <xdr:cNvPr id="493" name="楕円 492"/>
        <xdr:cNvSpPr/>
      </xdr:nvSpPr>
      <xdr:spPr>
        <a:xfrm>
          <a:off x="69215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3167</xdr:rowOff>
    </xdr:from>
    <xdr:ext cx="534377" cy="259045"/>
    <xdr:sp macro="" textlink="">
      <xdr:nvSpPr>
        <xdr:cNvPr id="494" name="テキスト ボックス 493"/>
        <xdr:cNvSpPr txBox="1"/>
      </xdr:nvSpPr>
      <xdr:spPr>
        <a:xfrm>
          <a:off x="6705111" y="164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6" name="テキスト ボックス 50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4" name="直線コネクタ 513"/>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6" name="直線コネクタ 51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7"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8" name="直線コネクタ 517"/>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33344</xdr:rowOff>
    </xdr:from>
    <xdr:to>
      <xdr:col>85</xdr:col>
      <xdr:colOff>127000</xdr:colOff>
      <xdr:row>36</xdr:row>
      <xdr:rowOff>87637</xdr:rowOff>
    </xdr:to>
    <xdr:cxnSp macro="">
      <xdr:nvCxnSpPr>
        <xdr:cNvPr id="519" name="直線コネクタ 518"/>
        <xdr:cNvCxnSpPr/>
      </xdr:nvCxnSpPr>
      <xdr:spPr>
        <a:xfrm>
          <a:off x="15481300" y="620554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0"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1" name="フローチャート: 判断 520"/>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33344</xdr:rowOff>
    </xdr:from>
    <xdr:to>
      <xdr:col>81</xdr:col>
      <xdr:colOff>50800</xdr:colOff>
      <xdr:row>38</xdr:row>
      <xdr:rowOff>2540</xdr:rowOff>
    </xdr:to>
    <xdr:cxnSp macro="">
      <xdr:nvCxnSpPr>
        <xdr:cNvPr id="522" name="直線コネクタ 521"/>
        <xdr:cNvCxnSpPr/>
      </xdr:nvCxnSpPr>
      <xdr:spPr>
        <a:xfrm flipV="1">
          <a:off x="14592300" y="6205544"/>
          <a:ext cx="889000" cy="3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3" name="フローチャート: 判断 522"/>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4" name="テキスト ボックス 523"/>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127356</xdr:rowOff>
    </xdr:from>
    <xdr:to>
      <xdr:col>76</xdr:col>
      <xdr:colOff>114300</xdr:colOff>
      <xdr:row>38</xdr:row>
      <xdr:rowOff>2540</xdr:rowOff>
    </xdr:to>
    <xdr:cxnSp macro="">
      <xdr:nvCxnSpPr>
        <xdr:cNvPr id="525" name="直線コネクタ 524"/>
        <xdr:cNvCxnSpPr/>
      </xdr:nvCxnSpPr>
      <xdr:spPr>
        <a:xfrm>
          <a:off x="13703300" y="647100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6" name="フローチャート: 判断 525"/>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7" name="テキスト ボックス 526"/>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127356</xdr:rowOff>
    </xdr:from>
    <xdr:to>
      <xdr:col>71</xdr:col>
      <xdr:colOff>177800</xdr:colOff>
      <xdr:row>37</xdr:row>
      <xdr:rowOff>135185</xdr:rowOff>
    </xdr:to>
    <xdr:cxnSp macro="">
      <xdr:nvCxnSpPr>
        <xdr:cNvPr id="528" name="直線コネクタ 527"/>
        <xdr:cNvCxnSpPr/>
      </xdr:nvCxnSpPr>
      <xdr:spPr>
        <a:xfrm flipV="1">
          <a:off x="12814300" y="6471006"/>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9" name="フローチャート: 判断 528"/>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35780</xdr:rowOff>
    </xdr:from>
    <xdr:ext cx="378565" cy="259045"/>
    <xdr:sp macro="" textlink="">
      <xdr:nvSpPr>
        <xdr:cNvPr id="530" name="テキスト ボックス 529"/>
        <xdr:cNvSpPr txBox="1"/>
      </xdr:nvSpPr>
      <xdr:spPr>
        <a:xfrm>
          <a:off x="13514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1" name="フローチャート: 判断 530"/>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2" name="テキスト ボックス 531"/>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36837</xdr:rowOff>
    </xdr:from>
    <xdr:to>
      <xdr:col>85</xdr:col>
      <xdr:colOff>177800</xdr:colOff>
      <xdr:row>36</xdr:row>
      <xdr:rowOff>138437</xdr:rowOff>
    </xdr:to>
    <xdr:sp macro="" textlink="">
      <xdr:nvSpPr>
        <xdr:cNvPr id="538" name="楕円 537"/>
        <xdr:cNvSpPr/>
      </xdr:nvSpPr>
      <xdr:spPr>
        <a:xfrm>
          <a:off x="16268700" y="6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59714</xdr:rowOff>
    </xdr:from>
    <xdr:ext cx="469744" cy="259045"/>
    <xdr:sp macro="" textlink="">
      <xdr:nvSpPr>
        <xdr:cNvPr id="539" name="災害復旧事業費該当値テキスト"/>
        <xdr:cNvSpPr txBox="1"/>
      </xdr:nvSpPr>
      <xdr:spPr>
        <a:xfrm>
          <a:off x="16370300" y="606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153994</xdr:rowOff>
    </xdr:from>
    <xdr:to>
      <xdr:col>81</xdr:col>
      <xdr:colOff>101600</xdr:colOff>
      <xdr:row>36</xdr:row>
      <xdr:rowOff>84144</xdr:rowOff>
    </xdr:to>
    <xdr:sp macro="" textlink="">
      <xdr:nvSpPr>
        <xdr:cNvPr id="540" name="楕円 539"/>
        <xdr:cNvSpPr/>
      </xdr:nvSpPr>
      <xdr:spPr>
        <a:xfrm>
          <a:off x="15430500" y="615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100671</xdr:rowOff>
    </xdr:from>
    <xdr:ext cx="469744" cy="259045"/>
    <xdr:sp macro="" textlink="">
      <xdr:nvSpPr>
        <xdr:cNvPr id="541" name="テキスト ボックス 540"/>
        <xdr:cNvSpPr txBox="1"/>
      </xdr:nvSpPr>
      <xdr:spPr>
        <a:xfrm>
          <a:off x="15246428" y="592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123190</xdr:rowOff>
    </xdr:from>
    <xdr:to>
      <xdr:col>76</xdr:col>
      <xdr:colOff>165100</xdr:colOff>
      <xdr:row>38</xdr:row>
      <xdr:rowOff>53340</xdr:rowOff>
    </xdr:to>
    <xdr:sp macro="" textlink="">
      <xdr:nvSpPr>
        <xdr:cNvPr id="542" name="楕円 541"/>
        <xdr:cNvSpPr/>
      </xdr:nvSpPr>
      <xdr:spPr>
        <a:xfrm>
          <a:off x="1454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44467</xdr:rowOff>
    </xdr:from>
    <xdr:ext cx="378565" cy="259045"/>
    <xdr:sp macro="" textlink="">
      <xdr:nvSpPr>
        <xdr:cNvPr id="543" name="テキスト ボックス 542"/>
        <xdr:cNvSpPr txBox="1"/>
      </xdr:nvSpPr>
      <xdr:spPr>
        <a:xfrm>
          <a:off x="14403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76556</xdr:rowOff>
    </xdr:from>
    <xdr:to>
      <xdr:col>72</xdr:col>
      <xdr:colOff>38100</xdr:colOff>
      <xdr:row>38</xdr:row>
      <xdr:rowOff>6706</xdr:rowOff>
    </xdr:to>
    <xdr:sp macro="" textlink="">
      <xdr:nvSpPr>
        <xdr:cNvPr id="544" name="楕円 543"/>
        <xdr:cNvSpPr/>
      </xdr:nvSpPr>
      <xdr:spPr>
        <a:xfrm>
          <a:off x="13652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23233</xdr:rowOff>
    </xdr:from>
    <xdr:ext cx="469744" cy="259045"/>
    <xdr:sp macro="" textlink="">
      <xdr:nvSpPr>
        <xdr:cNvPr id="545" name="テキスト ボックス 544"/>
        <xdr:cNvSpPr txBox="1"/>
      </xdr:nvSpPr>
      <xdr:spPr>
        <a:xfrm>
          <a:off x="13468428" y="61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84385</xdr:rowOff>
    </xdr:from>
    <xdr:to>
      <xdr:col>67</xdr:col>
      <xdr:colOff>101600</xdr:colOff>
      <xdr:row>38</xdr:row>
      <xdr:rowOff>14536</xdr:rowOff>
    </xdr:to>
    <xdr:sp macro="" textlink="">
      <xdr:nvSpPr>
        <xdr:cNvPr id="546" name="楕円 545"/>
        <xdr:cNvSpPr/>
      </xdr:nvSpPr>
      <xdr:spPr>
        <a:xfrm>
          <a:off x="12763500" y="6428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31062</xdr:rowOff>
    </xdr:from>
    <xdr:ext cx="469744" cy="259045"/>
    <xdr:sp macro="" textlink="">
      <xdr:nvSpPr>
        <xdr:cNvPr id="547" name="テキスト ボックス 546"/>
        <xdr:cNvSpPr txBox="1"/>
      </xdr:nvSpPr>
      <xdr:spPr>
        <a:xfrm>
          <a:off x="12579428" y="62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3" name="直線コネクタ 622"/>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4"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5" name="直線コネクタ 624"/>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6"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7" name="直線コネクタ 626"/>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50938</xdr:rowOff>
    </xdr:from>
    <xdr:to>
      <xdr:col>85</xdr:col>
      <xdr:colOff>127000</xdr:colOff>
      <xdr:row>71</xdr:row>
      <xdr:rowOff>105606</xdr:rowOff>
    </xdr:to>
    <xdr:cxnSp macro="">
      <xdr:nvCxnSpPr>
        <xdr:cNvPr id="628" name="直線コネクタ 627"/>
        <xdr:cNvCxnSpPr/>
      </xdr:nvCxnSpPr>
      <xdr:spPr>
        <a:xfrm flipV="1">
          <a:off x="15481300" y="12223888"/>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29"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0" name="フローチャート: 判断 629"/>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105606</xdr:rowOff>
    </xdr:from>
    <xdr:to>
      <xdr:col>81</xdr:col>
      <xdr:colOff>50800</xdr:colOff>
      <xdr:row>72</xdr:row>
      <xdr:rowOff>70826</xdr:rowOff>
    </xdr:to>
    <xdr:cxnSp macro="">
      <xdr:nvCxnSpPr>
        <xdr:cNvPr id="631" name="直線コネクタ 630"/>
        <xdr:cNvCxnSpPr/>
      </xdr:nvCxnSpPr>
      <xdr:spPr>
        <a:xfrm flipV="1">
          <a:off x="14592300" y="12278556"/>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2" name="フローチャート: 判断 631"/>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3" name="テキスト ボックス 632"/>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70826</xdr:rowOff>
    </xdr:from>
    <xdr:to>
      <xdr:col>76</xdr:col>
      <xdr:colOff>114300</xdr:colOff>
      <xdr:row>72</xdr:row>
      <xdr:rowOff>92870</xdr:rowOff>
    </xdr:to>
    <xdr:cxnSp macro="">
      <xdr:nvCxnSpPr>
        <xdr:cNvPr id="634" name="直線コネクタ 633"/>
        <xdr:cNvCxnSpPr/>
      </xdr:nvCxnSpPr>
      <xdr:spPr>
        <a:xfrm flipV="1">
          <a:off x="13703300" y="1241522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5" name="フローチャート: 判断 634"/>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6" name="テキスト ボックス 635"/>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92870</xdr:rowOff>
    </xdr:from>
    <xdr:to>
      <xdr:col>71</xdr:col>
      <xdr:colOff>177800</xdr:colOff>
      <xdr:row>72</xdr:row>
      <xdr:rowOff>112040</xdr:rowOff>
    </xdr:to>
    <xdr:cxnSp macro="">
      <xdr:nvCxnSpPr>
        <xdr:cNvPr id="637" name="直線コネクタ 636"/>
        <xdr:cNvCxnSpPr/>
      </xdr:nvCxnSpPr>
      <xdr:spPr>
        <a:xfrm flipV="1">
          <a:off x="12814300" y="12437270"/>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38" name="フローチャート: 判断 637"/>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39" name="テキスト ボックス 638"/>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0" name="フローチャート: 判断 639"/>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1" name="テキスト ボックス 640"/>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138</xdr:rowOff>
    </xdr:from>
    <xdr:to>
      <xdr:col>85</xdr:col>
      <xdr:colOff>177800</xdr:colOff>
      <xdr:row>71</xdr:row>
      <xdr:rowOff>101738</xdr:rowOff>
    </xdr:to>
    <xdr:sp macro="" textlink="">
      <xdr:nvSpPr>
        <xdr:cNvPr id="647" name="楕円 646"/>
        <xdr:cNvSpPr/>
      </xdr:nvSpPr>
      <xdr:spPr>
        <a:xfrm>
          <a:off x="16268700" y="121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86515</xdr:rowOff>
    </xdr:from>
    <xdr:ext cx="534377" cy="259045"/>
    <xdr:sp macro="" textlink="">
      <xdr:nvSpPr>
        <xdr:cNvPr id="648" name="公債費該当値テキスト"/>
        <xdr:cNvSpPr txBox="1"/>
      </xdr:nvSpPr>
      <xdr:spPr>
        <a:xfrm>
          <a:off x="16370300" y="120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54806</xdr:rowOff>
    </xdr:from>
    <xdr:to>
      <xdr:col>81</xdr:col>
      <xdr:colOff>101600</xdr:colOff>
      <xdr:row>71</xdr:row>
      <xdr:rowOff>156406</xdr:rowOff>
    </xdr:to>
    <xdr:sp macro="" textlink="">
      <xdr:nvSpPr>
        <xdr:cNvPr id="649" name="楕円 648"/>
        <xdr:cNvSpPr/>
      </xdr:nvSpPr>
      <xdr:spPr>
        <a:xfrm>
          <a:off x="15430500" y="122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1483</xdr:rowOff>
    </xdr:from>
    <xdr:ext cx="534377" cy="259045"/>
    <xdr:sp macro="" textlink="">
      <xdr:nvSpPr>
        <xdr:cNvPr id="650" name="テキスト ボックス 649"/>
        <xdr:cNvSpPr txBox="1"/>
      </xdr:nvSpPr>
      <xdr:spPr>
        <a:xfrm>
          <a:off x="15214111" y="120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20026</xdr:rowOff>
    </xdr:from>
    <xdr:to>
      <xdr:col>76</xdr:col>
      <xdr:colOff>165100</xdr:colOff>
      <xdr:row>72</xdr:row>
      <xdr:rowOff>121626</xdr:rowOff>
    </xdr:to>
    <xdr:sp macro="" textlink="">
      <xdr:nvSpPr>
        <xdr:cNvPr id="651" name="楕円 650"/>
        <xdr:cNvSpPr/>
      </xdr:nvSpPr>
      <xdr:spPr>
        <a:xfrm>
          <a:off x="14541500" y="123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138153</xdr:rowOff>
    </xdr:from>
    <xdr:ext cx="534377" cy="259045"/>
    <xdr:sp macro="" textlink="">
      <xdr:nvSpPr>
        <xdr:cNvPr id="652" name="テキスト ボックス 651"/>
        <xdr:cNvSpPr txBox="1"/>
      </xdr:nvSpPr>
      <xdr:spPr>
        <a:xfrm>
          <a:off x="14325111" y="121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42070</xdr:rowOff>
    </xdr:from>
    <xdr:to>
      <xdr:col>72</xdr:col>
      <xdr:colOff>38100</xdr:colOff>
      <xdr:row>72</xdr:row>
      <xdr:rowOff>143670</xdr:rowOff>
    </xdr:to>
    <xdr:sp macro="" textlink="">
      <xdr:nvSpPr>
        <xdr:cNvPr id="653" name="楕円 652"/>
        <xdr:cNvSpPr/>
      </xdr:nvSpPr>
      <xdr:spPr>
        <a:xfrm>
          <a:off x="13652500" y="1238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160197</xdr:rowOff>
    </xdr:from>
    <xdr:ext cx="534377" cy="259045"/>
    <xdr:sp macro="" textlink="">
      <xdr:nvSpPr>
        <xdr:cNvPr id="654" name="テキスト ボックス 653"/>
        <xdr:cNvSpPr txBox="1"/>
      </xdr:nvSpPr>
      <xdr:spPr>
        <a:xfrm>
          <a:off x="13436111" y="121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61240</xdr:rowOff>
    </xdr:from>
    <xdr:to>
      <xdr:col>67</xdr:col>
      <xdr:colOff>101600</xdr:colOff>
      <xdr:row>72</xdr:row>
      <xdr:rowOff>162840</xdr:rowOff>
    </xdr:to>
    <xdr:sp macro="" textlink="">
      <xdr:nvSpPr>
        <xdr:cNvPr id="655" name="楕円 654"/>
        <xdr:cNvSpPr/>
      </xdr:nvSpPr>
      <xdr:spPr>
        <a:xfrm>
          <a:off x="12763500" y="124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7917</xdr:rowOff>
    </xdr:from>
    <xdr:ext cx="534377" cy="259045"/>
    <xdr:sp macro="" textlink="">
      <xdr:nvSpPr>
        <xdr:cNvPr id="656" name="テキスト ボックス 655"/>
        <xdr:cNvSpPr txBox="1"/>
      </xdr:nvSpPr>
      <xdr:spPr>
        <a:xfrm>
          <a:off x="12547111" y="121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0" name="直線コネクタ 679"/>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1"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2" name="直線コネクタ 681"/>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3"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4" name="直線コネクタ 683"/>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79212</xdr:rowOff>
    </xdr:from>
    <xdr:to>
      <xdr:col>85</xdr:col>
      <xdr:colOff>127000</xdr:colOff>
      <xdr:row>99</xdr:row>
      <xdr:rowOff>37691</xdr:rowOff>
    </xdr:to>
    <xdr:cxnSp macro="">
      <xdr:nvCxnSpPr>
        <xdr:cNvPr id="685" name="直線コネクタ 684"/>
        <xdr:cNvCxnSpPr/>
      </xdr:nvCxnSpPr>
      <xdr:spPr>
        <a:xfrm flipV="1">
          <a:off x="15481300" y="16881312"/>
          <a:ext cx="838200" cy="1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6"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7" name="フローチャート: 判断 686"/>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36517</xdr:rowOff>
    </xdr:from>
    <xdr:to>
      <xdr:col>81</xdr:col>
      <xdr:colOff>50800</xdr:colOff>
      <xdr:row>99</xdr:row>
      <xdr:rowOff>37691</xdr:rowOff>
    </xdr:to>
    <xdr:cxnSp macro="">
      <xdr:nvCxnSpPr>
        <xdr:cNvPr id="688" name="直線コネクタ 687"/>
        <xdr:cNvCxnSpPr/>
      </xdr:nvCxnSpPr>
      <xdr:spPr>
        <a:xfrm>
          <a:off x="14592300" y="17010067"/>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9" name="フローチャート: 判断 688"/>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0" name="テキスト ボックス 689"/>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34590</xdr:rowOff>
    </xdr:from>
    <xdr:to>
      <xdr:col>76</xdr:col>
      <xdr:colOff>114300</xdr:colOff>
      <xdr:row>99</xdr:row>
      <xdr:rowOff>36517</xdr:rowOff>
    </xdr:to>
    <xdr:cxnSp macro="">
      <xdr:nvCxnSpPr>
        <xdr:cNvPr id="691" name="直線コネクタ 690"/>
        <xdr:cNvCxnSpPr/>
      </xdr:nvCxnSpPr>
      <xdr:spPr>
        <a:xfrm>
          <a:off x="13703300" y="1700814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2" name="フローチャート: 判断 691"/>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3" name="テキスト ボックス 692"/>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34590</xdr:rowOff>
    </xdr:from>
    <xdr:to>
      <xdr:col>71</xdr:col>
      <xdr:colOff>177800</xdr:colOff>
      <xdr:row>99</xdr:row>
      <xdr:rowOff>36875</xdr:rowOff>
    </xdr:to>
    <xdr:cxnSp macro="">
      <xdr:nvCxnSpPr>
        <xdr:cNvPr id="694" name="直線コネクタ 693"/>
        <xdr:cNvCxnSpPr/>
      </xdr:nvCxnSpPr>
      <xdr:spPr>
        <a:xfrm flipV="1">
          <a:off x="12814300" y="1700814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5" name="フローチャート: 判断 694"/>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6" name="テキスト ボックス 695"/>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7" name="フローチャート: 判断 696"/>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698" name="テキスト ボックス 697"/>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28412</xdr:rowOff>
    </xdr:from>
    <xdr:to>
      <xdr:col>85</xdr:col>
      <xdr:colOff>177800</xdr:colOff>
      <xdr:row>98</xdr:row>
      <xdr:rowOff>130012</xdr:rowOff>
    </xdr:to>
    <xdr:sp macro="" textlink="">
      <xdr:nvSpPr>
        <xdr:cNvPr id="704" name="楕円 703"/>
        <xdr:cNvSpPr/>
      </xdr:nvSpPr>
      <xdr:spPr>
        <a:xfrm>
          <a:off x="16268700" y="168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51289</xdr:rowOff>
    </xdr:from>
    <xdr:ext cx="534377" cy="259045"/>
    <xdr:sp macro="" textlink="">
      <xdr:nvSpPr>
        <xdr:cNvPr id="705" name="積立金該当値テキスト"/>
        <xdr:cNvSpPr txBox="1"/>
      </xdr:nvSpPr>
      <xdr:spPr>
        <a:xfrm>
          <a:off x="16370300" y="166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158341</xdr:rowOff>
    </xdr:from>
    <xdr:to>
      <xdr:col>81</xdr:col>
      <xdr:colOff>101600</xdr:colOff>
      <xdr:row>99</xdr:row>
      <xdr:rowOff>88491</xdr:rowOff>
    </xdr:to>
    <xdr:sp macro="" textlink="">
      <xdr:nvSpPr>
        <xdr:cNvPr id="706" name="楕円 705"/>
        <xdr:cNvSpPr/>
      </xdr:nvSpPr>
      <xdr:spPr>
        <a:xfrm>
          <a:off x="15430500" y="169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79618</xdr:rowOff>
    </xdr:from>
    <xdr:ext cx="378565" cy="259045"/>
    <xdr:sp macro="" textlink="">
      <xdr:nvSpPr>
        <xdr:cNvPr id="707" name="テキスト ボックス 706"/>
        <xdr:cNvSpPr txBox="1"/>
      </xdr:nvSpPr>
      <xdr:spPr>
        <a:xfrm>
          <a:off x="15292017" y="1705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157167</xdr:rowOff>
    </xdr:from>
    <xdr:to>
      <xdr:col>76</xdr:col>
      <xdr:colOff>165100</xdr:colOff>
      <xdr:row>99</xdr:row>
      <xdr:rowOff>87317</xdr:rowOff>
    </xdr:to>
    <xdr:sp macro="" textlink="">
      <xdr:nvSpPr>
        <xdr:cNvPr id="708" name="楕円 707"/>
        <xdr:cNvSpPr/>
      </xdr:nvSpPr>
      <xdr:spPr>
        <a:xfrm>
          <a:off x="14541500" y="169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78444</xdr:rowOff>
    </xdr:from>
    <xdr:ext cx="469744" cy="259045"/>
    <xdr:sp macro="" textlink="">
      <xdr:nvSpPr>
        <xdr:cNvPr id="709" name="テキスト ボックス 708"/>
        <xdr:cNvSpPr txBox="1"/>
      </xdr:nvSpPr>
      <xdr:spPr>
        <a:xfrm>
          <a:off x="14357428" y="1705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155240</xdr:rowOff>
    </xdr:from>
    <xdr:to>
      <xdr:col>72</xdr:col>
      <xdr:colOff>38100</xdr:colOff>
      <xdr:row>99</xdr:row>
      <xdr:rowOff>85390</xdr:rowOff>
    </xdr:to>
    <xdr:sp macro="" textlink="">
      <xdr:nvSpPr>
        <xdr:cNvPr id="710" name="楕円 709"/>
        <xdr:cNvSpPr/>
      </xdr:nvSpPr>
      <xdr:spPr>
        <a:xfrm>
          <a:off x="13652500" y="169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76517</xdr:rowOff>
    </xdr:from>
    <xdr:ext cx="469744" cy="259045"/>
    <xdr:sp macro="" textlink="">
      <xdr:nvSpPr>
        <xdr:cNvPr id="711" name="テキスト ボックス 710"/>
        <xdr:cNvSpPr txBox="1"/>
      </xdr:nvSpPr>
      <xdr:spPr>
        <a:xfrm>
          <a:off x="13468428" y="170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157525</xdr:rowOff>
    </xdr:from>
    <xdr:to>
      <xdr:col>67</xdr:col>
      <xdr:colOff>101600</xdr:colOff>
      <xdr:row>99</xdr:row>
      <xdr:rowOff>87675</xdr:rowOff>
    </xdr:to>
    <xdr:sp macro="" textlink="">
      <xdr:nvSpPr>
        <xdr:cNvPr id="712" name="楕円 711"/>
        <xdr:cNvSpPr/>
      </xdr:nvSpPr>
      <xdr:spPr>
        <a:xfrm>
          <a:off x="12763500" y="169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78802</xdr:rowOff>
    </xdr:from>
    <xdr:ext cx="378565" cy="259045"/>
    <xdr:sp macro="" textlink="">
      <xdr:nvSpPr>
        <xdr:cNvPr id="713" name="テキスト ボックス 712"/>
        <xdr:cNvSpPr txBox="1"/>
      </xdr:nvSpPr>
      <xdr:spPr>
        <a:xfrm>
          <a:off x="12625017" y="1705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7" name="直線コネクタ 73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0"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1" name="直線コネクタ 74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20828</xdr:rowOff>
    </xdr:from>
    <xdr:to>
      <xdr:col>116</xdr:col>
      <xdr:colOff>63500</xdr:colOff>
      <xdr:row>37</xdr:row>
      <xdr:rowOff>126555</xdr:rowOff>
    </xdr:to>
    <xdr:cxnSp macro="">
      <xdr:nvCxnSpPr>
        <xdr:cNvPr id="742" name="直線コネクタ 741"/>
        <xdr:cNvCxnSpPr/>
      </xdr:nvCxnSpPr>
      <xdr:spPr>
        <a:xfrm flipV="1">
          <a:off x="21323300" y="6193028"/>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3" name="投資及び出資金平均値テキスト"/>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4" name="フローチャート: 判断 743"/>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126555</xdr:rowOff>
    </xdr:from>
    <xdr:to>
      <xdr:col>111</xdr:col>
      <xdr:colOff>177800</xdr:colOff>
      <xdr:row>38</xdr:row>
      <xdr:rowOff>3493</xdr:rowOff>
    </xdr:to>
    <xdr:cxnSp macro="">
      <xdr:nvCxnSpPr>
        <xdr:cNvPr id="745" name="直線コネクタ 744"/>
        <xdr:cNvCxnSpPr/>
      </xdr:nvCxnSpPr>
      <xdr:spPr>
        <a:xfrm flipV="1">
          <a:off x="20434300" y="6470205"/>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6" name="フローチャート: 判断 745"/>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69422</xdr:rowOff>
    </xdr:from>
    <xdr:ext cx="378565" cy="259045"/>
    <xdr:sp macro="" textlink="">
      <xdr:nvSpPr>
        <xdr:cNvPr id="747" name="テキスト ボックス 746"/>
        <xdr:cNvSpPr txBox="1"/>
      </xdr:nvSpPr>
      <xdr:spPr>
        <a:xfrm>
          <a:off x="21134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162751</xdr:rowOff>
    </xdr:from>
    <xdr:to>
      <xdr:col>107</xdr:col>
      <xdr:colOff>50800</xdr:colOff>
      <xdr:row>38</xdr:row>
      <xdr:rowOff>3493</xdr:rowOff>
    </xdr:to>
    <xdr:cxnSp macro="">
      <xdr:nvCxnSpPr>
        <xdr:cNvPr id="748" name="直線コネクタ 747"/>
        <xdr:cNvCxnSpPr/>
      </xdr:nvCxnSpPr>
      <xdr:spPr>
        <a:xfrm>
          <a:off x="19545300" y="6334951"/>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9" name="フローチャート: 判断 748"/>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93616</xdr:rowOff>
    </xdr:from>
    <xdr:ext cx="378565" cy="259045"/>
    <xdr:sp macro="" textlink="">
      <xdr:nvSpPr>
        <xdr:cNvPr id="750" name="テキスト ボックス 749"/>
        <xdr:cNvSpPr txBox="1"/>
      </xdr:nvSpPr>
      <xdr:spPr>
        <a:xfrm>
          <a:off x="20245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1968</xdr:rowOff>
    </xdr:from>
    <xdr:to>
      <xdr:col>102</xdr:col>
      <xdr:colOff>114300</xdr:colOff>
      <xdr:row>36</xdr:row>
      <xdr:rowOff>162751</xdr:rowOff>
    </xdr:to>
    <xdr:cxnSp macro="">
      <xdr:nvCxnSpPr>
        <xdr:cNvPr id="751" name="直線コネクタ 750"/>
        <xdr:cNvCxnSpPr/>
      </xdr:nvCxnSpPr>
      <xdr:spPr>
        <a:xfrm>
          <a:off x="18656300" y="5831268"/>
          <a:ext cx="889000" cy="5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2" name="フローチャート: 判断 751"/>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139146</xdr:rowOff>
    </xdr:from>
    <xdr:ext cx="378565" cy="259045"/>
    <xdr:sp macro="" textlink="">
      <xdr:nvSpPr>
        <xdr:cNvPr id="753" name="テキスト ボックス 752"/>
        <xdr:cNvSpPr txBox="1"/>
      </xdr:nvSpPr>
      <xdr:spPr>
        <a:xfrm>
          <a:off x="19356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4" name="フローチャート: 判断 753"/>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5" name="テキスト ボックス 754"/>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141478</xdr:rowOff>
    </xdr:from>
    <xdr:to>
      <xdr:col>116</xdr:col>
      <xdr:colOff>114300</xdr:colOff>
      <xdr:row>36</xdr:row>
      <xdr:rowOff>71628</xdr:rowOff>
    </xdr:to>
    <xdr:sp macro="" textlink="">
      <xdr:nvSpPr>
        <xdr:cNvPr id="761" name="楕円 760"/>
        <xdr:cNvSpPr/>
      </xdr:nvSpPr>
      <xdr:spPr>
        <a:xfrm>
          <a:off x="221107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164355</xdr:rowOff>
    </xdr:from>
    <xdr:ext cx="469744" cy="259045"/>
    <xdr:sp macro="" textlink="">
      <xdr:nvSpPr>
        <xdr:cNvPr id="762" name="投資及び出資金該当値テキスト"/>
        <xdr:cNvSpPr txBox="1"/>
      </xdr:nvSpPr>
      <xdr:spPr>
        <a:xfrm>
          <a:off x="22212300"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75755</xdr:rowOff>
    </xdr:from>
    <xdr:to>
      <xdr:col>112</xdr:col>
      <xdr:colOff>38100</xdr:colOff>
      <xdr:row>38</xdr:row>
      <xdr:rowOff>5905</xdr:rowOff>
    </xdr:to>
    <xdr:sp macro="" textlink="">
      <xdr:nvSpPr>
        <xdr:cNvPr id="763" name="楕円 762"/>
        <xdr:cNvSpPr/>
      </xdr:nvSpPr>
      <xdr:spPr>
        <a:xfrm>
          <a:off x="21272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22432</xdr:rowOff>
    </xdr:from>
    <xdr:ext cx="469744" cy="259045"/>
    <xdr:sp macro="" textlink="">
      <xdr:nvSpPr>
        <xdr:cNvPr id="764" name="テキスト ボックス 763"/>
        <xdr:cNvSpPr txBox="1"/>
      </xdr:nvSpPr>
      <xdr:spPr>
        <a:xfrm>
          <a:off x="21088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124142</xdr:rowOff>
    </xdr:from>
    <xdr:to>
      <xdr:col>107</xdr:col>
      <xdr:colOff>101600</xdr:colOff>
      <xdr:row>38</xdr:row>
      <xdr:rowOff>54293</xdr:rowOff>
    </xdr:to>
    <xdr:sp macro="" textlink="">
      <xdr:nvSpPr>
        <xdr:cNvPr id="765" name="楕円 764"/>
        <xdr:cNvSpPr/>
      </xdr:nvSpPr>
      <xdr:spPr>
        <a:xfrm>
          <a:off x="20383500" y="6467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70819</xdr:rowOff>
    </xdr:from>
    <xdr:ext cx="469744" cy="259045"/>
    <xdr:sp macro="" textlink="">
      <xdr:nvSpPr>
        <xdr:cNvPr id="766" name="テキスト ボックス 765"/>
        <xdr:cNvSpPr txBox="1"/>
      </xdr:nvSpPr>
      <xdr:spPr>
        <a:xfrm>
          <a:off x="20199428" y="62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111951</xdr:rowOff>
    </xdr:from>
    <xdr:to>
      <xdr:col>102</xdr:col>
      <xdr:colOff>165100</xdr:colOff>
      <xdr:row>37</xdr:row>
      <xdr:rowOff>42101</xdr:rowOff>
    </xdr:to>
    <xdr:sp macro="" textlink="">
      <xdr:nvSpPr>
        <xdr:cNvPr id="767" name="楕円 766"/>
        <xdr:cNvSpPr/>
      </xdr:nvSpPr>
      <xdr:spPr>
        <a:xfrm>
          <a:off x="19494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58628</xdr:rowOff>
    </xdr:from>
    <xdr:ext cx="469744" cy="259045"/>
    <xdr:sp macro="" textlink="">
      <xdr:nvSpPr>
        <xdr:cNvPr id="768" name="テキスト ボックス 767"/>
        <xdr:cNvSpPr txBox="1"/>
      </xdr:nvSpPr>
      <xdr:spPr>
        <a:xfrm>
          <a:off x="19310428" y="60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122618</xdr:rowOff>
    </xdr:from>
    <xdr:to>
      <xdr:col>98</xdr:col>
      <xdr:colOff>38100</xdr:colOff>
      <xdr:row>34</xdr:row>
      <xdr:rowOff>52768</xdr:rowOff>
    </xdr:to>
    <xdr:sp macro="" textlink="">
      <xdr:nvSpPr>
        <xdr:cNvPr id="769" name="楕円 768"/>
        <xdr:cNvSpPr/>
      </xdr:nvSpPr>
      <xdr:spPr>
        <a:xfrm>
          <a:off x="18605500" y="57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69295</xdr:rowOff>
    </xdr:from>
    <xdr:ext cx="469744" cy="259045"/>
    <xdr:sp macro="" textlink="">
      <xdr:nvSpPr>
        <xdr:cNvPr id="770" name="テキスト ボックス 769"/>
        <xdr:cNvSpPr txBox="1"/>
      </xdr:nvSpPr>
      <xdr:spPr>
        <a:xfrm>
          <a:off x="18421428" y="555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6" name="直線コネクタ 795"/>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9"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0" name="直線コネクタ 799"/>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77684</xdr:rowOff>
    </xdr:from>
    <xdr:to>
      <xdr:col>116</xdr:col>
      <xdr:colOff>63500</xdr:colOff>
      <xdr:row>59</xdr:row>
      <xdr:rowOff>80329</xdr:rowOff>
    </xdr:to>
    <xdr:cxnSp macro="">
      <xdr:nvCxnSpPr>
        <xdr:cNvPr id="801" name="直線コネクタ 800"/>
        <xdr:cNvCxnSpPr/>
      </xdr:nvCxnSpPr>
      <xdr:spPr>
        <a:xfrm>
          <a:off x="21323300" y="10193234"/>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2"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3" name="フローチャート: 判断 802"/>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77684</xdr:rowOff>
    </xdr:from>
    <xdr:to>
      <xdr:col>111</xdr:col>
      <xdr:colOff>177800</xdr:colOff>
      <xdr:row>59</xdr:row>
      <xdr:rowOff>81015</xdr:rowOff>
    </xdr:to>
    <xdr:cxnSp macro="">
      <xdr:nvCxnSpPr>
        <xdr:cNvPr id="804" name="直線コネクタ 803"/>
        <xdr:cNvCxnSpPr/>
      </xdr:nvCxnSpPr>
      <xdr:spPr>
        <a:xfrm flipV="1">
          <a:off x="20434300" y="1019323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5" name="フローチャート: 判断 804"/>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6" name="テキスト ボックス 805"/>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79448</xdr:rowOff>
    </xdr:from>
    <xdr:to>
      <xdr:col>107</xdr:col>
      <xdr:colOff>50800</xdr:colOff>
      <xdr:row>59</xdr:row>
      <xdr:rowOff>81015</xdr:rowOff>
    </xdr:to>
    <xdr:cxnSp macro="">
      <xdr:nvCxnSpPr>
        <xdr:cNvPr id="807" name="直線コネクタ 806"/>
        <xdr:cNvCxnSpPr/>
      </xdr:nvCxnSpPr>
      <xdr:spPr>
        <a:xfrm>
          <a:off x="19545300" y="1019499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8" name="フローチャート: 判断 807"/>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9" name="テキスト ボックス 808"/>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78533</xdr:rowOff>
    </xdr:from>
    <xdr:to>
      <xdr:col>102</xdr:col>
      <xdr:colOff>114300</xdr:colOff>
      <xdr:row>59</xdr:row>
      <xdr:rowOff>79448</xdr:rowOff>
    </xdr:to>
    <xdr:cxnSp macro="">
      <xdr:nvCxnSpPr>
        <xdr:cNvPr id="810" name="直線コネクタ 809"/>
        <xdr:cNvCxnSpPr/>
      </xdr:nvCxnSpPr>
      <xdr:spPr>
        <a:xfrm>
          <a:off x="18656300" y="101940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1" name="フローチャート: 判断 810"/>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2" name="テキスト ボックス 811"/>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3" name="フローチャート: 判断 812"/>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4" name="テキスト ボックス 813"/>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29529</xdr:rowOff>
    </xdr:from>
    <xdr:to>
      <xdr:col>116</xdr:col>
      <xdr:colOff>114300</xdr:colOff>
      <xdr:row>59</xdr:row>
      <xdr:rowOff>131129</xdr:rowOff>
    </xdr:to>
    <xdr:sp macro="" textlink="">
      <xdr:nvSpPr>
        <xdr:cNvPr id="820" name="楕円 819"/>
        <xdr:cNvSpPr/>
      </xdr:nvSpPr>
      <xdr:spPr>
        <a:xfrm>
          <a:off x="22110700" y="101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115906</xdr:rowOff>
    </xdr:from>
    <xdr:ext cx="378565" cy="259045"/>
    <xdr:sp macro="" textlink="">
      <xdr:nvSpPr>
        <xdr:cNvPr id="821" name="貸付金該当値テキスト"/>
        <xdr:cNvSpPr txBox="1"/>
      </xdr:nvSpPr>
      <xdr:spPr>
        <a:xfrm>
          <a:off x="22212300" y="1006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26884</xdr:rowOff>
    </xdr:from>
    <xdr:to>
      <xdr:col>112</xdr:col>
      <xdr:colOff>38100</xdr:colOff>
      <xdr:row>59</xdr:row>
      <xdr:rowOff>128484</xdr:rowOff>
    </xdr:to>
    <xdr:sp macro="" textlink="">
      <xdr:nvSpPr>
        <xdr:cNvPr id="822" name="楕円 821"/>
        <xdr:cNvSpPr/>
      </xdr:nvSpPr>
      <xdr:spPr>
        <a:xfrm>
          <a:off x="21272500" y="101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119611</xdr:rowOff>
    </xdr:from>
    <xdr:ext cx="378565" cy="259045"/>
    <xdr:sp macro="" textlink="">
      <xdr:nvSpPr>
        <xdr:cNvPr id="823" name="テキスト ボックス 822"/>
        <xdr:cNvSpPr txBox="1"/>
      </xdr:nvSpPr>
      <xdr:spPr>
        <a:xfrm>
          <a:off x="21134017" y="1023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30215</xdr:rowOff>
    </xdr:from>
    <xdr:to>
      <xdr:col>107</xdr:col>
      <xdr:colOff>101600</xdr:colOff>
      <xdr:row>59</xdr:row>
      <xdr:rowOff>131815</xdr:rowOff>
    </xdr:to>
    <xdr:sp macro="" textlink="">
      <xdr:nvSpPr>
        <xdr:cNvPr id="824" name="楕円 823"/>
        <xdr:cNvSpPr/>
      </xdr:nvSpPr>
      <xdr:spPr>
        <a:xfrm>
          <a:off x="20383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122942</xdr:rowOff>
    </xdr:from>
    <xdr:ext cx="378565" cy="259045"/>
    <xdr:sp macro="" textlink="">
      <xdr:nvSpPr>
        <xdr:cNvPr id="825" name="テキスト ボックス 824"/>
        <xdr:cNvSpPr txBox="1"/>
      </xdr:nvSpPr>
      <xdr:spPr>
        <a:xfrm>
          <a:off x="20245017" y="1023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28648</xdr:rowOff>
    </xdr:from>
    <xdr:to>
      <xdr:col>102</xdr:col>
      <xdr:colOff>165100</xdr:colOff>
      <xdr:row>59</xdr:row>
      <xdr:rowOff>130248</xdr:rowOff>
    </xdr:to>
    <xdr:sp macro="" textlink="">
      <xdr:nvSpPr>
        <xdr:cNvPr id="826" name="楕円 825"/>
        <xdr:cNvSpPr/>
      </xdr:nvSpPr>
      <xdr:spPr>
        <a:xfrm>
          <a:off x="19494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121375</xdr:rowOff>
    </xdr:from>
    <xdr:ext cx="378565" cy="259045"/>
    <xdr:sp macro="" textlink="">
      <xdr:nvSpPr>
        <xdr:cNvPr id="827" name="テキスト ボックス 826"/>
        <xdr:cNvSpPr txBox="1"/>
      </xdr:nvSpPr>
      <xdr:spPr>
        <a:xfrm>
          <a:off x="19356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27733</xdr:rowOff>
    </xdr:from>
    <xdr:to>
      <xdr:col>98</xdr:col>
      <xdr:colOff>38100</xdr:colOff>
      <xdr:row>59</xdr:row>
      <xdr:rowOff>129333</xdr:rowOff>
    </xdr:to>
    <xdr:sp macro="" textlink="">
      <xdr:nvSpPr>
        <xdr:cNvPr id="828" name="楕円 827"/>
        <xdr:cNvSpPr/>
      </xdr:nvSpPr>
      <xdr:spPr>
        <a:xfrm>
          <a:off x="18605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120460</xdr:rowOff>
    </xdr:from>
    <xdr:ext cx="378565" cy="259045"/>
    <xdr:sp macro="" textlink="">
      <xdr:nvSpPr>
        <xdr:cNvPr id="829" name="テキスト ボックス 828"/>
        <xdr:cNvSpPr txBox="1"/>
      </xdr:nvSpPr>
      <xdr:spPr>
        <a:xfrm>
          <a:off x="18467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4" name="直線コネクタ 853"/>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5"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6" name="直線コネクタ 855"/>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7"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8" name="直線コネクタ 857"/>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54280</xdr:rowOff>
    </xdr:from>
    <xdr:to>
      <xdr:col>116</xdr:col>
      <xdr:colOff>63500</xdr:colOff>
      <xdr:row>73</xdr:row>
      <xdr:rowOff>124726</xdr:rowOff>
    </xdr:to>
    <xdr:cxnSp macro="">
      <xdr:nvCxnSpPr>
        <xdr:cNvPr id="859" name="直線コネクタ 858"/>
        <xdr:cNvCxnSpPr/>
      </xdr:nvCxnSpPr>
      <xdr:spPr>
        <a:xfrm flipV="1">
          <a:off x="21323300" y="12570130"/>
          <a:ext cx="8382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0"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1" name="フローチャート: 判断 860"/>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67501</xdr:rowOff>
    </xdr:from>
    <xdr:to>
      <xdr:col>111</xdr:col>
      <xdr:colOff>177800</xdr:colOff>
      <xdr:row>73</xdr:row>
      <xdr:rowOff>124726</xdr:rowOff>
    </xdr:to>
    <xdr:cxnSp macro="">
      <xdr:nvCxnSpPr>
        <xdr:cNvPr id="862" name="直線コネクタ 861"/>
        <xdr:cNvCxnSpPr/>
      </xdr:nvCxnSpPr>
      <xdr:spPr>
        <a:xfrm>
          <a:off x="20434300" y="12583351"/>
          <a:ext cx="889000" cy="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3" name="フローチャート: 判断 862"/>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4" name="テキスト ボックス 863"/>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67501</xdr:rowOff>
    </xdr:from>
    <xdr:to>
      <xdr:col>107</xdr:col>
      <xdr:colOff>50800</xdr:colOff>
      <xdr:row>73</xdr:row>
      <xdr:rowOff>135661</xdr:rowOff>
    </xdr:to>
    <xdr:cxnSp macro="">
      <xdr:nvCxnSpPr>
        <xdr:cNvPr id="865" name="直線コネクタ 864"/>
        <xdr:cNvCxnSpPr/>
      </xdr:nvCxnSpPr>
      <xdr:spPr>
        <a:xfrm flipV="1">
          <a:off x="19545300" y="12583351"/>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6" name="フローチャート: 判断 865"/>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7" name="テキスト ボックス 866"/>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135661</xdr:rowOff>
    </xdr:from>
    <xdr:to>
      <xdr:col>102</xdr:col>
      <xdr:colOff>114300</xdr:colOff>
      <xdr:row>74</xdr:row>
      <xdr:rowOff>1512</xdr:rowOff>
    </xdr:to>
    <xdr:cxnSp macro="">
      <xdr:nvCxnSpPr>
        <xdr:cNvPr id="868" name="直線コネクタ 867"/>
        <xdr:cNvCxnSpPr/>
      </xdr:nvCxnSpPr>
      <xdr:spPr>
        <a:xfrm flipV="1">
          <a:off x="18656300" y="12651511"/>
          <a:ext cx="8890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9" name="フローチャート: 判断 868"/>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0" name="テキスト ボックス 869"/>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1" name="フローチャート: 判断 870"/>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2" name="テキスト ボックス 871"/>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3480</xdr:rowOff>
    </xdr:from>
    <xdr:to>
      <xdr:col>116</xdr:col>
      <xdr:colOff>114300</xdr:colOff>
      <xdr:row>73</xdr:row>
      <xdr:rowOff>105080</xdr:rowOff>
    </xdr:to>
    <xdr:sp macro="" textlink="">
      <xdr:nvSpPr>
        <xdr:cNvPr id="878" name="楕円 877"/>
        <xdr:cNvSpPr/>
      </xdr:nvSpPr>
      <xdr:spPr>
        <a:xfrm>
          <a:off x="22110700" y="12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26357</xdr:rowOff>
    </xdr:from>
    <xdr:ext cx="534377" cy="259045"/>
    <xdr:sp macro="" textlink="">
      <xdr:nvSpPr>
        <xdr:cNvPr id="879" name="繰出金該当値テキスト"/>
        <xdr:cNvSpPr txBox="1"/>
      </xdr:nvSpPr>
      <xdr:spPr>
        <a:xfrm>
          <a:off x="22212300" y="123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73926</xdr:rowOff>
    </xdr:from>
    <xdr:to>
      <xdr:col>112</xdr:col>
      <xdr:colOff>38100</xdr:colOff>
      <xdr:row>74</xdr:row>
      <xdr:rowOff>4076</xdr:rowOff>
    </xdr:to>
    <xdr:sp macro="" textlink="">
      <xdr:nvSpPr>
        <xdr:cNvPr id="880" name="楕円 879"/>
        <xdr:cNvSpPr/>
      </xdr:nvSpPr>
      <xdr:spPr>
        <a:xfrm>
          <a:off x="21272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20603</xdr:rowOff>
    </xdr:from>
    <xdr:ext cx="534377" cy="259045"/>
    <xdr:sp macro="" textlink="">
      <xdr:nvSpPr>
        <xdr:cNvPr id="881" name="テキスト ボックス 880"/>
        <xdr:cNvSpPr txBox="1"/>
      </xdr:nvSpPr>
      <xdr:spPr>
        <a:xfrm>
          <a:off x="21056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16701</xdr:rowOff>
    </xdr:from>
    <xdr:to>
      <xdr:col>107</xdr:col>
      <xdr:colOff>101600</xdr:colOff>
      <xdr:row>73</xdr:row>
      <xdr:rowOff>118301</xdr:rowOff>
    </xdr:to>
    <xdr:sp macro="" textlink="">
      <xdr:nvSpPr>
        <xdr:cNvPr id="882" name="楕円 881"/>
        <xdr:cNvSpPr/>
      </xdr:nvSpPr>
      <xdr:spPr>
        <a:xfrm>
          <a:off x="20383500" y="125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134828</xdr:rowOff>
    </xdr:from>
    <xdr:ext cx="534377" cy="259045"/>
    <xdr:sp macro="" textlink="">
      <xdr:nvSpPr>
        <xdr:cNvPr id="883" name="テキスト ボックス 882"/>
        <xdr:cNvSpPr txBox="1"/>
      </xdr:nvSpPr>
      <xdr:spPr>
        <a:xfrm>
          <a:off x="20167111" y="123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84861</xdr:rowOff>
    </xdr:from>
    <xdr:to>
      <xdr:col>102</xdr:col>
      <xdr:colOff>165100</xdr:colOff>
      <xdr:row>74</xdr:row>
      <xdr:rowOff>15011</xdr:rowOff>
    </xdr:to>
    <xdr:sp macro="" textlink="">
      <xdr:nvSpPr>
        <xdr:cNvPr id="884" name="楕円 883"/>
        <xdr:cNvSpPr/>
      </xdr:nvSpPr>
      <xdr:spPr>
        <a:xfrm>
          <a:off x="19494500" y="126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31538</xdr:rowOff>
    </xdr:from>
    <xdr:ext cx="534377" cy="259045"/>
    <xdr:sp macro="" textlink="">
      <xdr:nvSpPr>
        <xdr:cNvPr id="885" name="テキスト ボックス 884"/>
        <xdr:cNvSpPr txBox="1"/>
      </xdr:nvSpPr>
      <xdr:spPr>
        <a:xfrm>
          <a:off x="19278111" y="123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122162</xdr:rowOff>
    </xdr:from>
    <xdr:to>
      <xdr:col>98</xdr:col>
      <xdr:colOff>38100</xdr:colOff>
      <xdr:row>74</xdr:row>
      <xdr:rowOff>52312</xdr:rowOff>
    </xdr:to>
    <xdr:sp macro="" textlink="">
      <xdr:nvSpPr>
        <xdr:cNvPr id="886" name="楕円 885"/>
        <xdr:cNvSpPr/>
      </xdr:nvSpPr>
      <xdr:spPr>
        <a:xfrm>
          <a:off x="186055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68839</xdr:rowOff>
    </xdr:from>
    <xdr:ext cx="534377" cy="259045"/>
    <xdr:sp macro="" textlink="">
      <xdr:nvSpPr>
        <xdr:cNvPr id="887" name="テキスト ボックス 886"/>
        <xdr:cNvSpPr txBox="1"/>
      </xdr:nvSpPr>
      <xdr:spPr>
        <a:xfrm>
          <a:off x="18389111" y="124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　件　費　　：歳出決算総額は住民一人当たり</a:t>
          </a:r>
          <a:r>
            <a:rPr kumimoji="1" lang="en-US" altLang="ja-JP" sz="1100">
              <a:solidFill>
                <a:schemeClr val="dk1"/>
              </a:solidFill>
              <a:effectLst/>
              <a:latin typeface="+mn-lt"/>
              <a:ea typeface="+mn-ea"/>
              <a:cs typeface="+mn-cs"/>
            </a:rPr>
            <a:t>59,421</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年度においては、類似団体内平均値との乖離が</a:t>
          </a:r>
          <a:r>
            <a:rPr kumimoji="1" lang="ja-JP" altLang="en-US" sz="1100">
              <a:solidFill>
                <a:schemeClr val="dk1"/>
              </a:solidFill>
              <a:effectLst/>
              <a:latin typeface="+mn-lt"/>
              <a:ea typeface="+mn-ea"/>
              <a:cs typeface="+mn-cs"/>
            </a:rPr>
            <a:t>小さ</a:t>
          </a:r>
          <a:r>
            <a:rPr kumimoji="1" lang="ja-JP" altLang="ja-JP" sz="1100">
              <a:solidFill>
                <a:schemeClr val="dk1"/>
              </a:solidFill>
              <a:effectLst/>
              <a:latin typeface="+mn-lt"/>
              <a:ea typeface="+mn-ea"/>
              <a:cs typeface="+mn-cs"/>
            </a:rPr>
            <a:t>くなっている。これは主に</a:t>
          </a:r>
          <a:r>
            <a:rPr kumimoji="1" lang="ja-JP" altLang="en-US" sz="1100">
              <a:solidFill>
                <a:schemeClr val="dk1"/>
              </a:solidFill>
              <a:effectLst/>
              <a:latin typeface="+mn-lt"/>
              <a:ea typeface="+mn-ea"/>
              <a:cs typeface="+mn-cs"/>
            </a:rPr>
            <a:t>一部事務組合の設立により物件費から補助費等への費用の組替に</a:t>
          </a:r>
          <a:r>
            <a:rPr kumimoji="1" lang="ja-JP" altLang="ja-JP" sz="1100">
              <a:solidFill>
                <a:schemeClr val="dk1"/>
              </a:solidFill>
              <a:effectLst/>
              <a:latin typeface="+mn-lt"/>
              <a:ea typeface="+mn-ea"/>
              <a:cs typeface="+mn-cs"/>
            </a:rPr>
            <a:t>伴う</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　助　費　　：歳出決算総額は住民一人当たり</a:t>
          </a:r>
          <a:r>
            <a:rPr kumimoji="1" lang="en-US" altLang="ja-JP" sz="1100">
              <a:solidFill>
                <a:schemeClr val="dk1"/>
              </a:solidFill>
              <a:effectLst/>
              <a:latin typeface="+mn-lt"/>
              <a:ea typeface="+mn-ea"/>
              <a:cs typeface="+mn-cs"/>
            </a:rPr>
            <a:t>173,749</a:t>
          </a:r>
          <a:r>
            <a:rPr kumimoji="1" lang="ja-JP" altLang="ja-JP" sz="1100">
              <a:solidFill>
                <a:schemeClr val="dk1"/>
              </a:solidFill>
              <a:effectLst/>
              <a:latin typeface="+mn-lt"/>
              <a:ea typeface="+mn-ea"/>
              <a:cs typeface="+mn-cs"/>
            </a:rPr>
            <a:t>円となっており、類似団体内順位は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位となっている。</a:t>
          </a:r>
          <a:r>
            <a:rPr lang="ja-JP" altLang="ja-JP" sz="1100" b="0" i="0" baseline="0">
              <a:solidFill>
                <a:schemeClr val="dk1"/>
              </a:solidFill>
              <a:effectLst/>
              <a:latin typeface="+mn-lt"/>
              <a:ea typeface="+mn-ea"/>
              <a:cs typeface="+mn-cs"/>
            </a:rPr>
            <a:t>障がい者自立支援事業関連経費も増加傾向にあり、生活保護率が高いなど低所得者が多いことが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要因である。資格審査等の適正化や就労支援等自立に向けた取り組みを継続実施し増大する扶助費の適正化を図る。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○補　助　費等　：歳出決算総額は住民一人当たり</a:t>
          </a:r>
          <a:r>
            <a:rPr lang="en-US" altLang="ja-JP" sz="1100" b="0" i="0" baseline="0">
              <a:solidFill>
                <a:schemeClr val="dk1"/>
              </a:solidFill>
              <a:effectLst/>
              <a:latin typeface="+mn-lt"/>
              <a:ea typeface="+mn-ea"/>
              <a:cs typeface="+mn-cs"/>
            </a:rPr>
            <a:t>64,438</a:t>
          </a:r>
          <a:r>
            <a:rPr lang="ja-JP" altLang="en-US"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年度に比べ類似団体内平均値との乖離が大きくなっている。これは主に一部事務組合の設立により</a:t>
          </a:r>
          <a:r>
            <a:rPr kumimoji="1" lang="ja-JP" altLang="ja-JP" sz="1100">
              <a:solidFill>
                <a:schemeClr val="dk1"/>
              </a:solidFill>
              <a:effectLst/>
              <a:latin typeface="+mn-lt"/>
              <a:ea typeface="+mn-ea"/>
              <a:cs typeface="+mn-cs"/>
            </a:rPr>
            <a:t>物件費から補助費等への費用の組替に伴うことが要因である。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57,913</a:t>
          </a:r>
          <a:r>
            <a:rPr kumimoji="1" lang="ja-JP" altLang="ja-JP" sz="1100">
              <a:solidFill>
                <a:schemeClr val="dk1"/>
              </a:solidFill>
              <a:effectLst/>
              <a:latin typeface="+mn-lt"/>
              <a:ea typeface="+mn-ea"/>
              <a:cs typeface="+mn-cs"/>
            </a:rPr>
            <a:t>円となっており、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年度に比べ類似団体内平均値との乖離が大きくなっている。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交流センター整備事業や体育館等建設事業などの大型事業が始まった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が要因</a:t>
          </a:r>
          <a:r>
            <a:rPr kumimoji="1" lang="ja-JP" altLang="ja-JP" sz="1100">
              <a:solidFill>
                <a:schemeClr val="dk1"/>
              </a:solidFill>
              <a:effectLst/>
              <a:latin typeface="+mn-lt"/>
              <a:ea typeface="+mn-ea"/>
              <a:cs typeface="+mn-cs"/>
            </a:rPr>
            <a:t>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積　立　金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17,938</a:t>
          </a:r>
          <a:r>
            <a:rPr kumimoji="1" lang="ja-JP" altLang="ja-JP" sz="1100">
              <a:solidFill>
                <a:schemeClr val="dk1"/>
              </a:solidFill>
              <a:effectLst/>
              <a:latin typeface="+mn-lt"/>
              <a:ea typeface="+mn-ea"/>
              <a:cs typeface="+mn-cs"/>
            </a:rPr>
            <a:t>円となっており、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年度に比べ</a:t>
          </a:r>
          <a:r>
            <a:rPr kumimoji="1" lang="ja-JP" altLang="en-US" sz="1100" b="0" i="0" baseline="0">
              <a:solidFill>
                <a:schemeClr val="dk1"/>
              </a:solidFill>
              <a:effectLst/>
              <a:latin typeface="+mn-lt"/>
              <a:ea typeface="+mn-ea"/>
              <a:cs typeface="+mn-cs"/>
            </a:rPr>
            <a:t>大きく増加している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ふるさと応援寄附金の増加に伴いふるさと応援基金の積立金が増加したことが要因である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128,184
126,722
213.96
70,735,269
69,457,674
993,649
32,543,646
75,433,728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45974</xdr:rowOff>
    </xdr:from>
    <xdr:to>
      <xdr:col>24</xdr:col>
      <xdr:colOff>63500</xdr:colOff>
      <xdr:row>36</xdr:row>
      <xdr:rowOff>91694</xdr:rowOff>
    </xdr:to>
    <xdr:cxnSp macro="">
      <xdr:nvCxnSpPr>
        <xdr:cNvPr id="61" name="直線コネクタ 60"/>
        <xdr:cNvCxnSpPr/>
      </xdr:nvCxnSpPr>
      <xdr:spPr>
        <a:xfrm flipV="1">
          <a:off x="3797300" y="62181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45974</xdr:rowOff>
    </xdr:from>
    <xdr:to>
      <xdr:col>19</xdr:col>
      <xdr:colOff>177800</xdr:colOff>
      <xdr:row>36</xdr:row>
      <xdr:rowOff>91694</xdr:rowOff>
    </xdr:to>
    <xdr:cxnSp macro="">
      <xdr:nvCxnSpPr>
        <xdr:cNvPr id="64" name="直線コネクタ 63"/>
        <xdr:cNvCxnSpPr/>
      </xdr:nvCxnSpPr>
      <xdr:spPr>
        <a:xfrm>
          <a:off x="2908300" y="6218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45974</xdr:rowOff>
    </xdr:from>
    <xdr:to>
      <xdr:col>15</xdr:col>
      <xdr:colOff>50800</xdr:colOff>
      <xdr:row>36</xdr:row>
      <xdr:rowOff>55880</xdr:rowOff>
    </xdr:to>
    <xdr:cxnSp macro="">
      <xdr:nvCxnSpPr>
        <xdr:cNvPr id="67" name="直線コネクタ 66"/>
        <xdr:cNvCxnSpPr/>
      </xdr:nvCxnSpPr>
      <xdr:spPr>
        <a:xfrm flipV="1">
          <a:off x="2019300" y="62181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36068</xdr:rowOff>
    </xdr:from>
    <xdr:to>
      <xdr:col>10</xdr:col>
      <xdr:colOff>114300</xdr:colOff>
      <xdr:row>36</xdr:row>
      <xdr:rowOff>55880</xdr:rowOff>
    </xdr:to>
    <xdr:cxnSp macro="">
      <xdr:nvCxnSpPr>
        <xdr:cNvPr id="70" name="直線コネクタ 69"/>
        <xdr:cNvCxnSpPr/>
      </xdr:nvCxnSpPr>
      <xdr:spPr>
        <a:xfrm>
          <a:off x="1130300" y="6036818"/>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166624</xdr:rowOff>
    </xdr:from>
    <xdr:to>
      <xdr:col>24</xdr:col>
      <xdr:colOff>114300</xdr:colOff>
      <xdr:row>36</xdr:row>
      <xdr:rowOff>96774</xdr:rowOff>
    </xdr:to>
    <xdr:sp macro="" textlink="">
      <xdr:nvSpPr>
        <xdr:cNvPr id="80" name="楕円 79"/>
        <xdr:cNvSpPr/>
      </xdr:nvSpPr>
      <xdr:spPr>
        <a:xfrm>
          <a:off x="4584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18051</xdr:rowOff>
    </xdr:from>
    <xdr:ext cx="469744" cy="259045"/>
    <xdr:sp macro="" textlink="">
      <xdr:nvSpPr>
        <xdr:cNvPr id="81" name="議会費該当値テキスト"/>
        <xdr:cNvSpPr txBox="1"/>
      </xdr:nvSpPr>
      <xdr:spPr>
        <a:xfrm>
          <a:off x="4686300"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40894</xdr:rowOff>
    </xdr:from>
    <xdr:to>
      <xdr:col>20</xdr:col>
      <xdr:colOff>38100</xdr:colOff>
      <xdr:row>36</xdr:row>
      <xdr:rowOff>142494</xdr:rowOff>
    </xdr:to>
    <xdr:sp macro="" textlink="">
      <xdr:nvSpPr>
        <xdr:cNvPr id="82" name="楕円 81"/>
        <xdr:cNvSpPr/>
      </xdr:nvSpPr>
      <xdr:spPr>
        <a:xfrm>
          <a:off x="3746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133621</xdr:rowOff>
    </xdr:from>
    <xdr:ext cx="469744" cy="259045"/>
    <xdr:sp macro="" textlink="">
      <xdr:nvSpPr>
        <xdr:cNvPr id="83" name="テキスト ボックス 82"/>
        <xdr:cNvSpPr txBox="1"/>
      </xdr:nvSpPr>
      <xdr:spPr>
        <a:xfrm>
          <a:off x="3562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166624</xdr:rowOff>
    </xdr:from>
    <xdr:to>
      <xdr:col>15</xdr:col>
      <xdr:colOff>101600</xdr:colOff>
      <xdr:row>36</xdr:row>
      <xdr:rowOff>96774</xdr:rowOff>
    </xdr:to>
    <xdr:sp macro="" textlink="">
      <xdr:nvSpPr>
        <xdr:cNvPr id="84" name="楕円 83"/>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113301</xdr:rowOff>
    </xdr:from>
    <xdr:ext cx="469744" cy="259045"/>
    <xdr:sp macro="" textlink="">
      <xdr:nvSpPr>
        <xdr:cNvPr id="85" name="テキスト ボックス 84"/>
        <xdr:cNvSpPr txBox="1"/>
      </xdr:nvSpPr>
      <xdr:spPr>
        <a:xfrm>
          <a:off x="2673428"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xdr:rowOff>
    </xdr:from>
    <xdr:to>
      <xdr:col>10</xdr:col>
      <xdr:colOff>165100</xdr:colOff>
      <xdr:row>36</xdr:row>
      <xdr:rowOff>106680</xdr:rowOff>
    </xdr:to>
    <xdr:sp macro="" textlink="">
      <xdr:nvSpPr>
        <xdr:cNvPr id="86" name="楕円 85"/>
        <xdr:cNvSpPr/>
      </xdr:nvSpPr>
      <xdr:spPr>
        <a:xfrm>
          <a:off x="1968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97807</xdr:rowOff>
    </xdr:from>
    <xdr:ext cx="469744" cy="259045"/>
    <xdr:sp macro="" textlink="">
      <xdr:nvSpPr>
        <xdr:cNvPr id="87" name="テキスト ボックス 86"/>
        <xdr:cNvSpPr txBox="1"/>
      </xdr:nvSpPr>
      <xdr:spPr>
        <a:xfrm>
          <a:off x="1784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156718</xdr:rowOff>
    </xdr:from>
    <xdr:to>
      <xdr:col>6</xdr:col>
      <xdr:colOff>38100</xdr:colOff>
      <xdr:row>35</xdr:row>
      <xdr:rowOff>86868</xdr:rowOff>
    </xdr:to>
    <xdr:sp macro="" textlink="">
      <xdr:nvSpPr>
        <xdr:cNvPr id="88" name="楕円 87"/>
        <xdr:cNvSpPr/>
      </xdr:nvSpPr>
      <xdr:spPr>
        <a:xfrm>
          <a:off x="1079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103395</xdr:rowOff>
    </xdr:from>
    <xdr:ext cx="469744" cy="259045"/>
    <xdr:sp macro="" textlink="">
      <xdr:nvSpPr>
        <xdr:cNvPr id="89" name="テキスト ボックス 88"/>
        <xdr:cNvSpPr txBox="1"/>
      </xdr:nvSpPr>
      <xdr:spPr>
        <a:xfrm>
          <a:off x="895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135513</xdr:rowOff>
    </xdr:from>
    <xdr:to>
      <xdr:col>24</xdr:col>
      <xdr:colOff>63500</xdr:colOff>
      <xdr:row>58</xdr:row>
      <xdr:rowOff>84526</xdr:rowOff>
    </xdr:to>
    <xdr:cxnSp macro="">
      <xdr:nvCxnSpPr>
        <xdr:cNvPr id="120" name="直線コネクタ 119"/>
        <xdr:cNvCxnSpPr/>
      </xdr:nvCxnSpPr>
      <xdr:spPr>
        <a:xfrm flipV="1">
          <a:off x="3797300" y="9908163"/>
          <a:ext cx="838200" cy="1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28184</xdr:rowOff>
    </xdr:from>
    <xdr:ext cx="534377" cy="259045"/>
    <xdr:sp macro="" textlink="">
      <xdr:nvSpPr>
        <xdr:cNvPr id="121" name="総務費平均値テキスト"/>
        <xdr:cNvSpPr txBox="1"/>
      </xdr:nvSpPr>
      <xdr:spPr>
        <a:xfrm>
          <a:off x="4686300" y="9972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84526</xdr:rowOff>
    </xdr:from>
    <xdr:to>
      <xdr:col>19</xdr:col>
      <xdr:colOff>177800</xdr:colOff>
      <xdr:row>58</xdr:row>
      <xdr:rowOff>132528</xdr:rowOff>
    </xdr:to>
    <xdr:cxnSp macro="">
      <xdr:nvCxnSpPr>
        <xdr:cNvPr id="123" name="直線コネクタ 122"/>
        <xdr:cNvCxnSpPr/>
      </xdr:nvCxnSpPr>
      <xdr:spPr>
        <a:xfrm flipV="1">
          <a:off x="2908300" y="10028626"/>
          <a:ext cx="8890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15789</xdr:rowOff>
    </xdr:from>
    <xdr:to>
      <xdr:col>15</xdr:col>
      <xdr:colOff>50800</xdr:colOff>
      <xdr:row>58</xdr:row>
      <xdr:rowOff>132528</xdr:rowOff>
    </xdr:to>
    <xdr:cxnSp macro="">
      <xdr:nvCxnSpPr>
        <xdr:cNvPr id="126" name="直線コネクタ 125"/>
        <xdr:cNvCxnSpPr/>
      </xdr:nvCxnSpPr>
      <xdr:spPr>
        <a:xfrm>
          <a:off x="2019300" y="9959889"/>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15789</xdr:rowOff>
    </xdr:from>
    <xdr:to>
      <xdr:col>10</xdr:col>
      <xdr:colOff>114300</xdr:colOff>
      <xdr:row>58</xdr:row>
      <xdr:rowOff>114087</xdr:rowOff>
    </xdr:to>
    <xdr:cxnSp macro="">
      <xdr:nvCxnSpPr>
        <xdr:cNvPr id="129" name="直線コネクタ 128"/>
        <xdr:cNvCxnSpPr/>
      </xdr:nvCxnSpPr>
      <xdr:spPr>
        <a:xfrm flipV="1">
          <a:off x="1130300" y="995988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84713</xdr:rowOff>
    </xdr:from>
    <xdr:to>
      <xdr:col>24</xdr:col>
      <xdr:colOff>114300</xdr:colOff>
      <xdr:row>58</xdr:row>
      <xdr:rowOff>14863</xdr:rowOff>
    </xdr:to>
    <xdr:sp macro="" textlink="">
      <xdr:nvSpPr>
        <xdr:cNvPr id="139" name="楕円 138"/>
        <xdr:cNvSpPr/>
      </xdr:nvSpPr>
      <xdr:spPr>
        <a:xfrm>
          <a:off x="4584700" y="985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107590</xdr:rowOff>
    </xdr:from>
    <xdr:ext cx="534377" cy="259045"/>
    <xdr:sp macro="" textlink="">
      <xdr:nvSpPr>
        <xdr:cNvPr id="140" name="総務費該当値テキスト"/>
        <xdr:cNvSpPr txBox="1"/>
      </xdr:nvSpPr>
      <xdr:spPr>
        <a:xfrm>
          <a:off x="4686300" y="97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33726</xdr:rowOff>
    </xdr:from>
    <xdr:to>
      <xdr:col>20</xdr:col>
      <xdr:colOff>38100</xdr:colOff>
      <xdr:row>58</xdr:row>
      <xdr:rowOff>135326</xdr:rowOff>
    </xdr:to>
    <xdr:sp macro="" textlink="">
      <xdr:nvSpPr>
        <xdr:cNvPr id="141" name="楕円 140"/>
        <xdr:cNvSpPr/>
      </xdr:nvSpPr>
      <xdr:spPr>
        <a:xfrm>
          <a:off x="3746500" y="99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151853</xdr:rowOff>
    </xdr:from>
    <xdr:ext cx="534377" cy="259045"/>
    <xdr:sp macro="" textlink="">
      <xdr:nvSpPr>
        <xdr:cNvPr id="142" name="テキスト ボックス 141"/>
        <xdr:cNvSpPr txBox="1"/>
      </xdr:nvSpPr>
      <xdr:spPr>
        <a:xfrm>
          <a:off x="3530111" y="97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81728</xdr:rowOff>
    </xdr:from>
    <xdr:to>
      <xdr:col>15</xdr:col>
      <xdr:colOff>101600</xdr:colOff>
      <xdr:row>59</xdr:row>
      <xdr:rowOff>11878</xdr:rowOff>
    </xdr:to>
    <xdr:sp macro="" textlink="">
      <xdr:nvSpPr>
        <xdr:cNvPr id="143" name="楕円 142"/>
        <xdr:cNvSpPr/>
      </xdr:nvSpPr>
      <xdr:spPr>
        <a:xfrm>
          <a:off x="2857500" y="100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3005</xdr:rowOff>
    </xdr:from>
    <xdr:ext cx="534377" cy="259045"/>
    <xdr:sp macro="" textlink="">
      <xdr:nvSpPr>
        <xdr:cNvPr id="144" name="テキスト ボックス 143"/>
        <xdr:cNvSpPr txBox="1"/>
      </xdr:nvSpPr>
      <xdr:spPr>
        <a:xfrm>
          <a:off x="2641111" y="101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136439</xdr:rowOff>
    </xdr:from>
    <xdr:to>
      <xdr:col>10</xdr:col>
      <xdr:colOff>165100</xdr:colOff>
      <xdr:row>58</xdr:row>
      <xdr:rowOff>66589</xdr:rowOff>
    </xdr:to>
    <xdr:sp macro="" textlink="">
      <xdr:nvSpPr>
        <xdr:cNvPr id="145" name="楕円 144"/>
        <xdr:cNvSpPr/>
      </xdr:nvSpPr>
      <xdr:spPr>
        <a:xfrm>
          <a:off x="1968500" y="99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83116</xdr:rowOff>
    </xdr:from>
    <xdr:ext cx="534377" cy="259045"/>
    <xdr:sp macro="" textlink="">
      <xdr:nvSpPr>
        <xdr:cNvPr id="146" name="テキスト ボックス 145"/>
        <xdr:cNvSpPr txBox="1"/>
      </xdr:nvSpPr>
      <xdr:spPr>
        <a:xfrm>
          <a:off x="1752111" y="96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63287</xdr:rowOff>
    </xdr:from>
    <xdr:to>
      <xdr:col>6</xdr:col>
      <xdr:colOff>38100</xdr:colOff>
      <xdr:row>58</xdr:row>
      <xdr:rowOff>164887</xdr:rowOff>
    </xdr:to>
    <xdr:sp macro="" textlink="">
      <xdr:nvSpPr>
        <xdr:cNvPr id="147" name="楕円 146"/>
        <xdr:cNvSpPr/>
      </xdr:nvSpPr>
      <xdr:spPr>
        <a:xfrm>
          <a:off x="1079500" y="10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9964</xdr:rowOff>
    </xdr:from>
    <xdr:ext cx="534377" cy="259045"/>
    <xdr:sp macro="" textlink="">
      <xdr:nvSpPr>
        <xdr:cNvPr id="148" name="テキスト ボックス 147"/>
        <xdr:cNvSpPr txBox="1"/>
      </xdr:nvSpPr>
      <xdr:spPr>
        <a:xfrm>
          <a:off x="863111" y="97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68796</xdr:rowOff>
    </xdr:from>
    <xdr:to>
      <xdr:col>24</xdr:col>
      <xdr:colOff>63500</xdr:colOff>
      <xdr:row>70</xdr:row>
      <xdr:rowOff>148310</xdr:rowOff>
    </xdr:to>
    <xdr:cxnSp macro="">
      <xdr:nvCxnSpPr>
        <xdr:cNvPr id="178" name="直線コネクタ 177"/>
        <xdr:cNvCxnSpPr/>
      </xdr:nvCxnSpPr>
      <xdr:spPr>
        <a:xfrm flipV="1">
          <a:off x="3797300" y="12070296"/>
          <a:ext cx="8382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96913</xdr:rowOff>
    </xdr:from>
    <xdr:to>
      <xdr:col>19</xdr:col>
      <xdr:colOff>177800</xdr:colOff>
      <xdr:row>70</xdr:row>
      <xdr:rowOff>148310</xdr:rowOff>
    </xdr:to>
    <xdr:cxnSp macro="">
      <xdr:nvCxnSpPr>
        <xdr:cNvPr id="181" name="直線コネクタ 180"/>
        <xdr:cNvCxnSpPr/>
      </xdr:nvCxnSpPr>
      <xdr:spPr>
        <a:xfrm>
          <a:off x="2908300" y="12098413"/>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96913</xdr:rowOff>
    </xdr:from>
    <xdr:to>
      <xdr:col>15</xdr:col>
      <xdr:colOff>50800</xdr:colOff>
      <xdr:row>70</xdr:row>
      <xdr:rowOff>128701</xdr:rowOff>
    </xdr:to>
    <xdr:cxnSp macro="">
      <xdr:nvCxnSpPr>
        <xdr:cNvPr id="184" name="直線コネクタ 183"/>
        <xdr:cNvCxnSpPr/>
      </xdr:nvCxnSpPr>
      <xdr:spPr>
        <a:xfrm flipV="1">
          <a:off x="2019300" y="12098413"/>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128701</xdr:rowOff>
    </xdr:from>
    <xdr:to>
      <xdr:col>10</xdr:col>
      <xdr:colOff>114300</xdr:colOff>
      <xdr:row>71</xdr:row>
      <xdr:rowOff>41059</xdr:rowOff>
    </xdr:to>
    <xdr:cxnSp macro="">
      <xdr:nvCxnSpPr>
        <xdr:cNvPr id="187" name="直線コネクタ 186"/>
        <xdr:cNvCxnSpPr/>
      </xdr:nvCxnSpPr>
      <xdr:spPr>
        <a:xfrm flipV="1">
          <a:off x="1130300" y="12130201"/>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17996</xdr:rowOff>
    </xdr:from>
    <xdr:to>
      <xdr:col>24</xdr:col>
      <xdr:colOff>114300</xdr:colOff>
      <xdr:row>70</xdr:row>
      <xdr:rowOff>119596</xdr:rowOff>
    </xdr:to>
    <xdr:sp macro="" textlink="">
      <xdr:nvSpPr>
        <xdr:cNvPr id="197" name="楕円 196"/>
        <xdr:cNvSpPr/>
      </xdr:nvSpPr>
      <xdr:spPr>
        <a:xfrm>
          <a:off x="4584700" y="120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142473</xdr:rowOff>
    </xdr:from>
    <xdr:ext cx="599010" cy="259045"/>
    <xdr:sp macro="" textlink="">
      <xdr:nvSpPr>
        <xdr:cNvPr id="198" name="民生費該当値テキスト"/>
        <xdr:cNvSpPr txBox="1"/>
      </xdr:nvSpPr>
      <xdr:spPr>
        <a:xfrm>
          <a:off x="4686300" y="119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97510</xdr:rowOff>
    </xdr:from>
    <xdr:to>
      <xdr:col>20</xdr:col>
      <xdr:colOff>38100</xdr:colOff>
      <xdr:row>71</xdr:row>
      <xdr:rowOff>27660</xdr:rowOff>
    </xdr:to>
    <xdr:sp macro="" textlink="">
      <xdr:nvSpPr>
        <xdr:cNvPr id="199" name="楕円 198"/>
        <xdr:cNvSpPr/>
      </xdr:nvSpPr>
      <xdr:spPr>
        <a:xfrm>
          <a:off x="3746500" y="120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44187</xdr:rowOff>
    </xdr:from>
    <xdr:ext cx="599010" cy="259045"/>
    <xdr:sp macro="" textlink="">
      <xdr:nvSpPr>
        <xdr:cNvPr id="200" name="テキスト ボックス 199"/>
        <xdr:cNvSpPr txBox="1"/>
      </xdr:nvSpPr>
      <xdr:spPr>
        <a:xfrm>
          <a:off x="3497795" y="118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46113</xdr:rowOff>
    </xdr:from>
    <xdr:to>
      <xdr:col>15</xdr:col>
      <xdr:colOff>101600</xdr:colOff>
      <xdr:row>70</xdr:row>
      <xdr:rowOff>147713</xdr:rowOff>
    </xdr:to>
    <xdr:sp macro="" textlink="">
      <xdr:nvSpPr>
        <xdr:cNvPr id="201" name="楕円 200"/>
        <xdr:cNvSpPr/>
      </xdr:nvSpPr>
      <xdr:spPr>
        <a:xfrm>
          <a:off x="2857500" y="120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164240</xdr:rowOff>
    </xdr:from>
    <xdr:ext cx="599010" cy="259045"/>
    <xdr:sp macro="" textlink="">
      <xdr:nvSpPr>
        <xdr:cNvPr id="202" name="テキスト ボックス 201"/>
        <xdr:cNvSpPr txBox="1"/>
      </xdr:nvSpPr>
      <xdr:spPr>
        <a:xfrm>
          <a:off x="2608795" y="1182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77901</xdr:rowOff>
    </xdr:from>
    <xdr:to>
      <xdr:col>10</xdr:col>
      <xdr:colOff>165100</xdr:colOff>
      <xdr:row>71</xdr:row>
      <xdr:rowOff>8051</xdr:rowOff>
    </xdr:to>
    <xdr:sp macro="" textlink="">
      <xdr:nvSpPr>
        <xdr:cNvPr id="203" name="楕円 202"/>
        <xdr:cNvSpPr/>
      </xdr:nvSpPr>
      <xdr:spPr>
        <a:xfrm>
          <a:off x="1968500" y="120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24578</xdr:rowOff>
    </xdr:from>
    <xdr:ext cx="599010" cy="259045"/>
    <xdr:sp macro="" textlink="">
      <xdr:nvSpPr>
        <xdr:cNvPr id="204" name="テキスト ボックス 203"/>
        <xdr:cNvSpPr txBox="1"/>
      </xdr:nvSpPr>
      <xdr:spPr>
        <a:xfrm>
          <a:off x="1719795" y="1185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161709</xdr:rowOff>
    </xdr:from>
    <xdr:to>
      <xdr:col>6</xdr:col>
      <xdr:colOff>38100</xdr:colOff>
      <xdr:row>71</xdr:row>
      <xdr:rowOff>91859</xdr:rowOff>
    </xdr:to>
    <xdr:sp macro="" textlink="">
      <xdr:nvSpPr>
        <xdr:cNvPr id="205" name="楕円 204"/>
        <xdr:cNvSpPr/>
      </xdr:nvSpPr>
      <xdr:spPr>
        <a:xfrm>
          <a:off x="1079500" y="121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108386</xdr:rowOff>
    </xdr:from>
    <xdr:ext cx="599010" cy="259045"/>
    <xdr:sp macro="" textlink="">
      <xdr:nvSpPr>
        <xdr:cNvPr id="206" name="テキスト ボックス 205"/>
        <xdr:cNvSpPr txBox="1"/>
      </xdr:nvSpPr>
      <xdr:spPr>
        <a:xfrm>
          <a:off x="830795"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148975</xdr:rowOff>
    </xdr:from>
    <xdr:to>
      <xdr:col>24</xdr:col>
      <xdr:colOff>63500</xdr:colOff>
      <xdr:row>94</xdr:row>
      <xdr:rowOff>98650</xdr:rowOff>
    </xdr:to>
    <xdr:cxnSp macro="">
      <xdr:nvCxnSpPr>
        <xdr:cNvPr id="238" name="直線コネクタ 237"/>
        <xdr:cNvCxnSpPr/>
      </xdr:nvCxnSpPr>
      <xdr:spPr>
        <a:xfrm flipV="1">
          <a:off x="3797300" y="16093825"/>
          <a:ext cx="838200" cy="1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89343</xdr:rowOff>
    </xdr:from>
    <xdr:to>
      <xdr:col>19</xdr:col>
      <xdr:colOff>177800</xdr:colOff>
      <xdr:row>94</xdr:row>
      <xdr:rowOff>98650</xdr:rowOff>
    </xdr:to>
    <xdr:cxnSp macro="">
      <xdr:nvCxnSpPr>
        <xdr:cNvPr id="241" name="直線コネクタ 240"/>
        <xdr:cNvCxnSpPr/>
      </xdr:nvCxnSpPr>
      <xdr:spPr>
        <a:xfrm>
          <a:off x="2908300" y="1620564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125200</xdr:rowOff>
    </xdr:from>
    <xdr:to>
      <xdr:col>15</xdr:col>
      <xdr:colOff>50800</xdr:colOff>
      <xdr:row>94</xdr:row>
      <xdr:rowOff>89343</xdr:rowOff>
    </xdr:to>
    <xdr:cxnSp macro="">
      <xdr:nvCxnSpPr>
        <xdr:cNvPr id="244" name="直線コネクタ 243"/>
        <xdr:cNvCxnSpPr/>
      </xdr:nvCxnSpPr>
      <xdr:spPr>
        <a:xfrm>
          <a:off x="2019300" y="16070050"/>
          <a:ext cx="8890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84248</xdr:rowOff>
    </xdr:from>
    <xdr:to>
      <xdr:col>10</xdr:col>
      <xdr:colOff>114300</xdr:colOff>
      <xdr:row>93</xdr:row>
      <xdr:rowOff>125200</xdr:rowOff>
    </xdr:to>
    <xdr:cxnSp macro="">
      <xdr:nvCxnSpPr>
        <xdr:cNvPr id="247" name="直線コネクタ 246"/>
        <xdr:cNvCxnSpPr/>
      </xdr:nvCxnSpPr>
      <xdr:spPr>
        <a:xfrm>
          <a:off x="1130300" y="15857648"/>
          <a:ext cx="889000" cy="2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98175</xdr:rowOff>
    </xdr:from>
    <xdr:to>
      <xdr:col>24</xdr:col>
      <xdr:colOff>114300</xdr:colOff>
      <xdr:row>94</xdr:row>
      <xdr:rowOff>28325</xdr:rowOff>
    </xdr:to>
    <xdr:sp macro="" textlink="">
      <xdr:nvSpPr>
        <xdr:cNvPr id="257" name="楕円 256"/>
        <xdr:cNvSpPr/>
      </xdr:nvSpPr>
      <xdr:spPr>
        <a:xfrm>
          <a:off x="4584700" y="160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121052</xdr:rowOff>
    </xdr:from>
    <xdr:ext cx="534377" cy="259045"/>
    <xdr:sp macro="" textlink="">
      <xdr:nvSpPr>
        <xdr:cNvPr id="258" name="衛生費該当値テキスト"/>
        <xdr:cNvSpPr txBox="1"/>
      </xdr:nvSpPr>
      <xdr:spPr>
        <a:xfrm>
          <a:off x="4686300" y="158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47850</xdr:rowOff>
    </xdr:from>
    <xdr:to>
      <xdr:col>20</xdr:col>
      <xdr:colOff>38100</xdr:colOff>
      <xdr:row>94</xdr:row>
      <xdr:rowOff>149450</xdr:rowOff>
    </xdr:to>
    <xdr:sp macro="" textlink="">
      <xdr:nvSpPr>
        <xdr:cNvPr id="259" name="楕円 258"/>
        <xdr:cNvSpPr/>
      </xdr:nvSpPr>
      <xdr:spPr>
        <a:xfrm>
          <a:off x="3746500" y="161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165977</xdr:rowOff>
    </xdr:from>
    <xdr:ext cx="534377" cy="259045"/>
    <xdr:sp macro="" textlink="">
      <xdr:nvSpPr>
        <xdr:cNvPr id="260" name="テキスト ボックス 259"/>
        <xdr:cNvSpPr txBox="1"/>
      </xdr:nvSpPr>
      <xdr:spPr>
        <a:xfrm>
          <a:off x="3530111" y="159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38543</xdr:rowOff>
    </xdr:from>
    <xdr:to>
      <xdr:col>15</xdr:col>
      <xdr:colOff>101600</xdr:colOff>
      <xdr:row>94</xdr:row>
      <xdr:rowOff>140143</xdr:rowOff>
    </xdr:to>
    <xdr:sp macro="" textlink="">
      <xdr:nvSpPr>
        <xdr:cNvPr id="261" name="楕円 260"/>
        <xdr:cNvSpPr/>
      </xdr:nvSpPr>
      <xdr:spPr>
        <a:xfrm>
          <a:off x="2857500" y="161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156670</xdr:rowOff>
    </xdr:from>
    <xdr:ext cx="534377" cy="259045"/>
    <xdr:sp macro="" textlink="">
      <xdr:nvSpPr>
        <xdr:cNvPr id="262" name="テキスト ボックス 261"/>
        <xdr:cNvSpPr txBox="1"/>
      </xdr:nvSpPr>
      <xdr:spPr>
        <a:xfrm>
          <a:off x="2641111" y="159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74400</xdr:rowOff>
    </xdr:from>
    <xdr:to>
      <xdr:col>10</xdr:col>
      <xdr:colOff>165100</xdr:colOff>
      <xdr:row>94</xdr:row>
      <xdr:rowOff>4550</xdr:rowOff>
    </xdr:to>
    <xdr:sp macro="" textlink="">
      <xdr:nvSpPr>
        <xdr:cNvPr id="263" name="楕円 262"/>
        <xdr:cNvSpPr/>
      </xdr:nvSpPr>
      <xdr:spPr>
        <a:xfrm>
          <a:off x="1968500" y="16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21077</xdr:rowOff>
    </xdr:from>
    <xdr:ext cx="534377" cy="259045"/>
    <xdr:sp macro="" textlink="">
      <xdr:nvSpPr>
        <xdr:cNvPr id="264" name="テキスト ボックス 263"/>
        <xdr:cNvSpPr txBox="1"/>
      </xdr:nvSpPr>
      <xdr:spPr>
        <a:xfrm>
          <a:off x="1752111" y="157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33448</xdr:rowOff>
    </xdr:from>
    <xdr:to>
      <xdr:col>6</xdr:col>
      <xdr:colOff>38100</xdr:colOff>
      <xdr:row>92</xdr:row>
      <xdr:rowOff>135048</xdr:rowOff>
    </xdr:to>
    <xdr:sp macro="" textlink="">
      <xdr:nvSpPr>
        <xdr:cNvPr id="265" name="楕円 264"/>
        <xdr:cNvSpPr/>
      </xdr:nvSpPr>
      <xdr:spPr>
        <a:xfrm>
          <a:off x="1079500" y="158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151575</xdr:rowOff>
    </xdr:from>
    <xdr:ext cx="534377" cy="259045"/>
    <xdr:sp macro="" textlink="">
      <xdr:nvSpPr>
        <xdr:cNvPr id="266" name="テキスト ボックス 265"/>
        <xdr:cNvSpPr txBox="1"/>
      </xdr:nvSpPr>
      <xdr:spPr>
        <a:xfrm>
          <a:off x="863111" y="155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130556</xdr:rowOff>
    </xdr:from>
    <xdr:to>
      <xdr:col>55</xdr:col>
      <xdr:colOff>0</xdr:colOff>
      <xdr:row>38</xdr:row>
      <xdr:rowOff>131013</xdr:rowOff>
    </xdr:to>
    <xdr:cxnSp macro="">
      <xdr:nvCxnSpPr>
        <xdr:cNvPr id="293" name="直線コネクタ 292"/>
        <xdr:cNvCxnSpPr/>
      </xdr:nvCxnSpPr>
      <xdr:spPr>
        <a:xfrm flipV="1">
          <a:off x="9639300" y="664565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130099</xdr:rowOff>
    </xdr:from>
    <xdr:to>
      <xdr:col>50</xdr:col>
      <xdr:colOff>114300</xdr:colOff>
      <xdr:row>38</xdr:row>
      <xdr:rowOff>131013</xdr:rowOff>
    </xdr:to>
    <xdr:cxnSp macro="">
      <xdr:nvCxnSpPr>
        <xdr:cNvPr id="296" name="直線コネクタ 295"/>
        <xdr:cNvCxnSpPr/>
      </xdr:nvCxnSpPr>
      <xdr:spPr>
        <a:xfrm>
          <a:off x="8750300" y="66451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129184</xdr:rowOff>
    </xdr:from>
    <xdr:to>
      <xdr:col>45</xdr:col>
      <xdr:colOff>177800</xdr:colOff>
      <xdr:row>38</xdr:row>
      <xdr:rowOff>130099</xdr:rowOff>
    </xdr:to>
    <xdr:cxnSp macro="">
      <xdr:nvCxnSpPr>
        <xdr:cNvPr id="299" name="直線コネクタ 298"/>
        <xdr:cNvCxnSpPr/>
      </xdr:nvCxnSpPr>
      <xdr:spPr>
        <a:xfrm>
          <a:off x="7861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69291</xdr:rowOff>
    </xdr:from>
    <xdr:to>
      <xdr:col>41</xdr:col>
      <xdr:colOff>50800</xdr:colOff>
      <xdr:row>38</xdr:row>
      <xdr:rowOff>129184</xdr:rowOff>
    </xdr:to>
    <xdr:cxnSp macro="">
      <xdr:nvCxnSpPr>
        <xdr:cNvPr id="302" name="直線コネクタ 301"/>
        <xdr:cNvCxnSpPr/>
      </xdr:nvCxnSpPr>
      <xdr:spPr>
        <a:xfrm>
          <a:off x="6972300" y="6412941"/>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79756</xdr:rowOff>
    </xdr:from>
    <xdr:to>
      <xdr:col>55</xdr:col>
      <xdr:colOff>50800</xdr:colOff>
      <xdr:row>39</xdr:row>
      <xdr:rowOff>9906</xdr:rowOff>
    </xdr:to>
    <xdr:sp macro="" textlink="">
      <xdr:nvSpPr>
        <xdr:cNvPr id="312" name="楕円 311"/>
        <xdr:cNvSpPr/>
      </xdr:nvSpPr>
      <xdr:spPr>
        <a:xfrm>
          <a:off x="10426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166133</xdr:rowOff>
    </xdr:from>
    <xdr:ext cx="313932" cy="259045"/>
    <xdr:sp macro="" textlink="">
      <xdr:nvSpPr>
        <xdr:cNvPr id="313" name="労働費該当値テキスト"/>
        <xdr:cNvSpPr txBox="1"/>
      </xdr:nvSpPr>
      <xdr:spPr>
        <a:xfrm>
          <a:off x="10528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80213</xdr:rowOff>
    </xdr:from>
    <xdr:to>
      <xdr:col>50</xdr:col>
      <xdr:colOff>165100</xdr:colOff>
      <xdr:row>39</xdr:row>
      <xdr:rowOff>10363</xdr:rowOff>
    </xdr:to>
    <xdr:sp macro="" textlink="">
      <xdr:nvSpPr>
        <xdr:cNvPr id="314" name="楕円 313"/>
        <xdr:cNvSpPr/>
      </xdr:nvSpPr>
      <xdr:spPr>
        <a:xfrm>
          <a:off x="9588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1490</xdr:rowOff>
    </xdr:from>
    <xdr:ext cx="313932" cy="259045"/>
    <xdr:sp macro="" textlink="">
      <xdr:nvSpPr>
        <xdr:cNvPr id="315" name="テキスト ボックス 314"/>
        <xdr:cNvSpPr txBox="1"/>
      </xdr:nvSpPr>
      <xdr:spPr>
        <a:xfrm>
          <a:off x="9482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79299</xdr:rowOff>
    </xdr:from>
    <xdr:to>
      <xdr:col>46</xdr:col>
      <xdr:colOff>38100</xdr:colOff>
      <xdr:row>39</xdr:row>
      <xdr:rowOff>9449</xdr:rowOff>
    </xdr:to>
    <xdr:sp macro="" textlink="">
      <xdr:nvSpPr>
        <xdr:cNvPr id="316" name="楕円 315"/>
        <xdr:cNvSpPr/>
      </xdr:nvSpPr>
      <xdr:spPr>
        <a:xfrm>
          <a:off x="8699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576</xdr:rowOff>
    </xdr:from>
    <xdr:ext cx="313932" cy="259045"/>
    <xdr:sp macro="" textlink="">
      <xdr:nvSpPr>
        <xdr:cNvPr id="317" name="テキスト ボックス 316"/>
        <xdr:cNvSpPr txBox="1"/>
      </xdr:nvSpPr>
      <xdr:spPr>
        <a:xfrm>
          <a:off x="8593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78384</xdr:rowOff>
    </xdr:from>
    <xdr:to>
      <xdr:col>41</xdr:col>
      <xdr:colOff>101600</xdr:colOff>
      <xdr:row>39</xdr:row>
      <xdr:rowOff>8534</xdr:rowOff>
    </xdr:to>
    <xdr:sp macro="" textlink="">
      <xdr:nvSpPr>
        <xdr:cNvPr id="318" name="楕円 317"/>
        <xdr:cNvSpPr/>
      </xdr:nvSpPr>
      <xdr:spPr>
        <a:xfrm>
          <a:off x="7810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171111</xdr:rowOff>
    </xdr:from>
    <xdr:ext cx="313932" cy="259045"/>
    <xdr:sp macro="" textlink="">
      <xdr:nvSpPr>
        <xdr:cNvPr id="319" name="テキスト ボックス 318"/>
        <xdr:cNvSpPr txBox="1"/>
      </xdr:nvSpPr>
      <xdr:spPr>
        <a:xfrm>
          <a:off x="7704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18491</xdr:rowOff>
    </xdr:from>
    <xdr:to>
      <xdr:col>36</xdr:col>
      <xdr:colOff>165100</xdr:colOff>
      <xdr:row>37</xdr:row>
      <xdr:rowOff>120091</xdr:rowOff>
    </xdr:to>
    <xdr:sp macro="" textlink="">
      <xdr:nvSpPr>
        <xdr:cNvPr id="320" name="楕円 319"/>
        <xdr:cNvSpPr/>
      </xdr:nvSpPr>
      <xdr:spPr>
        <a:xfrm>
          <a:off x="6921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111218</xdr:rowOff>
    </xdr:from>
    <xdr:ext cx="378565" cy="259045"/>
    <xdr:sp macro="" textlink="">
      <xdr:nvSpPr>
        <xdr:cNvPr id="321" name="テキスト ボックス 320"/>
        <xdr:cNvSpPr txBox="1"/>
      </xdr:nvSpPr>
      <xdr:spPr>
        <a:xfrm>
          <a:off x="6783017" y="64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130921</xdr:rowOff>
    </xdr:from>
    <xdr:to>
      <xdr:col>55</xdr:col>
      <xdr:colOff>0</xdr:colOff>
      <xdr:row>56</xdr:row>
      <xdr:rowOff>146466</xdr:rowOff>
    </xdr:to>
    <xdr:cxnSp macro="">
      <xdr:nvCxnSpPr>
        <xdr:cNvPr id="348" name="直線コネクタ 347"/>
        <xdr:cNvCxnSpPr/>
      </xdr:nvCxnSpPr>
      <xdr:spPr>
        <a:xfrm flipV="1">
          <a:off x="9639300" y="973212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146466</xdr:rowOff>
    </xdr:from>
    <xdr:to>
      <xdr:col>50</xdr:col>
      <xdr:colOff>114300</xdr:colOff>
      <xdr:row>56</xdr:row>
      <xdr:rowOff>160045</xdr:rowOff>
    </xdr:to>
    <xdr:cxnSp macro="">
      <xdr:nvCxnSpPr>
        <xdr:cNvPr id="351" name="直線コネクタ 350"/>
        <xdr:cNvCxnSpPr/>
      </xdr:nvCxnSpPr>
      <xdr:spPr>
        <a:xfrm flipV="1">
          <a:off x="8750300" y="974766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147610</xdr:rowOff>
    </xdr:from>
    <xdr:to>
      <xdr:col>45</xdr:col>
      <xdr:colOff>177800</xdr:colOff>
      <xdr:row>56</xdr:row>
      <xdr:rowOff>160045</xdr:rowOff>
    </xdr:to>
    <xdr:cxnSp macro="">
      <xdr:nvCxnSpPr>
        <xdr:cNvPr id="354" name="直線コネクタ 353"/>
        <xdr:cNvCxnSpPr/>
      </xdr:nvCxnSpPr>
      <xdr:spPr>
        <a:xfrm>
          <a:off x="7861300" y="974881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114600</xdr:rowOff>
    </xdr:from>
    <xdr:to>
      <xdr:col>41</xdr:col>
      <xdr:colOff>50800</xdr:colOff>
      <xdr:row>56</xdr:row>
      <xdr:rowOff>147610</xdr:rowOff>
    </xdr:to>
    <xdr:cxnSp macro="">
      <xdr:nvCxnSpPr>
        <xdr:cNvPr id="357" name="直線コネクタ 356"/>
        <xdr:cNvCxnSpPr/>
      </xdr:nvCxnSpPr>
      <xdr:spPr>
        <a:xfrm>
          <a:off x="6972300" y="9715800"/>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80121</xdr:rowOff>
    </xdr:from>
    <xdr:to>
      <xdr:col>55</xdr:col>
      <xdr:colOff>50800</xdr:colOff>
      <xdr:row>57</xdr:row>
      <xdr:rowOff>10271</xdr:rowOff>
    </xdr:to>
    <xdr:sp macro="" textlink="">
      <xdr:nvSpPr>
        <xdr:cNvPr id="367" name="楕円 366"/>
        <xdr:cNvSpPr/>
      </xdr:nvSpPr>
      <xdr:spPr>
        <a:xfrm>
          <a:off x="10426700" y="96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102998</xdr:rowOff>
    </xdr:from>
    <xdr:ext cx="469744" cy="259045"/>
    <xdr:sp macro="" textlink="">
      <xdr:nvSpPr>
        <xdr:cNvPr id="368" name="農林水産業費該当値テキスト"/>
        <xdr:cNvSpPr txBox="1"/>
      </xdr:nvSpPr>
      <xdr:spPr>
        <a:xfrm>
          <a:off x="10528300" y="953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95666</xdr:rowOff>
    </xdr:from>
    <xdr:to>
      <xdr:col>50</xdr:col>
      <xdr:colOff>165100</xdr:colOff>
      <xdr:row>57</xdr:row>
      <xdr:rowOff>25816</xdr:rowOff>
    </xdr:to>
    <xdr:sp macro="" textlink="">
      <xdr:nvSpPr>
        <xdr:cNvPr id="369" name="楕円 368"/>
        <xdr:cNvSpPr/>
      </xdr:nvSpPr>
      <xdr:spPr>
        <a:xfrm>
          <a:off x="95885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42343</xdr:rowOff>
    </xdr:from>
    <xdr:ext cx="469744" cy="259045"/>
    <xdr:sp macro="" textlink="">
      <xdr:nvSpPr>
        <xdr:cNvPr id="370" name="テキスト ボックス 369"/>
        <xdr:cNvSpPr txBox="1"/>
      </xdr:nvSpPr>
      <xdr:spPr>
        <a:xfrm>
          <a:off x="9404428" y="947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109245</xdr:rowOff>
    </xdr:from>
    <xdr:to>
      <xdr:col>46</xdr:col>
      <xdr:colOff>38100</xdr:colOff>
      <xdr:row>57</xdr:row>
      <xdr:rowOff>39395</xdr:rowOff>
    </xdr:to>
    <xdr:sp macro="" textlink="">
      <xdr:nvSpPr>
        <xdr:cNvPr id="371" name="楕円 370"/>
        <xdr:cNvSpPr/>
      </xdr:nvSpPr>
      <xdr:spPr>
        <a:xfrm>
          <a:off x="8699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55922</xdr:rowOff>
    </xdr:from>
    <xdr:ext cx="469744" cy="259045"/>
    <xdr:sp macro="" textlink="">
      <xdr:nvSpPr>
        <xdr:cNvPr id="372" name="テキスト ボックス 371"/>
        <xdr:cNvSpPr txBox="1"/>
      </xdr:nvSpPr>
      <xdr:spPr>
        <a:xfrm>
          <a:off x="8515428" y="94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96810</xdr:rowOff>
    </xdr:from>
    <xdr:to>
      <xdr:col>41</xdr:col>
      <xdr:colOff>101600</xdr:colOff>
      <xdr:row>57</xdr:row>
      <xdr:rowOff>26960</xdr:rowOff>
    </xdr:to>
    <xdr:sp macro="" textlink="">
      <xdr:nvSpPr>
        <xdr:cNvPr id="373" name="楕円 372"/>
        <xdr:cNvSpPr/>
      </xdr:nvSpPr>
      <xdr:spPr>
        <a:xfrm>
          <a:off x="7810500" y="9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43487</xdr:rowOff>
    </xdr:from>
    <xdr:ext cx="469744" cy="259045"/>
    <xdr:sp macro="" textlink="">
      <xdr:nvSpPr>
        <xdr:cNvPr id="374" name="テキスト ボックス 373"/>
        <xdr:cNvSpPr txBox="1"/>
      </xdr:nvSpPr>
      <xdr:spPr>
        <a:xfrm>
          <a:off x="7626428" y="947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63800</xdr:rowOff>
    </xdr:from>
    <xdr:to>
      <xdr:col>36</xdr:col>
      <xdr:colOff>165100</xdr:colOff>
      <xdr:row>56</xdr:row>
      <xdr:rowOff>165400</xdr:rowOff>
    </xdr:to>
    <xdr:sp macro="" textlink="">
      <xdr:nvSpPr>
        <xdr:cNvPr id="375" name="楕円 374"/>
        <xdr:cNvSpPr/>
      </xdr:nvSpPr>
      <xdr:spPr>
        <a:xfrm>
          <a:off x="6921500" y="96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10477</xdr:rowOff>
    </xdr:from>
    <xdr:ext cx="469744" cy="259045"/>
    <xdr:sp macro="" textlink="">
      <xdr:nvSpPr>
        <xdr:cNvPr id="376" name="テキスト ボックス 375"/>
        <xdr:cNvSpPr txBox="1"/>
      </xdr:nvSpPr>
      <xdr:spPr>
        <a:xfrm>
          <a:off x="6737428" y="944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38495</xdr:rowOff>
    </xdr:from>
    <xdr:to>
      <xdr:col>55</xdr:col>
      <xdr:colOff>0</xdr:colOff>
      <xdr:row>77</xdr:row>
      <xdr:rowOff>96723</xdr:rowOff>
    </xdr:to>
    <xdr:cxnSp macro="">
      <xdr:nvCxnSpPr>
        <xdr:cNvPr id="407" name="直線コネクタ 406"/>
        <xdr:cNvCxnSpPr/>
      </xdr:nvCxnSpPr>
      <xdr:spPr>
        <a:xfrm flipV="1">
          <a:off x="9639300" y="13240145"/>
          <a:ext cx="8382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96723</xdr:rowOff>
    </xdr:from>
    <xdr:to>
      <xdr:col>50</xdr:col>
      <xdr:colOff>114300</xdr:colOff>
      <xdr:row>78</xdr:row>
      <xdr:rowOff>73667</xdr:rowOff>
    </xdr:to>
    <xdr:cxnSp macro="">
      <xdr:nvCxnSpPr>
        <xdr:cNvPr id="410" name="直線コネクタ 409"/>
        <xdr:cNvCxnSpPr/>
      </xdr:nvCxnSpPr>
      <xdr:spPr>
        <a:xfrm flipV="1">
          <a:off x="8750300" y="13298373"/>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73667</xdr:rowOff>
    </xdr:from>
    <xdr:to>
      <xdr:col>45</xdr:col>
      <xdr:colOff>177800</xdr:colOff>
      <xdr:row>78</xdr:row>
      <xdr:rowOff>82845</xdr:rowOff>
    </xdr:to>
    <xdr:cxnSp macro="">
      <xdr:nvCxnSpPr>
        <xdr:cNvPr id="413" name="直線コネクタ 412"/>
        <xdr:cNvCxnSpPr/>
      </xdr:nvCxnSpPr>
      <xdr:spPr>
        <a:xfrm flipV="1">
          <a:off x="7861300" y="13446767"/>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60604</xdr:rowOff>
    </xdr:from>
    <xdr:to>
      <xdr:col>41</xdr:col>
      <xdr:colOff>50800</xdr:colOff>
      <xdr:row>78</xdr:row>
      <xdr:rowOff>82845</xdr:rowOff>
    </xdr:to>
    <xdr:cxnSp macro="">
      <xdr:nvCxnSpPr>
        <xdr:cNvPr id="416" name="直線コネクタ 415"/>
        <xdr:cNvCxnSpPr/>
      </xdr:nvCxnSpPr>
      <xdr:spPr>
        <a:xfrm>
          <a:off x="6972300" y="13433704"/>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0" name="テキスト ボックス 419"/>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159145</xdr:rowOff>
    </xdr:from>
    <xdr:to>
      <xdr:col>55</xdr:col>
      <xdr:colOff>50800</xdr:colOff>
      <xdr:row>77</xdr:row>
      <xdr:rowOff>89295</xdr:rowOff>
    </xdr:to>
    <xdr:sp macro="" textlink="">
      <xdr:nvSpPr>
        <xdr:cNvPr id="426" name="楕円 425"/>
        <xdr:cNvSpPr/>
      </xdr:nvSpPr>
      <xdr:spPr>
        <a:xfrm>
          <a:off x="10426700" y="13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10572</xdr:rowOff>
    </xdr:from>
    <xdr:ext cx="534377" cy="259045"/>
    <xdr:sp macro="" textlink="">
      <xdr:nvSpPr>
        <xdr:cNvPr id="427" name="商工費該当値テキスト"/>
        <xdr:cNvSpPr txBox="1"/>
      </xdr:nvSpPr>
      <xdr:spPr>
        <a:xfrm>
          <a:off x="10528300" y="130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45923</xdr:rowOff>
    </xdr:from>
    <xdr:to>
      <xdr:col>50</xdr:col>
      <xdr:colOff>165100</xdr:colOff>
      <xdr:row>77</xdr:row>
      <xdr:rowOff>147523</xdr:rowOff>
    </xdr:to>
    <xdr:sp macro="" textlink="">
      <xdr:nvSpPr>
        <xdr:cNvPr id="428" name="楕円 427"/>
        <xdr:cNvSpPr/>
      </xdr:nvSpPr>
      <xdr:spPr>
        <a:xfrm>
          <a:off x="9588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164050</xdr:rowOff>
    </xdr:from>
    <xdr:ext cx="534377" cy="259045"/>
    <xdr:sp macro="" textlink="">
      <xdr:nvSpPr>
        <xdr:cNvPr id="429" name="テキスト ボックス 428"/>
        <xdr:cNvSpPr txBox="1"/>
      </xdr:nvSpPr>
      <xdr:spPr>
        <a:xfrm>
          <a:off x="9372111" y="130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22867</xdr:rowOff>
    </xdr:from>
    <xdr:to>
      <xdr:col>46</xdr:col>
      <xdr:colOff>38100</xdr:colOff>
      <xdr:row>78</xdr:row>
      <xdr:rowOff>124467</xdr:rowOff>
    </xdr:to>
    <xdr:sp macro="" textlink="">
      <xdr:nvSpPr>
        <xdr:cNvPr id="430" name="楕円 429"/>
        <xdr:cNvSpPr/>
      </xdr:nvSpPr>
      <xdr:spPr>
        <a:xfrm>
          <a:off x="8699500" y="13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115594</xdr:rowOff>
    </xdr:from>
    <xdr:ext cx="469744" cy="259045"/>
    <xdr:sp macro="" textlink="">
      <xdr:nvSpPr>
        <xdr:cNvPr id="431" name="テキスト ボックス 430"/>
        <xdr:cNvSpPr txBox="1"/>
      </xdr:nvSpPr>
      <xdr:spPr>
        <a:xfrm>
          <a:off x="8515428" y="134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32045</xdr:rowOff>
    </xdr:from>
    <xdr:to>
      <xdr:col>41</xdr:col>
      <xdr:colOff>101600</xdr:colOff>
      <xdr:row>78</xdr:row>
      <xdr:rowOff>133645</xdr:rowOff>
    </xdr:to>
    <xdr:sp macro="" textlink="">
      <xdr:nvSpPr>
        <xdr:cNvPr id="432" name="楕円 431"/>
        <xdr:cNvSpPr/>
      </xdr:nvSpPr>
      <xdr:spPr>
        <a:xfrm>
          <a:off x="7810500" y="134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124772</xdr:rowOff>
    </xdr:from>
    <xdr:ext cx="469744" cy="259045"/>
    <xdr:sp macro="" textlink="">
      <xdr:nvSpPr>
        <xdr:cNvPr id="433" name="テキスト ボックス 432"/>
        <xdr:cNvSpPr txBox="1"/>
      </xdr:nvSpPr>
      <xdr:spPr>
        <a:xfrm>
          <a:off x="7626428" y="134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9804</xdr:rowOff>
    </xdr:from>
    <xdr:to>
      <xdr:col>36</xdr:col>
      <xdr:colOff>165100</xdr:colOff>
      <xdr:row>78</xdr:row>
      <xdr:rowOff>111404</xdr:rowOff>
    </xdr:to>
    <xdr:sp macro="" textlink="">
      <xdr:nvSpPr>
        <xdr:cNvPr id="434" name="楕円 433"/>
        <xdr:cNvSpPr/>
      </xdr:nvSpPr>
      <xdr:spPr>
        <a:xfrm>
          <a:off x="6921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127931</xdr:rowOff>
    </xdr:from>
    <xdr:ext cx="469744" cy="259045"/>
    <xdr:sp macro="" textlink="">
      <xdr:nvSpPr>
        <xdr:cNvPr id="435" name="テキスト ボックス 434"/>
        <xdr:cNvSpPr txBox="1"/>
      </xdr:nvSpPr>
      <xdr:spPr>
        <a:xfrm>
          <a:off x="6737428" y="131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158152</xdr:rowOff>
    </xdr:from>
    <xdr:to>
      <xdr:col>55</xdr:col>
      <xdr:colOff>0</xdr:colOff>
      <xdr:row>98</xdr:row>
      <xdr:rowOff>1277</xdr:rowOff>
    </xdr:to>
    <xdr:cxnSp macro="">
      <xdr:nvCxnSpPr>
        <xdr:cNvPr id="466" name="直線コネクタ 465"/>
        <xdr:cNvCxnSpPr/>
      </xdr:nvCxnSpPr>
      <xdr:spPr>
        <a:xfrm>
          <a:off x="9639300" y="16788802"/>
          <a:ext cx="8382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155125</xdr:rowOff>
    </xdr:from>
    <xdr:to>
      <xdr:col>50</xdr:col>
      <xdr:colOff>114300</xdr:colOff>
      <xdr:row>97</xdr:row>
      <xdr:rowOff>158152</xdr:rowOff>
    </xdr:to>
    <xdr:cxnSp macro="">
      <xdr:nvCxnSpPr>
        <xdr:cNvPr id="469" name="直線コネクタ 468"/>
        <xdr:cNvCxnSpPr/>
      </xdr:nvCxnSpPr>
      <xdr:spPr>
        <a:xfrm>
          <a:off x="8750300" y="16785775"/>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107783</xdr:rowOff>
    </xdr:from>
    <xdr:to>
      <xdr:col>45</xdr:col>
      <xdr:colOff>177800</xdr:colOff>
      <xdr:row>97</xdr:row>
      <xdr:rowOff>155125</xdr:rowOff>
    </xdr:to>
    <xdr:cxnSp macro="">
      <xdr:nvCxnSpPr>
        <xdr:cNvPr id="472" name="直線コネクタ 471"/>
        <xdr:cNvCxnSpPr/>
      </xdr:nvCxnSpPr>
      <xdr:spPr>
        <a:xfrm>
          <a:off x="7861300" y="16738433"/>
          <a:ext cx="8890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99892</xdr:rowOff>
    </xdr:from>
    <xdr:to>
      <xdr:col>41</xdr:col>
      <xdr:colOff>50800</xdr:colOff>
      <xdr:row>97</xdr:row>
      <xdr:rowOff>107783</xdr:rowOff>
    </xdr:to>
    <xdr:cxnSp macro="">
      <xdr:nvCxnSpPr>
        <xdr:cNvPr id="475" name="直線コネクタ 474"/>
        <xdr:cNvCxnSpPr/>
      </xdr:nvCxnSpPr>
      <xdr:spPr>
        <a:xfrm>
          <a:off x="6972300" y="16559092"/>
          <a:ext cx="889000" cy="1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121927</xdr:rowOff>
    </xdr:from>
    <xdr:to>
      <xdr:col>55</xdr:col>
      <xdr:colOff>50800</xdr:colOff>
      <xdr:row>98</xdr:row>
      <xdr:rowOff>52077</xdr:rowOff>
    </xdr:to>
    <xdr:sp macro="" textlink="">
      <xdr:nvSpPr>
        <xdr:cNvPr id="485" name="楕円 484"/>
        <xdr:cNvSpPr/>
      </xdr:nvSpPr>
      <xdr:spPr>
        <a:xfrm>
          <a:off x="10426700" y="167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36854</xdr:rowOff>
    </xdr:from>
    <xdr:ext cx="534377" cy="259045"/>
    <xdr:sp macro="" textlink="">
      <xdr:nvSpPr>
        <xdr:cNvPr id="486" name="土木費該当値テキスト"/>
        <xdr:cNvSpPr txBox="1"/>
      </xdr:nvSpPr>
      <xdr:spPr>
        <a:xfrm>
          <a:off x="10528300" y="16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107352</xdr:rowOff>
    </xdr:from>
    <xdr:to>
      <xdr:col>50</xdr:col>
      <xdr:colOff>165100</xdr:colOff>
      <xdr:row>98</xdr:row>
      <xdr:rowOff>37502</xdr:rowOff>
    </xdr:to>
    <xdr:sp macro="" textlink="">
      <xdr:nvSpPr>
        <xdr:cNvPr id="487" name="楕円 486"/>
        <xdr:cNvSpPr/>
      </xdr:nvSpPr>
      <xdr:spPr>
        <a:xfrm>
          <a:off x="9588500" y="167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28629</xdr:rowOff>
    </xdr:from>
    <xdr:ext cx="534377" cy="259045"/>
    <xdr:sp macro="" textlink="">
      <xdr:nvSpPr>
        <xdr:cNvPr id="488" name="テキスト ボックス 487"/>
        <xdr:cNvSpPr txBox="1"/>
      </xdr:nvSpPr>
      <xdr:spPr>
        <a:xfrm>
          <a:off x="9372111" y="168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104325</xdr:rowOff>
    </xdr:from>
    <xdr:to>
      <xdr:col>46</xdr:col>
      <xdr:colOff>38100</xdr:colOff>
      <xdr:row>98</xdr:row>
      <xdr:rowOff>34475</xdr:rowOff>
    </xdr:to>
    <xdr:sp macro="" textlink="">
      <xdr:nvSpPr>
        <xdr:cNvPr id="489" name="楕円 488"/>
        <xdr:cNvSpPr/>
      </xdr:nvSpPr>
      <xdr:spPr>
        <a:xfrm>
          <a:off x="8699500" y="167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25602</xdr:rowOff>
    </xdr:from>
    <xdr:ext cx="534377" cy="259045"/>
    <xdr:sp macro="" textlink="">
      <xdr:nvSpPr>
        <xdr:cNvPr id="490" name="テキスト ボックス 489"/>
        <xdr:cNvSpPr txBox="1"/>
      </xdr:nvSpPr>
      <xdr:spPr>
        <a:xfrm>
          <a:off x="8483111" y="168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56983</xdr:rowOff>
    </xdr:from>
    <xdr:to>
      <xdr:col>41</xdr:col>
      <xdr:colOff>101600</xdr:colOff>
      <xdr:row>97</xdr:row>
      <xdr:rowOff>158583</xdr:rowOff>
    </xdr:to>
    <xdr:sp macro="" textlink="">
      <xdr:nvSpPr>
        <xdr:cNvPr id="491" name="楕円 490"/>
        <xdr:cNvSpPr/>
      </xdr:nvSpPr>
      <xdr:spPr>
        <a:xfrm>
          <a:off x="7810500" y="166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149710</xdr:rowOff>
    </xdr:from>
    <xdr:ext cx="534377" cy="259045"/>
    <xdr:sp macro="" textlink="">
      <xdr:nvSpPr>
        <xdr:cNvPr id="492" name="テキスト ボックス 491"/>
        <xdr:cNvSpPr txBox="1"/>
      </xdr:nvSpPr>
      <xdr:spPr>
        <a:xfrm>
          <a:off x="7594111" y="167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49092</xdr:rowOff>
    </xdr:from>
    <xdr:to>
      <xdr:col>36</xdr:col>
      <xdr:colOff>165100</xdr:colOff>
      <xdr:row>96</xdr:row>
      <xdr:rowOff>150692</xdr:rowOff>
    </xdr:to>
    <xdr:sp macro="" textlink="">
      <xdr:nvSpPr>
        <xdr:cNvPr id="493" name="楕円 492"/>
        <xdr:cNvSpPr/>
      </xdr:nvSpPr>
      <xdr:spPr>
        <a:xfrm>
          <a:off x="6921500" y="16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167219</xdr:rowOff>
    </xdr:from>
    <xdr:ext cx="534377" cy="259045"/>
    <xdr:sp macro="" textlink="">
      <xdr:nvSpPr>
        <xdr:cNvPr id="494" name="テキスト ボックス 493"/>
        <xdr:cNvSpPr txBox="1"/>
      </xdr:nvSpPr>
      <xdr:spPr>
        <a:xfrm>
          <a:off x="6705111" y="162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45539</xdr:rowOff>
    </xdr:from>
    <xdr:to>
      <xdr:col>85</xdr:col>
      <xdr:colOff>127000</xdr:colOff>
      <xdr:row>37</xdr:row>
      <xdr:rowOff>61649</xdr:rowOff>
    </xdr:to>
    <xdr:cxnSp macro="">
      <xdr:nvCxnSpPr>
        <xdr:cNvPr id="526" name="直線コネクタ 525"/>
        <xdr:cNvCxnSpPr/>
      </xdr:nvCxnSpPr>
      <xdr:spPr>
        <a:xfrm>
          <a:off x="15481300" y="6389189"/>
          <a:ext cx="8382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124351</xdr:rowOff>
    </xdr:from>
    <xdr:to>
      <xdr:col>81</xdr:col>
      <xdr:colOff>50800</xdr:colOff>
      <xdr:row>37</xdr:row>
      <xdr:rowOff>45539</xdr:rowOff>
    </xdr:to>
    <xdr:cxnSp macro="">
      <xdr:nvCxnSpPr>
        <xdr:cNvPr id="529" name="直線コネクタ 528"/>
        <xdr:cNvCxnSpPr/>
      </xdr:nvCxnSpPr>
      <xdr:spPr>
        <a:xfrm>
          <a:off x="14592300" y="5953651"/>
          <a:ext cx="889000" cy="4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124351</xdr:rowOff>
    </xdr:from>
    <xdr:to>
      <xdr:col>76</xdr:col>
      <xdr:colOff>114300</xdr:colOff>
      <xdr:row>35</xdr:row>
      <xdr:rowOff>111506</xdr:rowOff>
    </xdr:to>
    <xdr:cxnSp macro="">
      <xdr:nvCxnSpPr>
        <xdr:cNvPr id="532" name="直線コネクタ 531"/>
        <xdr:cNvCxnSpPr/>
      </xdr:nvCxnSpPr>
      <xdr:spPr>
        <a:xfrm flipV="1">
          <a:off x="13703300" y="5953651"/>
          <a:ext cx="889000" cy="1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111506</xdr:rowOff>
    </xdr:from>
    <xdr:to>
      <xdr:col>71</xdr:col>
      <xdr:colOff>177800</xdr:colOff>
      <xdr:row>35</xdr:row>
      <xdr:rowOff>146449</xdr:rowOff>
    </xdr:to>
    <xdr:cxnSp macro="">
      <xdr:nvCxnSpPr>
        <xdr:cNvPr id="535" name="直線コネクタ 534"/>
        <xdr:cNvCxnSpPr/>
      </xdr:nvCxnSpPr>
      <xdr:spPr>
        <a:xfrm flipV="1">
          <a:off x="12814300" y="611225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10849</xdr:rowOff>
    </xdr:from>
    <xdr:to>
      <xdr:col>85</xdr:col>
      <xdr:colOff>177800</xdr:colOff>
      <xdr:row>37</xdr:row>
      <xdr:rowOff>112449</xdr:rowOff>
    </xdr:to>
    <xdr:sp macro="" textlink="">
      <xdr:nvSpPr>
        <xdr:cNvPr id="545" name="楕円 544"/>
        <xdr:cNvSpPr/>
      </xdr:nvSpPr>
      <xdr:spPr>
        <a:xfrm>
          <a:off x="162687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160726</xdr:rowOff>
    </xdr:from>
    <xdr:ext cx="534377" cy="259045"/>
    <xdr:sp macro="" textlink="">
      <xdr:nvSpPr>
        <xdr:cNvPr id="546" name="消防費該当値テキスト"/>
        <xdr:cNvSpPr txBox="1"/>
      </xdr:nvSpPr>
      <xdr:spPr>
        <a:xfrm>
          <a:off x="16370300" y="633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166189</xdr:rowOff>
    </xdr:from>
    <xdr:to>
      <xdr:col>81</xdr:col>
      <xdr:colOff>101600</xdr:colOff>
      <xdr:row>37</xdr:row>
      <xdr:rowOff>96339</xdr:rowOff>
    </xdr:to>
    <xdr:sp macro="" textlink="">
      <xdr:nvSpPr>
        <xdr:cNvPr id="547" name="楕円 546"/>
        <xdr:cNvSpPr/>
      </xdr:nvSpPr>
      <xdr:spPr>
        <a:xfrm>
          <a:off x="15430500" y="63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87466</xdr:rowOff>
    </xdr:from>
    <xdr:ext cx="534377" cy="259045"/>
    <xdr:sp macro="" textlink="">
      <xdr:nvSpPr>
        <xdr:cNvPr id="548" name="テキスト ボックス 547"/>
        <xdr:cNvSpPr txBox="1"/>
      </xdr:nvSpPr>
      <xdr:spPr>
        <a:xfrm>
          <a:off x="15214111" y="64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73551</xdr:rowOff>
    </xdr:from>
    <xdr:to>
      <xdr:col>76</xdr:col>
      <xdr:colOff>165100</xdr:colOff>
      <xdr:row>35</xdr:row>
      <xdr:rowOff>3701</xdr:rowOff>
    </xdr:to>
    <xdr:sp macro="" textlink="">
      <xdr:nvSpPr>
        <xdr:cNvPr id="549" name="楕円 548"/>
        <xdr:cNvSpPr/>
      </xdr:nvSpPr>
      <xdr:spPr>
        <a:xfrm>
          <a:off x="14541500" y="59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20228</xdr:rowOff>
    </xdr:from>
    <xdr:ext cx="534377" cy="259045"/>
    <xdr:sp macro="" textlink="">
      <xdr:nvSpPr>
        <xdr:cNvPr id="550" name="テキスト ボックス 549"/>
        <xdr:cNvSpPr txBox="1"/>
      </xdr:nvSpPr>
      <xdr:spPr>
        <a:xfrm>
          <a:off x="14325111" y="567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60706</xdr:rowOff>
    </xdr:from>
    <xdr:to>
      <xdr:col>72</xdr:col>
      <xdr:colOff>38100</xdr:colOff>
      <xdr:row>35</xdr:row>
      <xdr:rowOff>162306</xdr:rowOff>
    </xdr:to>
    <xdr:sp macro="" textlink="">
      <xdr:nvSpPr>
        <xdr:cNvPr id="551" name="楕円 550"/>
        <xdr:cNvSpPr/>
      </xdr:nvSpPr>
      <xdr:spPr>
        <a:xfrm>
          <a:off x="13652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7383</xdr:rowOff>
    </xdr:from>
    <xdr:ext cx="534377" cy="259045"/>
    <xdr:sp macro="" textlink="">
      <xdr:nvSpPr>
        <xdr:cNvPr id="552" name="テキスト ボックス 551"/>
        <xdr:cNvSpPr txBox="1"/>
      </xdr:nvSpPr>
      <xdr:spPr>
        <a:xfrm>
          <a:off x="13436111" y="58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95649</xdr:rowOff>
    </xdr:from>
    <xdr:to>
      <xdr:col>67</xdr:col>
      <xdr:colOff>101600</xdr:colOff>
      <xdr:row>36</xdr:row>
      <xdr:rowOff>25799</xdr:rowOff>
    </xdr:to>
    <xdr:sp macro="" textlink="">
      <xdr:nvSpPr>
        <xdr:cNvPr id="553" name="楕円 552"/>
        <xdr:cNvSpPr/>
      </xdr:nvSpPr>
      <xdr:spPr>
        <a:xfrm>
          <a:off x="12763500" y="60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16926</xdr:rowOff>
    </xdr:from>
    <xdr:ext cx="534377" cy="259045"/>
    <xdr:sp macro="" textlink="">
      <xdr:nvSpPr>
        <xdr:cNvPr id="554" name="テキスト ボックス 553"/>
        <xdr:cNvSpPr txBox="1"/>
      </xdr:nvSpPr>
      <xdr:spPr>
        <a:xfrm>
          <a:off x="12547111" y="61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12370</xdr:rowOff>
    </xdr:from>
    <xdr:to>
      <xdr:col>85</xdr:col>
      <xdr:colOff>126364</xdr:colOff>
      <xdr:row>58</xdr:row>
      <xdr:rowOff>16050</xdr:rowOff>
    </xdr:to>
    <xdr:cxnSp macro="">
      <xdr:nvCxnSpPr>
        <xdr:cNvPr id="577" name="直線コネクタ 576"/>
        <xdr:cNvCxnSpPr/>
      </xdr:nvCxnSpPr>
      <xdr:spPr>
        <a:xfrm flipV="1">
          <a:off x="16317595" y="8927770"/>
          <a:ext cx="1269" cy="1032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19877</xdr:rowOff>
    </xdr:from>
    <xdr:ext cx="534377" cy="259045"/>
    <xdr:sp macro="" textlink="">
      <xdr:nvSpPr>
        <xdr:cNvPr id="578" name="教育費最小値テキスト"/>
        <xdr:cNvSpPr txBox="1"/>
      </xdr:nvSpPr>
      <xdr:spPr>
        <a:xfrm>
          <a:off x="16370300" y="996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16050</xdr:rowOff>
    </xdr:from>
    <xdr:to>
      <xdr:col>86</xdr:col>
      <xdr:colOff>25400</xdr:colOff>
      <xdr:row>58</xdr:row>
      <xdr:rowOff>16050</xdr:rowOff>
    </xdr:to>
    <xdr:cxnSp macro="">
      <xdr:nvCxnSpPr>
        <xdr:cNvPr id="579" name="直線コネクタ 578"/>
        <xdr:cNvCxnSpPr/>
      </xdr:nvCxnSpPr>
      <xdr:spPr>
        <a:xfrm>
          <a:off x="16230600" y="996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130497</xdr:rowOff>
    </xdr:from>
    <xdr:ext cx="534377" cy="259045"/>
    <xdr:sp macro="" textlink="">
      <xdr:nvSpPr>
        <xdr:cNvPr id="580" name="教育費最大値テキスト"/>
        <xdr:cNvSpPr txBox="1"/>
      </xdr:nvSpPr>
      <xdr:spPr>
        <a:xfrm>
          <a:off x="16370300" y="87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12370</xdr:rowOff>
    </xdr:from>
    <xdr:to>
      <xdr:col>86</xdr:col>
      <xdr:colOff>25400</xdr:colOff>
      <xdr:row>52</xdr:row>
      <xdr:rowOff>12370</xdr:rowOff>
    </xdr:to>
    <xdr:cxnSp macro="">
      <xdr:nvCxnSpPr>
        <xdr:cNvPr id="581" name="直線コネクタ 580"/>
        <xdr:cNvCxnSpPr/>
      </xdr:nvCxnSpPr>
      <xdr:spPr>
        <a:xfrm>
          <a:off x="16230600" y="892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134945</xdr:rowOff>
    </xdr:from>
    <xdr:to>
      <xdr:col>85</xdr:col>
      <xdr:colOff>127000</xdr:colOff>
      <xdr:row>55</xdr:row>
      <xdr:rowOff>140981</xdr:rowOff>
    </xdr:to>
    <xdr:cxnSp macro="">
      <xdr:nvCxnSpPr>
        <xdr:cNvPr id="582" name="直線コネクタ 581"/>
        <xdr:cNvCxnSpPr/>
      </xdr:nvCxnSpPr>
      <xdr:spPr>
        <a:xfrm flipV="1">
          <a:off x="15481300" y="9393245"/>
          <a:ext cx="838200" cy="17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19801</xdr:rowOff>
    </xdr:from>
    <xdr:ext cx="534377" cy="259045"/>
    <xdr:sp macro="" textlink="">
      <xdr:nvSpPr>
        <xdr:cNvPr id="583" name="教育費平均値テキスト"/>
        <xdr:cNvSpPr txBox="1"/>
      </xdr:nvSpPr>
      <xdr:spPr>
        <a:xfrm>
          <a:off x="16370300" y="9449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41374</xdr:rowOff>
    </xdr:from>
    <xdr:to>
      <xdr:col>85</xdr:col>
      <xdr:colOff>177800</xdr:colOff>
      <xdr:row>55</xdr:row>
      <xdr:rowOff>142974</xdr:rowOff>
    </xdr:to>
    <xdr:sp macro="" textlink="">
      <xdr:nvSpPr>
        <xdr:cNvPr id="584" name="フローチャート: 判断 583"/>
        <xdr:cNvSpPr/>
      </xdr:nvSpPr>
      <xdr:spPr>
        <a:xfrm>
          <a:off x="162687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73566</xdr:rowOff>
    </xdr:from>
    <xdr:to>
      <xdr:col>81</xdr:col>
      <xdr:colOff>50800</xdr:colOff>
      <xdr:row>55</xdr:row>
      <xdr:rowOff>140981</xdr:rowOff>
    </xdr:to>
    <xdr:cxnSp macro="">
      <xdr:nvCxnSpPr>
        <xdr:cNvPr id="585" name="直線コネクタ 584"/>
        <xdr:cNvCxnSpPr/>
      </xdr:nvCxnSpPr>
      <xdr:spPr>
        <a:xfrm>
          <a:off x="14592300" y="8646066"/>
          <a:ext cx="889000" cy="9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152314</xdr:rowOff>
    </xdr:from>
    <xdr:to>
      <xdr:col>81</xdr:col>
      <xdr:colOff>101600</xdr:colOff>
      <xdr:row>56</xdr:row>
      <xdr:rowOff>82464</xdr:rowOff>
    </xdr:to>
    <xdr:sp macro="" textlink="">
      <xdr:nvSpPr>
        <xdr:cNvPr id="586" name="フローチャート: 判断 585"/>
        <xdr:cNvSpPr/>
      </xdr:nvSpPr>
      <xdr:spPr>
        <a:xfrm>
          <a:off x="15430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73591</xdr:rowOff>
    </xdr:from>
    <xdr:ext cx="534377" cy="259045"/>
    <xdr:sp macro="" textlink="">
      <xdr:nvSpPr>
        <xdr:cNvPr id="587" name="テキスト ボックス 586"/>
        <xdr:cNvSpPr txBox="1"/>
      </xdr:nvSpPr>
      <xdr:spPr>
        <a:xfrm>
          <a:off x="15214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37790</xdr:rowOff>
    </xdr:from>
    <xdr:to>
      <xdr:col>76</xdr:col>
      <xdr:colOff>114300</xdr:colOff>
      <xdr:row>50</xdr:row>
      <xdr:rowOff>73566</xdr:rowOff>
    </xdr:to>
    <xdr:cxnSp macro="">
      <xdr:nvCxnSpPr>
        <xdr:cNvPr id="588" name="直線コネクタ 587"/>
        <xdr:cNvCxnSpPr/>
      </xdr:nvCxnSpPr>
      <xdr:spPr>
        <a:xfrm>
          <a:off x="13703300" y="861029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136495</xdr:rowOff>
    </xdr:from>
    <xdr:to>
      <xdr:col>76</xdr:col>
      <xdr:colOff>165100</xdr:colOff>
      <xdr:row>56</xdr:row>
      <xdr:rowOff>66645</xdr:rowOff>
    </xdr:to>
    <xdr:sp macro="" textlink="">
      <xdr:nvSpPr>
        <xdr:cNvPr id="589" name="フローチャート: 判断 588"/>
        <xdr:cNvSpPr/>
      </xdr:nvSpPr>
      <xdr:spPr>
        <a:xfrm>
          <a:off x="14541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57772</xdr:rowOff>
    </xdr:from>
    <xdr:ext cx="534377" cy="259045"/>
    <xdr:sp macro="" textlink="">
      <xdr:nvSpPr>
        <xdr:cNvPr id="590" name="テキスト ボックス 589"/>
        <xdr:cNvSpPr txBox="1"/>
      </xdr:nvSpPr>
      <xdr:spPr>
        <a:xfrm>
          <a:off x="14325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37790</xdr:rowOff>
    </xdr:from>
    <xdr:to>
      <xdr:col>71</xdr:col>
      <xdr:colOff>177800</xdr:colOff>
      <xdr:row>52</xdr:row>
      <xdr:rowOff>171018</xdr:rowOff>
    </xdr:to>
    <xdr:cxnSp macro="">
      <xdr:nvCxnSpPr>
        <xdr:cNvPr id="591" name="直線コネクタ 590"/>
        <xdr:cNvCxnSpPr/>
      </xdr:nvCxnSpPr>
      <xdr:spPr>
        <a:xfrm flipV="1">
          <a:off x="12814300" y="8610290"/>
          <a:ext cx="889000" cy="47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4295</xdr:rowOff>
    </xdr:from>
    <xdr:to>
      <xdr:col>72</xdr:col>
      <xdr:colOff>38100</xdr:colOff>
      <xdr:row>56</xdr:row>
      <xdr:rowOff>105895</xdr:rowOff>
    </xdr:to>
    <xdr:sp macro="" textlink="">
      <xdr:nvSpPr>
        <xdr:cNvPr id="592" name="フローチャート: 判断 591"/>
        <xdr:cNvSpPr/>
      </xdr:nvSpPr>
      <xdr:spPr>
        <a:xfrm>
          <a:off x="13652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97022</xdr:rowOff>
    </xdr:from>
    <xdr:ext cx="534377" cy="259045"/>
    <xdr:sp macro="" textlink="">
      <xdr:nvSpPr>
        <xdr:cNvPr id="593" name="テキスト ボックス 592"/>
        <xdr:cNvSpPr txBox="1"/>
      </xdr:nvSpPr>
      <xdr:spPr>
        <a:xfrm>
          <a:off x="13436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99690</xdr:rowOff>
    </xdr:from>
    <xdr:to>
      <xdr:col>67</xdr:col>
      <xdr:colOff>101600</xdr:colOff>
      <xdr:row>56</xdr:row>
      <xdr:rowOff>29840</xdr:rowOff>
    </xdr:to>
    <xdr:sp macro="" textlink="">
      <xdr:nvSpPr>
        <xdr:cNvPr id="594" name="フローチャート: 判断 593"/>
        <xdr:cNvSpPr/>
      </xdr:nvSpPr>
      <xdr:spPr>
        <a:xfrm>
          <a:off x="12763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20967</xdr:rowOff>
    </xdr:from>
    <xdr:ext cx="534377" cy="259045"/>
    <xdr:sp macro="" textlink="">
      <xdr:nvSpPr>
        <xdr:cNvPr id="595" name="テキスト ボックス 594"/>
        <xdr:cNvSpPr txBox="1"/>
      </xdr:nvSpPr>
      <xdr:spPr>
        <a:xfrm>
          <a:off x="12547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84145</xdr:rowOff>
    </xdr:from>
    <xdr:to>
      <xdr:col>85</xdr:col>
      <xdr:colOff>177800</xdr:colOff>
      <xdr:row>55</xdr:row>
      <xdr:rowOff>14295</xdr:rowOff>
    </xdr:to>
    <xdr:sp macro="" textlink="">
      <xdr:nvSpPr>
        <xdr:cNvPr id="601" name="楕円 600"/>
        <xdr:cNvSpPr/>
      </xdr:nvSpPr>
      <xdr:spPr>
        <a:xfrm>
          <a:off x="16268700" y="93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107022</xdr:rowOff>
    </xdr:from>
    <xdr:ext cx="534377" cy="259045"/>
    <xdr:sp macro="" textlink="">
      <xdr:nvSpPr>
        <xdr:cNvPr id="602" name="教育費該当値テキスト"/>
        <xdr:cNvSpPr txBox="1"/>
      </xdr:nvSpPr>
      <xdr:spPr>
        <a:xfrm>
          <a:off x="16370300" y="91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90181</xdr:rowOff>
    </xdr:from>
    <xdr:to>
      <xdr:col>81</xdr:col>
      <xdr:colOff>101600</xdr:colOff>
      <xdr:row>56</xdr:row>
      <xdr:rowOff>20331</xdr:rowOff>
    </xdr:to>
    <xdr:sp macro="" textlink="">
      <xdr:nvSpPr>
        <xdr:cNvPr id="603" name="楕円 602"/>
        <xdr:cNvSpPr/>
      </xdr:nvSpPr>
      <xdr:spPr>
        <a:xfrm>
          <a:off x="15430500" y="95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36858</xdr:rowOff>
    </xdr:from>
    <xdr:ext cx="534377" cy="259045"/>
    <xdr:sp macro="" textlink="">
      <xdr:nvSpPr>
        <xdr:cNvPr id="604" name="テキスト ボックス 603"/>
        <xdr:cNvSpPr txBox="1"/>
      </xdr:nvSpPr>
      <xdr:spPr>
        <a:xfrm>
          <a:off x="15214111" y="92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22766</xdr:rowOff>
    </xdr:from>
    <xdr:to>
      <xdr:col>76</xdr:col>
      <xdr:colOff>165100</xdr:colOff>
      <xdr:row>50</xdr:row>
      <xdr:rowOff>124366</xdr:rowOff>
    </xdr:to>
    <xdr:sp macro="" textlink="">
      <xdr:nvSpPr>
        <xdr:cNvPr id="605" name="楕円 604"/>
        <xdr:cNvSpPr/>
      </xdr:nvSpPr>
      <xdr:spPr>
        <a:xfrm>
          <a:off x="14541500" y="85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140893</xdr:rowOff>
    </xdr:from>
    <xdr:ext cx="534377" cy="259045"/>
    <xdr:sp macro="" textlink="">
      <xdr:nvSpPr>
        <xdr:cNvPr id="606" name="テキスト ボックス 605"/>
        <xdr:cNvSpPr txBox="1"/>
      </xdr:nvSpPr>
      <xdr:spPr>
        <a:xfrm>
          <a:off x="14325111" y="83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158440</xdr:rowOff>
    </xdr:from>
    <xdr:to>
      <xdr:col>72</xdr:col>
      <xdr:colOff>38100</xdr:colOff>
      <xdr:row>50</xdr:row>
      <xdr:rowOff>88590</xdr:rowOff>
    </xdr:to>
    <xdr:sp macro="" textlink="">
      <xdr:nvSpPr>
        <xdr:cNvPr id="607" name="楕円 606"/>
        <xdr:cNvSpPr/>
      </xdr:nvSpPr>
      <xdr:spPr>
        <a:xfrm>
          <a:off x="13652500" y="85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105117</xdr:rowOff>
    </xdr:from>
    <xdr:ext cx="534377" cy="259045"/>
    <xdr:sp macro="" textlink="">
      <xdr:nvSpPr>
        <xdr:cNvPr id="608" name="テキスト ボックス 607"/>
        <xdr:cNvSpPr txBox="1"/>
      </xdr:nvSpPr>
      <xdr:spPr>
        <a:xfrm>
          <a:off x="13436111" y="83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120218</xdr:rowOff>
    </xdr:from>
    <xdr:to>
      <xdr:col>67</xdr:col>
      <xdr:colOff>101600</xdr:colOff>
      <xdr:row>53</xdr:row>
      <xdr:rowOff>50368</xdr:rowOff>
    </xdr:to>
    <xdr:sp macro="" textlink="">
      <xdr:nvSpPr>
        <xdr:cNvPr id="609" name="楕円 608"/>
        <xdr:cNvSpPr/>
      </xdr:nvSpPr>
      <xdr:spPr>
        <a:xfrm>
          <a:off x="12763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66895</xdr:rowOff>
    </xdr:from>
    <xdr:ext cx="534377" cy="259045"/>
    <xdr:sp macro="" textlink="">
      <xdr:nvSpPr>
        <xdr:cNvPr id="610" name="テキスト ボックス 609"/>
        <xdr:cNvSpPr txBox="1"/>
      </xdr:nvSpPr>
      <xdr:spPr>
        <a:xfrm>
          <a:off x="12547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33344</xdr:rowOff>
    </xdr:from>
    <xdr:to>
      <xdr:col>85</xdr:col>
      <xdr:colOff>127000</xdr:colOff>
      <xdr:row>76</xdr:row>
      <xdr:rowOff>87637</xdr:rowOff>
    </xdr:to>
    <xdr:cxnSp macro="">
      <xdr:nvCxnSpPr>
        <xdr:cNvPr id="635" name="直線コネクタ 634"/>
        <xdr:cNvCxnSpPr/>
      </xdr:nvCxnSpPr>
      <xdr:spPr>
        <a:xfrm>
          <a:off x="15481300" y="1306354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36"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33344</xdr:rowOff>
    </xdr:from>
    <xdr:to>
      <xdr:col>81</xdr:col>
      <xdr:colOff>50800</xdr:colOff>
      <xdr:row>78</xdr:row>
      <xdr:rowOff>2539</xdr:rowOff>
    </xdr:to>
    <xdr:cxnSp macro="">
      <xdr:nvCxnSpPr>
        <xdr:cNvPr id="638" name="直線コネクタ 637"/>
        <xdr:cNvCxnSpPr/>
      </xdr:nvCxnSpPr>
      <xdr:spPr>
        <a:xfrm flipV="1">
          <a:off x="14592300" y="13063544"/>
          <a:ext cx="889000" cy="3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0" name="テキスト ボックス 639"/>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127355</xdr:rowOff>
    </xdr:from>
    <xdr:to>
      <xdr:col>76</xdr:col>
      <xdr:colOff>114300</xdr:colOff>
      <xdr:row>78</xdr:row>
      <xdr:rowOff>2539</xdr:rowOff>
    </xdr:to>
    <xdr:cxnSp macro="">
      <xdr:nvCxnSpPr>
        <xdr:cNvPr id="641" name="直線コネクタ 640"/>
        <xdr:cNvCxnSpPr/>
      </xdr:nvCxnSpPr>
      <xdr:spPr>
        <a:xfrm>
          <a:off x="13703300" y="1332900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3" name="テキスト ボックス 642"/>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127355</xdr:rowOff>
    </xdr:from>
    <xdr:to>
      <xdr:col>71</xdr:col>
      <xdr:colOff>177800</xdr:colOff>
      <xdr:row>77</xdr:row>
      <xdr:rowOff>135186</xdr:rowOff>
    </xdr:to>
    <xdr:cxnSp macro="">
      <xdr:nvCxnSpPr>
        <xdr:cNvPr id="644" name="直線コネクタ 643"/>
        <xdr:cNvCxnSpPr/>
      </xdr:nvCxnSpPr>
      <xdr:spPr>
        <a:xfrm flipV="1">
          <a:off x="12814300" y="13329005"/>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35780</xdr:rowOff>
    </xdr:from>
    <xdr:ext cx="378565" cy="259045"/>
    <xdr:sp macro="" textlink="">
      <xdr:nvSpPr>
        <xdr:cNvPr id="646" name="テキスト ボックス 645"/>
        <xdr:cNvSpPr txBox="1"/>
      </xdr:nvSpPr>
      <xdr:spPr>
        <a:xfrm>
          <a:off x="13514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7" name="フローチャート: 判断 646"/>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48" name="テキスト ボックス 647"/>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36837</xdr:rowOff>
    </xdr:from>
    <xdr:to>
      <xdr:col>85</xdr:col>
      <xdr:colOff>177800</xdr:colOff>
      <xdr:row>76</xdr:row>
      <xdr:rowOff>138437</xdr:rowOff>
    </xdr:to>
    <xdr:sp macro="" textlink="">
      <xdr:nvSpPr>
        <xdr:cNvPr id="654" name="楕円 653"/>
        <xdr:cNvSpPr/>
      </xdr:nvSpPr>
      <xdr:spPr>
        <a:xfrm>
          <a:off x="16268700" y="130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59714</xdr:rowOff>
    </xdr:from>
    <xdr:ext cx="469744" cy="259045"/>
    <xdr:sp macro="" textlink="">
      <xdr:nvSpPr>
        <xdr:cNvPr id="655" name="災害復旧費該当値テキスト"/>
        <xdr:cNvSpPr txBox="1"/>
      </xdr:nvSpPr>
      <xdr:spPr>
        <a:xfrm>
          <a:off x="16370300" y="129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153994</xdr:rowOff>
    </xdr:from>
    <xdr:to>
      <xdr:col>81</xdr:col>
      <xdr:colOff>101600</xdr:colOff>
      <xdr:row>76</xdr:row>
      <xdr:rowOff>84144</xdr:rowOff>
    </xdr:to>
    <xdr:sp macro="" textlink="">
      <xdr:nvSpPr>
        <xdr:cNvPr id="656" name="楕円 655"/>
        <xdr:cNvSpPr/>
      </xdr:nvSpPr>
      <xdr:spPr>
        <a:xfrm>
          <a:off x="154305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100671</xdr:rowOff>
    </xdr:from>
    <xdr:ext cx="469744" cy="259045"/>
    <xdr:sp macro="" textlink="">
      <xdr:nvSpPr>
        <xdr:cNvPr id="657" name="テキスト ボックス 656"/>
        <xdr:cNvSpPr txBox="1"/>
      </xdr:nvSpPr>
      <xdr:spPr>
        <a:xfrm>
          <a:off x="15246428" y="127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123189</xdr:rowOff>
    </xdr:from>
    <xdr:to>
      <xdr:col>76</xdr:col>
      <xdr:colOff>165100</xdr:colOff>
      <xdr:row>78</xdr:row>
      <xdr:rowOff>53339</xdr:rowOff>
    </xdr:to>
    <xdr:sp macro="" textlink="">
      <xdr:nvSpPr>
        <xdr:cNvPr id="658" name="楕円 657"/>
        <xdr:cNvSpPr/>
      </xdr:nvSpPr>
      <xdr:spPr>
        <a:xfrm>
          <a:off x="14541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44466</xdr:rowOff>
    </xdr:from>
    <xdr:ext cx="378565" cy="259045"/>
    <xdr:sp macro="" textlink="">
      <xdr:nvSpPr>
        <xdr:cNvPr id="659" name="テキスト ボックス 658"/>
        <xdr:cNvSpPr txBox="1"/>
      </xdr:nvSpPr>
      <xdr:spPr>
        <a:xfrm>
          <a:off x="14403017" y="1341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76555</xdr:rowOff>
    </xdr:from>
    <xdr:to>
      <xdr:col>72</xdr:col>
      <xdr:colOff>38100</xdr:colOff>
      <xdr:row>78</xdr:row>
      <xdr:rowOff>6705</xdr:rowOff>
    </xdr:to>
    <xdr:sp macro="" textlink="">
      <xdr:nvSpPr>
        <xdr:cNvPr id="660" name="楕円 659"/>
        <xdr:cNvSpPr/>
      </xdr:nvSpPr>
      <xdr:spPr>
        <a:xfrm>
          <a:off x="13652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23232</xdr:rowOff>
    </xdr:from>
    <xdr:ext cx="469744" cy="259045"/>
    <xdr:sp macro="" textlink="">
      <xdr:nvSpPr>
        <xdr:cNvPr id="661" name="テキスト ボックス 660"/>
        <xdr:cNvSpPr txBox="1"/>
      </xdr:nvSpPr>
      <xdr:spPr>
        <a:xfrm>
          <a:off x="13468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84386</xdr:rowOff>
    </xdr:from>
    <xdr:to>
      <xdr:col>67</xdr:col>
      <xdr:colOff>101600</xdr:colOff>
      <xdr:row>78</xdr:row>
      <xdr:rowOff>14536</xdr:rowOff>
    </xdr:to>
    <xdr:sp macro="" textlink="">
      <xdr:nvSpPr>
        <xdr:cNvPr id="662" name="楕円 661"/>
        <xdr:cNvSpPr/>
      </xdr:nvSpPr>
      <xdr:spPr>
        <a:xfrm>
          <a:off x="12763500" y="132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31063</xdr:rowOff>
    </xdr:from>
    <xdr:ext cx="469744" cy="259045"/>
    <xdr:sp macro="" textlink="">
      <xdr:nvSpPr>
        <xdr:cNvPr id="663" name="テキスト ボックス 662"/>
        <xdr:cNvSpPr txBox="1"/>
      </xdr:nvSpPr>
      <xdr:spPr>
        <a:xfrm>
          <a:off x="12579428" y="1306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50938</xdr:rowOff>
    </xdr:from>
    <xdr:to>
      <xdr:col>85</xdr:col>
      <xdr:colOff>127000</xdr:colOff>
      <xdr:row>91</xdr:row>
      <xdr:rowOff>105606</xdr:rowOff>
    </xdr:to>
    <xdr:cxnSp macro="">
      <xdr:nvCxnSpPr>
        <xdr:cNvPr id="695" name="直線コネクタ 694"/>
        <xdr:cNvCxnSpPr/>
      </xdr:nvCxnSpPr>
      <xdr:spPr>
        <a:xfrm flipV="1">
          <a:off x="15481300" y="15652888"/>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696"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105606</xdr:rowOff>
    </xdr:from>
    <xdr:to>
      <xdr:col>81</xdr:col>
      <xdr:colOff>50800</xdr:colOff>
      <xdr:row>92</xdr:row>
      <xdr:rowOff>70827</xdr:rowOff>
    </xdr:to>
    <xdr:cxnSp macro="">
      <xdr:nvCxnSpPr>
        <xdr:cNvPr id="698" name="直線コネクタ 697"/>
        <xdr:cNvCxnSpPr/>
      </xdr:nvCxnSpPr>
      <xdr:spPr>
        <a:xfrm flipV="1">
          <a:off x="14592300" y="15707556"/>
          <a:ext cx="8890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70827</xdr:rowOff>
    </xdr:from>
    <xdr:to>
      <xdr:col>76</xdr:col>
      <xdr:colOff>114300</xdr:colOff>
      <xdr:row>92</xdr:row>
      <xdr:rowOff>92870</xdr:rowOff>
    </xdr:to>
    <xdr:cxnSp macro="">
      <xdr:nvCxnSpPr>
        <xdr:cNvPr id="701" name="直線コネクタ 700"/>
        <xdr:cNvCxnSpPr/>
      </xdr:nvCxnSpPr>
      <xdr:spPr>
        <a:xfrm flipV="1">
          <a:off x="13703300" y="15844227"/>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3" name="テキスト ボックス 702"/>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92870</xdr:rowOff>
    </xdr:from>
    <xdr:to>
      <xdr:col>71</xdr:col>
      <xdr:colOff>177800</xdr:colOff>
      <xdr:row>92</xdr:row>
      <xdr:rowOff>112040</xdr:rowOff>
    </xdr:to>
    <xdr:cxnSp macro="">
      <xdr:nvCxnSpPr>
        <xdr:cNvPr id="704" name="直線コネクタ 703"/>
        <xdr:cNvCxnSpPr/>
      </xdr:nvCxnSpPr>
      <xdr:spPr>
        <a:xfrm flipV="1">
          <a:off x="12814300" y="15866270"/>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06" name="テキスト ボックス 705"/>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7" name="フローチャート: 判断 706"/>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08" name="テキスト ボックス 707"/>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xdr:rowOff>
    </xdr:from>
    <xdr:to>
      <xdr:col>85</xdr:col>
      <xdr:colOff>177800</xdr:colOff>
      <xdr:row>91</xdr:row>
      <xdr:rowOff>101738</xdr:rowOff>
    </xdr:to>
    <xdr:sp macro="" textlink="">
      <xdr:nvSpPr>
        <xdr:cNvPr id="714" name="楕円 713"/>
        <xdr:cNvSpPr/>
      </xdr:nvSpPr>
      <xdr:spPr>
        <a:xfrm>
          <a:off x="16268700" y="156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86515</xdr:rowOff>
    </xdr:from>
    <xdr:ext cx="534377" cy="259045"/>
    <xdr:sp macro="" textlink="">
      <xdr:nvSpPr>
        <xdr:cNvPr id="715" name="公債費該当値テキスト"/>
        <xdr:cNvSpPr txBox="1"/>
      </xdr:nvSpPr>
      <xdr:spPr>
        <a:xfrm>
          <a:off x="16370300" y="155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54806</xdr:rowOff>
    </xdr:from>
    <xdr:to>
      <xdr:col>81</xdr:col>
      <xdr:colOff>101600</xdr:colOff>
      <xdr:row>91</xdr:row>
      <xdr:rowOff>156406</xdr:rowOff>
    </xdr:to>
    <xdr:sp macro="" textlink="">
      <xdr:nvSpPr>
        <xdr:cNvPr id="716" name="楕円 715"/>
        <xdr:cNvSpPr/>
      </xdr:nvSpPr>
      <xdr:spPr>
        <a:xfrm>
          <a:off x="15430500" y="156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1483</xdr:rowOff>
    </xdr:from>
    <xdr:ext cx="534377" cy="259045"/>
    <xdr:sp macro="" textlink="">
      <xdr:nvSpPr>
        <xdr:cNvPr id="717" name="テキスト ボックス 716"/>
        <xdr:cNvSpPr txBox="1"/>
      </xdr:nvSpPr>
      <xdr:spPr>
        <a:xfrm>
          <a:off x="15214111" y="154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20027</xdr:rowOff>
    </xdr:from>
    <xdr:to>
      <xdr:col>76</xdr:col>
      <xdr:colOff>165100</xdr:colOff>
      <xdr:row>92</xdr:row>
      <xdr:rowOff>121627</xdr:rowOff>
    </xdr:to>
    <xdr:sp macro="" textlink="">
      <xdr:nvSpPr>
        <xdr:cNvPr id="718" name="楕円 717"/>
        <xdr:cNvSpPr/>
      </xdr:nvSpPr>
      <xdr:spPr>
        <a:xfrm>
          <a:off x="14541500" y="15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138154</xdr:rowOff>
    </xdr:from>
    <xdr:ext cx="534377" cy="259045"/>
    <xdr:sp macro="" textlink="">
      <xdr:nvSpPr>
        <xdr:cNvPr id="719" name="テキスト ボックス 718"/>
        <xdr:cNvSpPr txBox="1"/>
      </xdr:nvSpPr>
      <xdr:spPr>
        <a:xfrm>
          <a:off x="14325111" y="155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42070</xdr:rowOff>
    </xdr:from>
    <xdr:to>
      <xdr:col>72</xdr:col>
      <xdr:colOff>38100</xdr:colOff>
      <xdr:row>92</xdr:row>
      <xdr:rowOff>143670</xdr:rowOff>
    </xdr:to>
    <xdr:sp macro="" textlink="">
      <xdr:nvSpPr>
        <xdr:cNvPr id="720" name="楕円 719"/>
        <xdr:cNvSpPr/>
      </xdr:nvSpPr>
      <xdr:spPr>
        <a:xfrm>
          <a:off x="13652500" y="158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160197</xdr:rowOff>
    </xdr:from>
    <xdr:ext cx="534377" cy="259045"/>
    <xdr:sp macro="" textlink="">
      <xdr:nvSpPr>
        <xdr:cNvPr id="721" name="テキスト ボックス 720"/>
        <xdr:cNvSpPr txBox="1"/>
      </xdr:nvSpPr>
      <xdr:spPr>
        <a:xfrm>
          <a:off x="13436111" y="155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61240</xdr:rowOff>
    </xdr:from>
    <xdr:to>
      <xdr:col>67</xdr:col>
      <xdr:colOff>101600</xdr:colOff>
      <xdr:row>92</xdr:row>
      <xdr:rowOff>162840</xdr:rowOff>
    </xdr:to>
    <xdr:sp macro="" textlink="">
      <xdr:nvSpPr>
        <xdr:cNvPr id="722" name="楕円 721"/>
        <xdr:cNvSpPr/>
      </xdr:nvSpPr>
      <xdr:spPr>
        <a:xfrm>
          <a:off x="12763500" y="15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7917</xdr:rowOff>
    </xdr:from>
    <xdr:ext cx="534377" cy="259045"/>
    <xdr:sp macro="" textlink="">
      <xdr:nvSpPr>
        <xdr:cNvPr id="723" name="テキスト ボックス 722"/>
        <xdr:cNvSpPr txBox="1"/>
      </xdr:nvSpPr>
      <xdr:spPr>
        <a:xfrm>
          <a:off x="12547111" y="156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4" name="フローチャート: 判断 763"/>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5" name="テキスト ボックス 764"/>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　務　費　：　住民一人当たり</a:t>
          </a:r>
          <a:r>
            <a:rPr kumimoji="1" lang="en-US" altLang="ja-JP" sz="1100">
              <a:solidFill>
                <a:schemeClr val="dk1"/>
              </a:solidFill>
              <a:effectLst/>
              <a:latin typeface="+mn-lt"/>
              <a:ea typeface="+mn-ea"/>
              <a:cs typeface="+mn-cs"/>
            </a:rPr>
            <a:t>93,782</a:t>
          </a:r>
          <a:r>
            <a:rPr kumimoji="1" lang="ja-JP" altLang="en-US" sz="1100">
              <a:solidFill>
                <a:schemeClr val="dk1"/>
              </a:solidFill>
              <a:effectLst/>
              <a:latin typeface="+mn-lt"/>
              <a:ea typeface="+mn-ea"/>
              <a:cs typeface="+mn-cs"/>
            </a:rPr>
            <a:t>円となっており、昨年度と比べ増となっている。これは、ふるさと応援基金の積立金の増や各交流センター整備事業が本格実施したことが要因である。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　生　費　：　住民一人当たり</a:t>
          </a:r>
          <a:r>
            <a:rPr kumimoji="1" lang="en-US" altLang="ja-JP" sz="1100">
              <a:solidFill>
                <a:schemeClr val="dk1"/>
              </a:solidFill>
              <a:effectLst/>
              <a:latin typeface="+mn-lt"/>
              <a:ea typeface="+mn-ea"/>
              <a:cs typeface="+mn-cs"/>
            </a:rPr>
            <a:t>239,583</a:t>
          </a:r>
          <a:r>
            <a:rPr kumimoji="1" lang="ja-JP" altLang="ja-JP" sz="1100">
              <a:solidFill>
                <a:schemeClr val="dk1"/>
              </a:solidFill>
              <a:effectLst/>
              <a:latin typeface="+mn-lt"/>
              <a:ea typeface="+mn-ea"/>
              <a:cs typeface="+mn-cs"/>
            </a:rPr>
            <a:t>円となっており、類似団体内では高い水準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これは依然として生活保護行政に要する経費が高い水準に</a:t>
          </a:r>
          <a:r>
            <a:rPr kumimoji="1" lang="ja-JP" altLang="en-US" sz="1100">
              <a:solidFill>
                <a:schemeClr val="dk1"/>
              </a:solidFill>
              <a:effectLst/>
              <a:latin typeface="+mn-lt"/>
              <a:ea typeface="+mn-ea"/>
              <a:cs typeface="+mn-cs"/>
            </a:rPr>
            <a:t>あることや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障がい者自立支援関連経費が増加傾向にあることが要因であるが、</a:t>
          </a:r>
          <a:r>
            <a:rPr lang="ja-JP" altLang="ja-JP" sz="1100" b="0" i="0" baseline="0">
              <a:solidFill>
                <a:schemeClr val="dk1"/>
              </a:solidFill>
              <a:effectLst/>
              <a:latin typeface="+mn-lt"/>
              <a:ea typeface="+mn-ea"/>
              <a:cs typeface="+mn-cs"/>
            </a:rPr>
            <a:t>資格審査等の適正化や就労支援等自立に向けた取り組み</a:t>
          </a:r>
          <a:r>
            <a:rPr lang="ja-JP" altLang="en-US" sz="1100" b="0" i="0" baseline="0">
              <a:solidFill>
                <a:schemeClr val="dk1"/>
              </a:solidFill>
              <a:effectLst/>
              <a:latin typeface="+mn-lt"/>
              <a:ea typeface="+mn-ea"/>
              <a:cs typeface="+mn-cs"/>
            </a:rPr>
            <a:t>を実施し民生費の適正化を図る。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　生　費　</a:t>
          </a:r>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39,966</a:t>
          </a:r>
          <a:r>
            <a:rPr kumimoji="1" lang="ja-JP" altLang="ja-JP" sz="1100">
              <a:solidFill>
                <a:schemeClr val="dk1"/>
              </a:solidFill>
              <a:effectLst/>
              <a:latin typeface="+mn-lt"/>
              <a:ea typeface="+mn-ea"/>
              <a:cs typeface="+mn-cs"/>
            </a:rPr>
            <a:t>円となっており、昨年度と比べ増となっている。これは、</a:t>
          </a:r>
          <a:r>
            <a:rPr kumimoji="1" lang="ja-JP" altLang="en-US" sz="1100">
              <a:solidFill>
                <a:schemeClr val="dk1"/>
              </a:solidFill>
              <a:effectLst/>
              <a:latin typeface="+mn-lt"/>
              <a:ea typeface="+mn-ea"/>
              <a:cs typeface="+mn-cs"/>
            </a:rPr>
            <a:t>一部事務組合の設立に伴い一部事務組合への負担金の増が要因である。今後は負担金の経費内容の精査や費用負担の適正化を実施し衛生費の抑制を図る。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　工　費　：　住民一人当たり</a:t>
          </a:r>
          <a:r>
            <a:rPr kumimoji="1" lang="en-US" altLang="ja-JP" sz="1100">
              <a:solidFill>
                <a:schemeClr val="dk1"/>
              </a:solidFill>
              <a:effectLst/>
              <a:latin typeface="+mn-lt"/>
              <a:ea typeface="+mn-ea"/>
              <a:cs typeface="+mn-cs"/>
            </a:rPr>
            <a:t>12,349</a:t>
          </a:r>
          <a:r>
            <a:rPr kumimoji="1" lang="ja-JP" altLang="ja-JP" sz="1100">
              <a:solidFill>
                <a:schemeClr val="dk1"/>
              </a:solidFill>
              <a:effectLst/>
              <a:latin typeface="+mn-lt"/>
              <a:ea typeface="+mn-ea"/>
              <a:cs typeface="+mn-cs"/>
            </a:rPr>
            <a:t>円となっており、類似団体平均</a:t>
          </a:r>
          <a:r>
            <a:rPr kumimoji="1" lang="ja-JP" altLang="en-US" sz="1100">
              <a:solidFill>
                <a:schemeClr val="dk1"/>
              </a:solidFill>
              <a:effectLst/>
              <a:latin typeface="+mn-lt"/>
              <a:ea typeface="+mn-ea"/>
              <a:cs typeface="+mn-cs"/>
            </a:rPr>
            <a:t>との乖離が大きくなっている。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昨年度から実施している</a:t>
          </a:r>
          <a:r>
            <a:rPr kumimoji="1" lang="ja-JP" altLang="ja-JP" sz="1100">
              <a:solidFill>
                <a:schemeClr val="dk1"/>
              </a:solidFill>
              <a:effectLst/>
              <a:latin typeface="+mn-lt"/>
              <a:ea typeface="+mn-ea"/>
              <a:cs typeface="+mn-cs"/>
            </a:rPr>
            <a:t>市の主要施策である筑豊ハイツ再整備事業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要因であり、令和元年度</a:t>
          </a:r>
          <a:r>
            <a:rPr kumimoji="1" lang="ja-JP" altLang="en-US" sz="1100">
              <a:solidFill>
                <a:schemeClr val="dk1"/>
              </a:solidFill>
              <a:effectLst/>
              <a:latin typeface="+mn-lt"/>
              <a:ea typeface="+mn-ea"/>
              <a:cs typeface="+mn-cs"/>
            </a:rPr>
            <a:t>が事業完了年度となるため来年度以降は減少する</a:t>
          </a:r>
          <a:r>
            <a:rPr kumimoji="1" lang="ja-JP" altLang="ja-JP" sz="1100">
              <a:solidFill>
                <a:schemeClr val="dk1"/>
              </a:solidFill>
              <a:effectLst/>
              <a:latin typeface="+mn-lt"/>
              <a:ea typeface="+mn-ea"/>
              <a:cs typeface="+mn-cs"/>
            </a:rPr>
            <a:t>見込みである。</a:t>
          </a:r>
          <a:endParaRPr lang="ja-JP" altLang="ja-JP" sz="1400">
            <a:effectLst/>
          </a:endParaRPr>
        </a:p>
        <a:p>
          <a:r>
            <a:rPr kumimoji="1" lang="ja-JP" altLang="ja-JP" sz="1100">
              <a:solidFill>
                <a:schemeClr val="dk1"/>
              </a:solidFill>
              <a:effectLst/>
              <a:latin typeface="+mn-lt"/>
              <a:ea typeface="+mn-ea"/>
              <a:cs typeface="+mn-cs"/>
            </a:rPr>
            <a:t>○教　育　費　：　住民一人当たり</a:t>
          </a:r>
          <a:r>
            <a:rPr kumimoji="1" lang="en-US" altLang="ja-JP" sz="1100">
              <a:solidFill>
                <a:schemeClr val="dk1"/>
              </a:solidFill>
              <a:effectLst/>
              <a:latin typeface="+mn-lt"/>
              <a:ea typeface="+mn-ea"/>
              <a:cs typeface="+mn-cs"/>
            </a:rPr>
            <a:t>50,208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昨年度に比べ増となっている</a:t>
          </a:r>
          <a:r>
            <a:rPr kumimoji="1" lang="ja-JP" altLang="ja-JP" sz="1100">
              <a:solidFill>
                <a:schemeClr val="dk1"/>
              </a:solidFill>
              <a:effectLst/>
              <a:latin typeface="+mn-lt"/>
              <a:ea typeface="+mn-ea"/>
              <a:cs typeface="+mn-cs"/>
            </a:rPr>
            <a:t>。これは小中学校</a:t>
          </a:r>
          <a:r>
            <a:rPr kumimoji="1" lang="ja-JP" altLang="en-US" sz="1100">
              <a:solidFill>
                <a:schemeClr val="dk1"/>
              </a:solidFill>
              <a:effectLst/>
              <a:latin typeface="+mn-lt"/>
              <a:ea typeface="+mn-ea"/>
              <a:cs typeface="+mn-cs"/>
            </a:rPr>
            <a:t>空調設備整備事業の実施や体育館等建設事業が本格化してきた</a:t>
          </a:r>
          <a:r>
            <a:rPr kumimoji="1" lang="ja-JP" altLang="ja-JP" sz="1100">
              <a:solidFill>
                <a:schemeClr val="dk1"/>
              </a:solidFill>
              <a:effectLst/>
              <a:latin typeface="+mn-lt"/>
              <a:ea typeface="+mn-ea"/>
              <a:cs typeface="+mn-cs"/>
            </a:rPr>
            <a:t>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歳入においては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年度に引き続き</a:t>
          </a:r>
          <a:r>
            <a:rPr lang="ja-JP" altLang="ja-JP" sz="1100" b="0" i="0" baseline="0">
              <a:solidFill>
                <a:schemeClr val="dk1"/>
              </a:solidFill>
              <a:effectLst/>
              <a:latin typeface="+mn-lt"/>
              <a:ea typeface="+mn-ea"/>
              <a:cs typeface="+mn-cs"/>
            </a:rPr>
            <a:t>地方税が好調に推移しており、歳出においては</a:t>
          </a:r>
          <a:r>
            <a:rPr lang="ja-JP" altLang="en-US" sz="1100" b="0" i="0" baseline="0">
              <a:solidFill>
                <a:schemeClr val="dk1"/>
              </a:solidFill>
              <a:effectLst/>
              <a:latin typeface="+mn-lt"/>
              <a:ea typeface="+mn-ea"/>
              <a:cs typeface="+mn-cs"/>
            </a:rPr>
            <a:t>普通建設事業費</a:t>
          </a:r>
          <a:r>
            <a:rPr lang="ja-JP" altLang="ja-JP" sz="1100" b="0" i="0" baseline="0">
              <a:solidFill>
                <a:schemeClr val="dk1"/>
              </a:solidFill>
              <a:effectLst/>
              <a:latin typeface="+mn-lt"/>
              <a:ea typeface="+mn-ea"/>
              <a:cs typeface="+mn-cs"/>
            </a:rPr>
            <a:t>の増額などの影響</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、実質収支においては黒字、実質単年度収支は赤字となった。</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年度からは</a:t>
          </a:r>
          <a:r>
            <a:rPr lang="ja-JP" altLang="ja-JP" sz="1100" b="0" i="0" baseline="0">
              <a:solidFill>
                <a:schemeClr val="dk1"/>
              </a:solidFill>
              <a:effectLst/>
              <a:latin typeface="+mn-lt"/>
              <a:ea typeface="+mn-ea"/>
              <a:cs typeface="+mn-cs"/>
            </a:rPr>
            <a:t>体育館等建設事業</a:t>
          </a:r>
          <a:r>
            <a:rPr lang="ja-JP" altLang="en-US" sz="1100" b="0" i="0" baseline="0">
              <a:solidFill>
                <a:schemeClr val="dk1"/>
              </a:solidFill>
              <a:effectLst/>
              <a:latin typeface="+mn-lt"/>
              <a:ea typeface="+mn-ea"/>
              <a:cs typeface="+mn-cs"/>
            </a:rPr>
            <a:t>等の大型事業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本格化し</a:t>
          </a:r>
          <a:r>
            <a:rPr lang="ja-JP" altLang="ja-JP" sz="1100" b="0" i="0" baseline="0">
              <a:solidFill>
                <a:schemeClr val="dk1"/>
              </a:solidFill>
              <a:effectLst/>
              <a:latin typeface="+mn-lt"/>
              <a:ea typeface="+mn-ea"/>
              <a:cs typeface="+mn-cs"/>
            </a:rPr>
            <a:t>合併算定替</a:t>
          </a:r>
          <a:r>
            <a:rPr lang="ja-JP" altLang="en-US" sz="1100" b="0" i="0" baseline="0">
              <a:solidFill>
                <a:schemeClr val="dk1"/>
              </a:solidFill>
              <a:effectLst/>
              <a:latin typeface="+mn-lt"/>
              <a:ea typeface="+mn-ea"/>
              <a:cs typeface="+mn-cs"/>
            </a:rPr>
            <a:t>の終了に伴う普通交付税の減も影響することから</a:t>
          </a:r>
          <a:r>
            <a:rPr lang="ja-JP" altLang="ja-JP" sz="1100" b="0" i="0" baseline="0">
              <a:solidFill>
                <a:schemeClr val="dk1"/>
              </a:solidFill>
              <a:effectLst/>
              <a:latin typeface="+mn-lt"/>
              <a:ea typeface="+mn-ea"/>
              <a:cs typeface="+mn-cs"/>
            </a:rPr>
            <a:t>、財政調整基金残高は減少していく見込みである。今後も第二次行財政改革大綱</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目標</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年度時点で財政調整基金及び減債基金残高を標準財政規模の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％以上」を達成するため、引き続き</a:t>
          </a:r>
          <a:r>
            <a:rPr lang="ja-JP" altLang="en-US" sz="1100" b="0" i="0" baseline="0">
              <a:solidFill>
                <a:schemeClr val="dk1"/>
              </a:solidFill>
              <a:effectLst/>
              <a:latin typeface="+mn-lt"/>
              <a:ea typeface="+mn-ea"/>
              <a:cs typeface="+mn-cs"/>
            </a:rPr>
            <a:t>持続可能で</a:t>
          </a:r>
          <a:r>
            <a:rPr lang="ja-JP" altLang="ja-JP" sz="1100" b="0" i="0" baseline="0">
              <a:solidFill>
                <a:schemeClr val="dk1"/>
              </a:solidFill>
              <a:effectLst/>
              <a:latin typeface="+mn-lt"/>
              <a:ea typeface="+mn-ea"/>
              <a:cs typeface="+mn-cs"/>
            </a:rPr>
            <a:t>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赤字の会計である小型自動車競走事業特別会計においては、長年、景気低迷の影響等により収益金が減少していたが、業績改善の手法として、平成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年度に包括的民間委託を導入してからは徐々に業績が回復しており、平成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年度末時点で</a:t>
          </a:r>
          <a:r>
            <a:rPr lang="en-US" altLang="ja-JP" sz="1100">
              <a:solidFill>
                <a:schemeClr val="dk1"/>
              </a:solidFill>
              <a:effectLst/>
              <a:latin typeface="+mn-lt"/>
              <a:ea typeface="+mn-ea"/>
              <a:cs typeface="+mn-cs"/>
            </a:rPr>
            <a:t>1,393</a:t>
          </a:r>
          <a:r>
            <a:rPr lang="ja-JP" altLang="ja-JP" sz="1100">
              <a:solidFill>
                <a:schemeClr val="dk1"/>
              </a:solidFill>
              <a:effectLst/>
              <a:latin typeface="+mn-lt"/>
              <a:ea typeface="+mn-ea"/>
              <a:cs typeface="+mn-cs"/>
            </a:rPr>
            <a:t>百万円となっていた累積赤字が、</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年度末には累積</a:t>
          </a:r>
          <a:r>
            <a:rPr lang="en-US" altLang="ja-JP" sz="1100">
              <a:solidFill>
                <a:schemeClr val="dk1"/>
              </a:solidFill>
              <a:effectLst/>
              <a:latin typeface="+mn-lt"/>
              <a:ea typeface="+mn-ea"/>
              <a:cs typeface="+mn-cs"/>
            </a:rPr>
            <a:t>1,319</a:t>
          </a:r>
          <a:r>
            <a:rPr lang="ja-JP" altLang="ja-JP" sz="1100">
              <a:solidFill>
                <a:schemeClr val="dk1"/>
              </a:solidFill>
              <a:effectLst/>
              <a:latin typeface="+mn-lt"/>
              <a:ea typeface="+mn-ea"/>
              <a:cs typeface="+mn-cs"/>
            </a:rPr>
            <a:t>百万円、年間にして</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百万円の業績改善を行った。</a:t>
          </a:r>
          <a:endParaRPr lang="ja-JP" altLang="ja-JP" sz="1400">
            <a:effectLst/>
          </a:endParaRPr>
        </a:p>
        <a:p>
          <a:pPr rtl="0"/>
          <a:r>
            <a:rPr lang="ja-JP" altLang="ja-JP" sz="1100">
              <a:solidFill>
                <a:schemeClr val="dk1"/>
              </a:solidFill>
              <a:effectLst/>
              <a:latin typeface="+mn-lt"/>
              <a:ea typeface="+mn-ea"/>
              <a:cs typeface="+mn-cs"/>
            </a:rPr>
            <a:t>　次年度以降も包括的民間委託による経営改善を図りつつ、場外発売所の増設やミッドナイトレース開催などの売り上げ増加のための取り組みを実施し、今後に</a:t>
          </a:r>
          <a:r>
            <a:rPr lang="ja-JP" altLang="en-US" sz="1100">
              <a:solidFill>
                <a:schemeClr val="dk1"/>
              </a:solidFill>
              <a:effectLst/>
              <a:latin typeface="+mn-lt"/>
              <a:ea typeface="+mn-ea"/>
              <a:cs typeface="+mn-cs"/>
            </a:rPr>
            <a:t>予定している</a:t>
          </a:r>
          <a:r>
            <a:rPr lang="ja-JP" altLang="ja-JP" sz="1100">
              <a:solidFill>
                <a:schemeClr val="dk1"/>
              </a:solidFill>
              <a:effectLst/>
              <a:latin typeface="+mn-lt"/>
              <a:ea typeface="+mn-ea"/>
              <a:cs typeface="+mn-cs"/>
            </a:rPr>
            <a:t>大規模な施設の老朽化対策のための財源確保するなど、更なる事業経営の健全化に取り組んでいく。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70735269</v>
      </c>
      <c r="BO4" s="431"/>
      <c r="BP4" s="431"/>
      <c r="BQ4" s="431"/>
      <c r="BR4" s="431"/>
      <c r="BS4" s="431"/>
      <c r="BT4" s="431"/>
      <c r="BU4" s="432"/>
      <c r="BV4" s="430">
        <v>64345421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3.1</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69457674</v>
      </c>
      <c r="BO5" s="468"/>
      <c r="BP5" s="468"/>
      <c r="BQ5" s="468"/>
      <c r="BR5" s="468"/>
      <c r="BS5" s="468"/>
      <c r="BT5" s="468"/>
      <c r="BU5" s="469"/>
      <c r="BV5" s="467">
        <v>62671485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99.2</v>
      </c>
      <c r="CU5" s="465"/>
      <c r="CV5" s="465"/>
      <c r="CW5" s="465"/>
      <c r="CX5" s="465"/>
      <c r="CY5" s="465"/>
      <c r="CZ5" s="465"/>
      <c r="DA5" s="466"/>
      <c r="DB5" s="464">
        <v>97.2</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1277595</v>
      </c>
      <c r="BO6" s="468"/>
      <c r="BP6" s="468"/>
      <c r="BQ6" s="468"/>
      <c r="BR6" s="468"/>
      <c r="BS6" s="468"/>
      <c r="BT6" s="468"/>
      <c r="BU6" s="469"/>
      <c r="BV6" s="467">
        <v>1673936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103.5</v>
      </c>
      <c r="CU6" s="505"/>
      <c r="CV6" s="505"/>
      <c r="CW6" s="505"/>
      <c r="CX6" s="505"/>
      <c r="CY6" s="505"/>
      <c r="CZ6" s="505"/>
      <c r="DA6" s="506"/>
      <c r="DB6" s="504">
        <v>102.7</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283946</v>
      </c>
      <c r="BO7" s="468"/>
      <c r="BP7" s="468"/>
      <c r="BQ7" s="468"/>
      <c r="BR7" s="468"/>
      <c r="BS7" s="468"/>
      <c r="BT7" s="468"/>
      <c r="BU7" s="469"/>
      <c r="BV7" s="467">
        <v>285359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32543646</v>
      </c>
      <c r="CU7" s="468"/>
      <c r="CV7" s="468"/>
      <c r="CW7" s="468"/>
      <c r="CX7" s="468"/>
      <c r="CY7" s="468"/>
      <c r="CZ7" s="468"/>
      <c r="DA7" s="469"/>
      <c r="DB7" s="467">
        <v>32939734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993649</v>
      </c>
      <c r="BO8" s="468"/>
      <c r="BP8" s="468"/>
      <c r="BQ8" s="468"/>
      <c r="BR8" s="468"/>
      <c r="BS8" s="468"/>
      <c r="BT8" s="468"/>
      <c r="BU8" s="469"/>
      <c r="BV8" s="467">
        <v>1388577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0.51</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129146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-394928</v>
      </c>
      <c r="BO9" s="468"/>
      <c r="BP9" s="468"/>
      <c r="BQ9" s="468"/>
      <c r="BR9" s="468"/>
      <c r="BS9" s="468"/>
      <c r="BT9" s="468"/>
      <c r="BU9" s="469"/>
      <c r="BV9" s="467">
        <v>-230298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15.5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131492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59696</v>
      </c>
      <c r="BO10" s="468"/>
      <c r="BP10" s="468"/>
      <c r="BQ10" s="468"/>
      <c r="BR10" s="468"/>
      <c r="BS10" s="468"/>
      <c r="BT10" s="468"/>
      <c r="BU10" s="469"/>
      <c r="BV10" s="467">
        <v>59065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1000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128184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126722</v>
      </c>
      <c r="S13" s="552"/>
      <c r="T13" s="552"/>
      <c r="U13" s="552"/>
      <c r="V13" s="553"/>
      <c r="W13" s="483" t="s">
        <v>140</v>
      </c>
      <c r="X13" s="484"/>
      <c r="Y13" s="484"/>
      <c r="Z13" s="484"/>
      <c r="AA13" s="484"/>
      <c r="AB13" s="474"/>
      <c r="AC13" s="518">
        <v>1210</v>
      </c>
      <c r="AD13" s="519"/>
      <c r="AE13" s="519"/>
      <c r="AF13" s="519"/>
      <c r="AG13" s="561"/>
      <c r="AH13" s="518">
        <v>1215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-334232</v>
      </c>
      <c r="BO13" s="468"/>
      <c r="BP13" s="468"/>
      <c r="BQ13" s="468"/>
      <c r="BR13" s="468"/>
      <c r="BS13" s="468"/>
      <c r="BT13" s="468"/>
      <c r="BU13" s="469"/>
      <c r="BV13" s="467">
        <v>-671233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4.3</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129002</v>
      </c>
      <c r="S14" s="552"/>
      <c r="T14" s="552"/>
      <c r="U14" s="552"/>
      <c r="V14" s="553"/>
      <c r="W14" s="457"/>
      <c r="X14" s="458"/>
      <c r="Y14" s="458"/>
      <c r="Z14" s="458"/>
      <c r="AA14" s="458"/>
      <c r="AB14" s="447"/>
      <c r="AC14" s="554">
        <v>2.2999999999999998</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17.3</v>
      </c>
      <c r="CU14" s="566"/>
      <c r="CV14" s="566"/>
      <c r="CW14" s="566"/>
      <c r="CX14" s="566"/>
      <c r="CY14" s="566"/>
      <c r="CZ14" s="566"/>
      <c r="DA14" s="567"/>
      <c r="DB14" s="565">
        <v>19.7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127655</v>
      </c>
      <c r="S15" s="552"/>
      <c r="T15" s="552"/>
      <c r="U15" s="552"/>
      <c r="V15" s="553"/>
      <c r="W15" s="483" t="s">
        <v>148</v>
      </c>
      <c r="X15" s="484"/>
      <c r="Y15" s="484"/>
      <c r="Z15" s="484"/>
      <c r="AA15" s="484"/>
      <c r="AB15" s="474"/>
      <c r="AC15" s="518">
        <v>12166</v>
      </c>
      <c r="AD15" s="519"/>
      <c r="AE15" s="519"/>
      <c r="AF15" s="519"/>
      <c r="AG15" s="561"/>
      <c r="AH15" s="518">
        <v>12502</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13639117</v>
      </c>
      <c r="BO15" s="431"/>
      <c r="BP15" s="431"/>
      <c r="BQ15" s="431"/>
      <c r="BR15" s="431"/>
      <c r="BS15" s="431"/>
      <c r="BT15" s="431"/>
      <c r="BU15" s="432"/>
      <c r="BV15" s="430">
        <v>13452833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22.9</v>
      </c>
      <c r="AD16" s="555"/>
      <c r="AE16" s="555"/>
      <c r="AF16" s="555"/>
      <c r="AG16" s="556"/>
      <c r="AH16" s="554">
        <v>22.8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26949226</v>
      </c>
      <c r="BO16" s="468"/>
      <c r="BP16" s="468"/>
      <c r="BQ16" s="468"/>
      <c r="BR16" s="468"/>
      <c r="BS16" s="468"/>
      <c r="BT16" s="468"/>
      <c r="BU16" s="469"/>
      <c r="BV16" s="467">
        <v>26714238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39812</v>
      </c>
      <c r="AD17" s="519"/>
      <c r="AE17" s="519"/>
      <c r="AF17" s="519"/>
      <c r="AG17" s="561"/>
      <c r="AH17" s="518">
        <v>41154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17353255</v>
      </c>
      <c r="BO17" s="468"/>
      <c r="BP17" s="468"/>
      <c r="BQ17" s="468"/>
      <c r="BR17" s="468"/>
      <c r="BS17" s="468"/>
      <c r="BT17" s="468"/>
      <c r="BU17" s="469"/>
      <c r="BV17" s="467">
        <v>17131020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213.96</v>
      </c>
      <c r="M18" s="583"/>
      <c r="N18" s="583"/>
      <c r="O18" s="583"/>
      <c r="P18" s="583"/>
      <c r="Q18" s="583"/>
      <c r="R18" s="584"/>
      <c r="S18" s="584"/>
      <c r="T18" s="584"/>
      <c r="U18" s="584"/>
      <c r="V18" s="585"/>
      <c r="W18" s="485"/>
      <c r="X18" s="486"/>
      <c r="Y18" s="486"/>
      <c r="Z18" s="486"/>
      <c r="AA18" s="486"/>
      <c r="AB18" s="477"/>
      <c r="AC18" s="586">
        <v>74.900000000000006</v>
      </c>
      <c r="AD18" s="587"/>
      <c r="AE18" s="587"/>
      <c r="AF18" s="587"/>
      <c r="AG18" s="588"/>
      <c r="AH18" s="586">
        <v>75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32786354</v>
      </c>
      <c r="BO18" s="468"/>
      <c r="BP18" s="468"/>
      <c r="BQ18" s="468"/>
      <c r="BR18" s="468"/>
      <c r="BS18" s="468"/>
      <c r="BT18" s="468"/>
      <c r="BU18" s="469"/>
      <c r="BV18" s="467">
        <v>32368457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604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42330410</v>
      </c>
      <c r="BO19" s="468"/>
      <c r="BP19" s="468"/>
      <c r="BQ19" s="468"/>
      <c r="BR19" s="468"/>
      <c r="BS19" s="468"/>
      <c r="BT19" s="468"/>
      <c r="BU19" s="469"/>
      <c r="BV19" s="467">
        <v>40022984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54732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75433728</v>
      </c>
      <c r="BO23" s="468"/>
      <c r="BP23" s="468"/>
      <c r="BQ23" s="468"/>
      <c r="BR23" s="468"/>
      <c r="BS23" s="468"/>
      <c r="BT23" s="468"/>
      <c r="BU23" s="469"/>
      <c r="BV23" s="467">
        <v>76395110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9820</v>
      </c>
      <c r="R24" s="519"/>
      <c r="S24" s="519"/>
      <c r="T24" s="519"/>
      <c r="U24" s="519"/>
      <c r="V24" s="561"/>
      <c r="W24" s="620"/>
      <c r="X24" s="608"/>
      <c r="Y24" s="609"/>
      <c r="Z24" s="517" t="s">
        <v>172</v>
      </c>
      <c r="AA24" s="497"/>
      <c r="AB24" s="497"/>
      <c r="AC24" s="497"/>
      <c r="AD24" s="497"/>
      <c r="AE24" s="497"/>
      <c r="AF24" s="497"/>
      <c r="AG24" s="498"/>
      <c r="AH24" s="518">
        <v>768</v>
      </c>
      <c r="AI24" s="519"/>
      <c r="AJ24" s="519"/>
      <c r="AK24" s="519"/>
      <c r="AL24" s="561"/>
      <c r="AM24" s="518">
        <v>2446848</v>
      </c>
      <c r="AN24" s="519"/>
      <c r="AO24" s="519"/>
      <c r="AP24" s="519"/>
      <c r="AQ24" s="519"/>
      <c r="AR24" s="561"/>
      <c r="AS24" s="518">
        <v>3186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57292219</v>
      </c>
      <c r="BO24" s="468"/>
      <c r="BP24" s="468"/>
      <c r="BQ24" s="468"/>
      <c r="BR24" s="468"/>
      <c r="BS24" s="468"/>
      <c r="BT24" s="468"/>
      <c r="BU24" s="469"/>
      <c r="BV24" s="467">
        <v>57531658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8000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138</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4351100</v>
      </c>
      <c r="BO25" s="431"/>
      <c r="BP25" s="431"/>
      <c r="BQ25" s="431"/>
      <c r="BR25" s="431"/>
      <c r="BS25" s="431"/>
      <c r="BT25" s="431"/>
      <c r="BU25" s="432"/>
      <c r="BV25" s="430">
        <v>5139045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7010</v>
      </c>
      <c r="R26" s="519"/>
      <c r="S26" s="519"/>
      <c r="T26" s="519"/>
      <c r="U26" s="519"/>
      <c r="V26" s="561"/>
      <c r="W26" s="620"/>
      <c r="X26" s="608"/>
      <c r="Y26" s="609"/>
      <c r="Z26" s="517" t="s">
        <v>179</v>
      </c>
      <c r="AA26" s="630"/>
      <c r="AB26" s="630"/>
      <c r="AC26" s="630"/>
      <c r="AD26" s="630"/>
      <c r="AE26" s="630"/>
      <c r="AF26" s="630"/>
      <c r="AG26" s="631"/>
      <c r="AH26" s="518">
        <v>58</v>
      </c>
      <c r="AI26" s="519"/>
      <c r="AJ26" s="519"/>
      <c r="AK26" s="519"/>
      <c r="AL26" s="561"/>
      <c r="AM26" s="518">
        <v>202826</v>
      </c>
      <c r="AN26" s="519"/>
      <c r="AO26" s="519"/>
      <c r="AP26" s="519"/>
      <c r="AQ26" s="519"/>
      <c r="AR26" s="561"/>
      <c r="AS26" s="518">
        <v>3497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5760</v>
      </c>
      <c r="R27" s="519"/>
      <c r="S27" s="519"/>
      <c r="T27" s="519"/>
      <c r="U27" s="519"/>
      <c r="V27" s="561"/>
      <c r="W27" s="620"/>
      <c r="X27" s="608"/>
      <c r="Y27" s="609"/>
      <c r="Z27" s="517" t="s">
        <v>182</v>
      </c>
      <c r="AA27" s="497"/>
      <c r="AB27" s="497"/>
      <c r="AC27" s="497"/>
      <c r="AD27" s="497"/>
      <c r="AE27" s="497"/>
      <c r="AF27" s="497"/>
      <c r="AG27" s="498"/>
      <c r="AH27" s="518">
        <v>10</v>
      </c>
      <c r="AI27" s="519"/>
      <c r="AJ27" s="519"/>
      <c r="AK27" s="519"/>
      <c r="AL27" s="561"/>
      <c r="AM27" s="518">
        <v>29730</v>
      </c>
      <c r="AN27" s="519"/>
      <c r="AO27" s="519"/>
      <c r="AP27" s="519"/>
      <c r="AQ27" s="519"/>
      <c r="AR27" s="561"/>
      <c r="AS27" s="518">
        <v>2973</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1914155</v>
      </c>
      <c r="BO27" s="644"/>
      <c r="BP27" s="644"/>
      <c r="BQ27" s="644"/>
      <c r="BR27" s="644"/>
      <c r="BS27" s="644"/>
      <c r="BT27" s="644"/>
      <c r="BU27" s="645"/>
      <c r="BV27" s="643">
        <v>2646418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4960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128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8627470</v>
      </c>
      <c r="BO28" s="431"/>
      <c r="BP28" s="431"/>
      <c r="BQ28" s="431"/>
      <c r="BR28" s="431"/>
      <c r="BS28" s="431"/>
      <c r="BT28" s="431"/>
      <c r="BU28" s="432"/>
      <c r="BV28" s="430">
        <v>8221487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26</v>
      </c>
      <c r="M29" s="519"/>
      <c r="N29" s="519"/>
      <c r="O29" s="519"/>
      <c r="P29" s="561"/>
      <c r="Q29" s="518">
        <v>4600</v>
      </c>
      <c r="R29" s="519"/>
      <c r="S29" s="519"/>
      <c r="T29" s="519"/>
      <c r="U29" s="519"/>
      <c r="V29" s="561"/>
      <c r="W29" s="621"/>
      <c r="X29" s="622"/>
      <c r="Y29" s="623"/>
      <c r="Z29" s="517" t="s">
        <v>188</v>
      </c>
      <c r="AA29" s="497"/>
      <c r="AB29" s="497"/>
      <c r="AC29" s="497"/>
      <c r="AD29" s="497"/>
      <c r="AE29" s="497"/>
      <c r="AF29" s="497"/>
      <c r="AG29" s="498"/>
      <c r="AH29" s="518">
        <v>778</v>
      </c>
      <c r="AI29" s="519"/>
      <c r="AJ29" s="519"/>
      <c r="AK29" s="519"/>
      <c r="AL29" s="561"/>
      <c r="AM29" s="518">
        <v>2476578</v>
      </c>
      <c r="AN29" s="519"/>
      <c r="AO29" s="519"/>
      <c r="AP29" s="519"/>
      <c r="AQ29" s="519"/>
      <c r="AR29" s="561"/>
      <c r="AS29" s="518">
        <v>3183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7476356</v>
      </c>
      <c r="BO29" s="468"/>
      <c r="BP29" s="468"/>
      <c r="BQ29" s="468"/>
      <c r="BR29" s="468"/>
      <c r="BS29" s="468"/>
      <c r="BT29" s="468"/>
      <c r="BU29" s="469"/>
      <c r="BV29" s="467">
        <v>7804409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8167094</v>
      </c>
      <c r="BO30" s="644"/>
      <c r="BP30" s="644"/>
      <c r="BQ30" s="644"/>
      <c r="BR30" s="644"/>
      <c r="BS30" s="644"/>
      <c r="BT30" s="644"/>
      <c r="BU30" s="645"/>
      <c r="BV30" s="643">
        <v>7366207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200</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IF('各会計、関係団体の財政状況及び健全化判断比率'!B37="","",'各会計、関係団体の財政状況及び健全化判断比率'!B37)</f>
        <v>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17</v>
      </c>
      <c r="BX34" s="656"/>
      <c r="BY34" s="657" t="str">
        <f>IF('各会計、関係団体の財政状況及び健全化判断比率'!B68="","",'各会計、関係団体の財政状況及び健全化判断比率'!B68)</f>
        <v>福岡県市町村職員退職手当組合（一般会計）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25</v>
      </c>
      <c r="CP34" s="656"/>
      <c r="CQ34" s="657" t="str">
        <f>IF('各会計、関係団体の財政状況及び健全化判断比率'!BS7="","",'各会計、関係団体の財政状況及び健全化判断比率'!BS7)</f>
        <v>飯塚市教育文化振興事業団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学校給食事業特別会計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IF('各会計、関係団体の財政状況及び健全化判断比率'!B34="","",'各会計、関係団体の財政状況及び健全化判断比率'!B34)</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15</v>
      </c>
      <c r="BF35" s="656"/>
      <c r="BG35" s="657" t="str">
        <f>IF('各会計、関係団体の財政状況及び健全化判断比率'!B38="","",'各会計、関係団体の財政状況及び健全化判断比率'!B38)</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18</v>
      </c>
      <c r="BX35" s="656"/>
      <c r="BY35" s="657" t="str">
        <f>IF('各会計、関係団体の財政状況及び健全化判断比率'!B69="","",'各会計、関係団体の財政状況及び健全化判断比率'!B69)</f>
        <v>福岡県市町村職員退職手当組合（基金特別会計）</v>
      </c>
      <c r="BZ35" s="657"/>
      <c r="CA35" s="657"/>
      <c r="CB35" s="657"/>
      <c r="CC35" s="657"/>
      <c r="CD35" s="657"/>
      <c r="CE35" s="657"/>
      <c r="CF35" s="657"/>
      <c r="CG35" s="657"/>
      <c r="CH35" s="657"/>
      <c r="CI35" s="657"/>
      <c r="CJ35" s="657"/>
      <c r="CK35" s="657"/>
      <c r="CL35" s="657"/>
      <c r="CM35" s="657"/>
      <c r="CN35" s="214"/>
      <c r="CO35" s="656">
        <f t="shared" ref="CO35:CO43" si="3">IF(CQ35="","",CO34+1)</f>
        <v>26</v>
      </c>
      <c r="CP35" s="656"/>
      <c r="CQ35" s="657" t="str">
        <f>IF('各会計、関係団体の財政状況及び健全化判断比率'!BS8="","",'各会計、関係団体の財政状況及び健全化判断比率'!BS8)</f>
        <v>福岡ソフトウエアセンター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住宅新築資金等貸付特別会計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IF('各会計、関係団体の財政状況及び健全化判断比率'!B35="","",'各会計、関係団体の財政状況及び健全化判断比率'!B35)</f>
        <v>飯塚市立病院事業会計</v>
      </c>
      <c r="AP36" s="657"/>
      <c r="AQ36" s="657"/>
      <c r="AR36" s="657"/>
      <c r="AS36" s="657"/>
      <c r="AT36" s="657"/>
      <c r="AU36" s="657"/>
      <c r="AV36" s="657"/>
      <c r="AW36" s="657"/>
      <c r="AX36" s="657"/>
      <c r="AY36" s="657"/>
      <c r="AZ36" s="657"/>
      <c r="BA36" s="657"/>
      <c r="BB36" s="657"/>
      <c r="BC36" s="657"/>
      <c r="BD36" s="214"/>
      <c r="BE36" s="656">
        <f t="shared" si="1"/>
        <v>16</v>
      </c>
      <c r="BF36" s="656"/>
      <c r="BG36" s="657" t="str">
        <f>IF('各会計、関係団体の財政状況及び健全化判断比率'!B39="","",'各会計、関係団体の財政状況及び健全化判断比率'!B39)</f>
        <v>工業用地造成事業特別会計</v>
      </c>
      <c r="BH36" s="657"/>
      <c r="BI36" s="657"/>
      <c r="BJ36" s="657"/>
      <c r="BK36" s="657"/>
      <c r="BL36" s="657"/>
      <c r="BM36" s="657"/>
      <c r="BN36" s="657"/>
      <c r="BO36" s="657"/>
      <c r="BP36" s="657"/>
      <c r="BQ36" s="657"/>
      <c r="BR36" s="657"/>
      <c r="BS36" s="657"/>
      <c r="BT36" s="657"/>
      <c r="BU36" s="657"/>
      <c r="BV36" s="214"/>
      <c r="BW36" s="656">
        <f t="shared" si="2"/>
        <v>19</v>
      </c>
      <c r="BX36" s="656"/>
      <c r="BY36" s="657" t="str">
        <f>IF('各会計、関係団体の財政状況及び健全化判断比率'!B70="","",'各会計、関係団体の財政状況及び健全化判断比率'!B70)</f>
        <v>飯塚地区消防組合（一般会計）</v>
      </c>
      <c r="BZ36" s="657"/>
      <c r="CA36" s="657"/>
      <c r="CB36" s="657"/>
      <c r="CC36" s="657"/>
      <c r="CD36" s="657"/>
      <c r="CE36" s="657"/>
      <c r="CF36" s="657"/>
      <c r="CG36" s="657"/>
      <c r="CH36" s="657"/>
      <c r="CI36" s="657"/>
      <c r="CJ36" s="657"/>
      <c r="CK36" s="657"/>
      <c r="CL36" s="657"/>
      <c r="CM36" s="657"/>
      <c r="CN36" s="214"/>
      <c r="CO36" s="656">
        <f t="shared" si="3"/>
        <v>27</v>
      </c>
      <c r="CP36" s="656"/>
      <c r="CQ36" s="657" t="str">
        <f>IF('各会計、関係団体の財政状況及び健全化判断比率'!BS9="","",'各会計、関係団体の財政状況及び健全化判断比率'!BS9)</f>
        <v>サンビレッジ茜</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汚水処理事業特別会計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f t="shared" si="0"/>
        <v>13</v>
      </c>
      <c r="AN37" s="656"/>
      <c r="AO37" s="657" t="str">
        <f>IF('各会計、関係団体の財政状況及び健全化判断比率'!B36="","",'各会計、関係団体の財政状況及び健全化判断比率'!B36)</f>
        <v>下水道事業会計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20</v>
      </c>
      <c r="BX37" s="656"/>
      <c r="BY37" s="657" t="str">
        <f>IF('各会計、関係団体の財政状況及び健全化判断比率'!B71="","",'各会計、関係団体の財政状況及び健全化判断比率'!B71)</f>
        <v>福岡県自治振興組合（一般会計）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9</v>
      </c>
      <c r="V38" s="656"/>
      <c r="W38" s="657" t="str">
        <f>IF('各会計、関係団体の財政状況及び健全化判断比率'!B32="","",'各会計、関係団体の財政状況及び健全化判断比率'!B32)</f>
        <v>小型自動車競走事業特別会計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21</v>
      </c>
      <c r="BX38" s="656"/>
      <c r="BY38" s="657" t="str">
        <f>IF('各会計、関係団体の財政状況及び健全化判断比率'!B72="","",'各会計、関係団体の財政状況及び健全化判断比率'!B72)</f>
        <v>福岡県自治振興組合（公文書館事業特別会計）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22</v>
      </c>
      <c r="BX39" s="656"/>
      <c r="BY39" s="657" t="str">
        <f>IF('各会計、関係団体の財政状況及び健全化判断比率'!B73="","",'各会計、関係団体の財政状況及び健全化判断比率'!B73)</f>
        <v>福岡県後期高齢者医療広域連合（一般会計）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23</v>
      </c>
      <c r="BX40" s="656"/>
      <c r="BY40" s="657" t="str">
        <f>IF('各会計、関係団体の財政状況及び健全化判断比率'!B74="","",'各会計、関係団体の財政状況及び健全化判断比率'!B74)</f>
        <v>福岡県後期高齢者医療広域連合（後期高齢者医療特別会計）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24</v>
      </c>
      <c r="BX41" s="656"/>
      <c r="BY41" s="657" t="str">
        <f>IF('各会計、関係団体の財政状況及び健全化判断比率'!B75="","",'各会計、関係団体の財政状況及び健全化判断比率'!B75)</f>
        <v>ふくおか県央環境施設組合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qyVmWoH/R3QKdrsp4CkrbKHHl+jIi/W326G6MV3cwU/v6fy3Scf2e4WJGX5PpNHb9X7oTH3X5NhTA9+2ESOfIg==" saltValue="ttcxFJ+9Up+pKSMac/bK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572</v>
      </c>
      <c r="D34" s="1248"/>
      <c r="E34" s="1249"/>
      <c r="F34" s="32" t="s">
        <v>573</v>
      </c>
      <c r="G34" s="33" t="s">
        <v>574</v>
      </c>
      <c r="H34" s="33" t="s">
        <v>575</v>
      </c>
      <c r="I34" s="33" t="s">
        <v>576</v>
      </c>
      <c r="J34" s="34" t="s">
        <v>577</v>
      </c>
      <c r="K34" s="22"/>
      <c r="L34" s="22"/>
      <c r="M34" s="22"/>
      <c r="N34" s="22"/>
      <c r="O34" s="22"/>
      <c r="P34" s="22"/>
    </row>
    <row r="35" spans="1:16" ht="39" customHeight="1">
      <c r="A35" s="22"/>
      <c r="B35" s="35"/>
      <c r="C35" s="1242" t="s">
        <v>578</v>
      </c>
      <c r="D35" s="1243"/>
      <c r="E35" s="1244"/>
      <c r="F35" s="36">
        <v>5.57</v>
      </c>
      <c r="G35" s="37">
        <v>6.07</v>
      </c>
      <c r="H35" s="37">
        <v>5.95</v>
      </c>
      <c r="I35" s="37">
        <v>4.3499999999999996</v>
      </c>
      <c r="J35" s="38">
        <v>4.22</v>
      </c>
      <c r="K35" s="22"/>
      <c r="L35" s="22"/>
      <c r="M35" s="22"/>
      <c r="N35" s="22"/>
      <c r="O35" s="22"/>
      <c r="P35" s="22"/>
    </row>
    <row r="36" spans="1:16" ht="39" customHeight="1">
      <c r="A36" s="22"/>
      <c r="B36" s="35"/>
      <c r="C36" s="1242" t="s">
        <v>579</v>
      </c>
      <c r="D36" s="1243"/>
      <c r="E36" s="1244"/>
      <c r="F36" s="36">
        <v>5.47</v>
      </c>
      <c r="G36" s="37">
        <v>1.79</v>
      </c>
      <c r="H36" s="37">
        <v>4.91</v>
      </c>
      <c r="I36" s="37">
        <v>4.2</v>
      </c>
      <c r="J36" s="38">
        <v>3.03</v>
      </c>
      <c r="K36" s="22"/>
      <c r="L36" s="22"/>
      <c r="M36" s="22"/>
      <c r="N36" s="22"/>
      <c r="O36" s="22"/>
      <c r="P36" s="22"/>
    </row>
    <row r="37" spans="1:16" ht="39" customHeight="1">
      <c r="A37" s="22"/>
      <c r="B37" s="35"/>
      <c r="C37" s="1242" t="s">
        <v>580</v>
      </c>
      <c r="D37" s="1243"/>
      <c r="E37" s="1244"/>
      <c r="F37" s="36">
        <v>2.2799999999999998</v>
      </c>
      <c r="G37" s="37">
        <v>2.38</v>
      </c>
      <c r="H37" s="37">
        <v>2.65</v>
      </c>
      <c r="I37" s="37">
        <v>2.57</v>
      </c>
      <c r="J37" s="38">
        <v>2.79</v>
      </c>
      <c r="K37" s="22"/>
      <c r="L37" s="22"/>
      <c r="M37" s="22"/>
      <c r="N37" s="22"/>
      <c r="O37" s="22"/>
      <c r="P37" s="22"/>
    </row>
    <row r="38" spans="1:16" ht="39" customHeight="1">
      <c r="A38" s="22"/>
      <c r="B38" s="35"/>
      <c r="C38" s="1242" t="s">
        <v>581</v>
      </c>
      <c r="D38" s="1243"/>
      <c r="E38" s="1244"/>
      <c r="F38" s="36">
        <v>0.68</v>
      </c>
      <c r="G38" s="37">
        <v>1.55</v>
      </c>
      <c r="H38" s="37">
        <v>1.87</v>
      </c>
      <c r="I38" s="37">
        <v>1.27</v>
      </c>
      <c r="J38" s="38">
        <v>0.42</v>
      </c>
      <c r="K38" s="22"/>
      <c r="L38" s="22"/>
      <c r="M38" s="22"/>
      <c r="N38" s="22"/>
      <c r="O38" s="22"/>
      <c r="P38" s="22"/>
    </row>
    <row r="39" spans="1:16" ht="39" customHeight="1">
      <c r="A39" s="22"/>
      <c r="B39" s="35"/>
      <c r="C39" s="1242" t="s">
        <v>582</v>
      </c>
      <c r="D39" s="1243"/>
      <c r="E39" s="1244"/>
      <c r="F39" s="36">
        <v>4.01</v>
      </c>
      <c r="G39" s="37">
        <v>4.26</v>
      </c>
      <c r="H39" s="37">
        <v>4.04</v>
      </c>
      <c r="I39" s="37">
        <v>4.03</v>
      </c>
      <c r="J39" s="38">
        <v>0.28000000000000003</v>
      </c>
      <c r="K39" s="22"/>
      <c r="L39" s="22"/>
      <c r="M39" s="22"/>
      <c r="N39" s="22"/>
      <c r="O39" s="22"/>
      <c r="P39" s="22"/>
    </row>
    <row r="40" spans="1:16" ht="39" customHeight="1">
      <c r="A40" s="22"/>
      <c r="B40" s="35"/>
      <c r="C40" s="1242" t="s">
        <v>583</v>
      </c>
      <c r="D40" s="1243"/>
      <c r="E40" s="1244"/>
      <c r="F40" s="36" t="s">
        <v>522</v>
      </c>
      <c r="G40" s="37" t="s">
        <v>522</v>
      </c>
      <c r="H40" s="37" t="s">
        <v>522</v>
      </c>
      <c r="I40" s="37" t="s">
        <v>522</v>
      </c>
      <c r="J40" s="38">
        <v>0.15</v>
      </c>
      <c r="K40" s="22"/>
      <c r="L40" s="22"/>
      <c r="M40" s="22"/>
      <c r="N40" s="22"/>
      <c r="O40" s="22"/>
      <c r="P40" s="22"/>
    </row>
    <row r="41" spans="1:16" ht="39" customHeight="1">
      <c r="A41" s="22"/>
      <c r="B41" s="35"/>
      <c r="C41" s="1242" t="s">
        <v>584</v>
      </c>
      <c r="D41" s="1243"/>
      <c r="E41" s="1244"/>
      <c r="F41" s="36">
        <v>0.12</v>
      </c>
      <c r="G41" s="37">
        <v>0.12</v>
      </c>
      <c r="H41" s="37">
        <v>0.13</v>
      </c>
      <c r="I41" s="37">
        <v>0.13</v>
      </c>
      <c r="J41" s="38">
        <v>0.14000000000000001</v>
      </c>
      <c r="K41" s="22"/>
      <c r="L41" s="22"/>
      <c r="M41" s="22"/>
      <c r="N41" s="22"/>
      <c r="O41" s="22"/>
      <c r="P41" s="22"/>
    </row>
    <row r="42" spans="1:16" ht="39" customHeight="1">
      <c r="A42" s="22"/>
      <c r="B42" s="39"/>
      <c r="C42" s="1242" t="s">
        <v>585</v>
      </c>
      <c r="D42" s="1243"/>
      <c r="E42" s="1244"/>
      <c r="F42" s="36" t="s">
        <v>522</v>
      </c>
      <c r="G42" s="37" t="s">
        <v>522</v>
      </c>
      <c r="H42" s="37" t="s">
        <v>522</v>
      </c>
      <c r="I42" s="37" t="s">
        <v>522</v>
      </c>
      <c r="J42" s="38" t="s">
        <v>522</v>
      </c>
      <c r="K42" s="22"/>
      <c r="L42" s="22"/>
      <c r="M42" s="22"/>
      <c r="N42" s="22"/>
      <c r="O42" s="22"/>
      <c r="P42" s="22"/>
    </row>
    <row r="43" spans="1:16" ht="39" customHeight="1" thickBot="1">
      <c r="A43" s="22"/>
      <c r="B43" s="40"/>
      <c r="C43" s="1245" t="s">
        <v>586</v>
      </c>
      <c r="D43" s="1246"/>
      <c r="E43" s="1247"/>
      <c r="F43" s="41">
        <v>0.43</v>
      </c>
      <c r="G43" s="42">
        <v>0.66</v>
      </c>
      <c r="H43" s="42">
        <v>0.91</v>
      </c>
      <c r="I43" s="42">
        <v>1.1100000000000001</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Dt5lSVtGQtNLEOKXPQRTC0NjbIcwuUa2MfaaMYreACrFhEnjfErUa3+HOhJ2CqPiSf4o+Vcuy8J0UcW24kn7w==" saltValue="tokhxwLa4yUYVDS/VsAA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50" t="s">
        <v>11</v>
      </c>
      <c r="C45" s="1251"/>
      <c r="D45" s="58"/>
      <c r="E45" s="1256" t="s">
        <v>12</v>
      </c>
      <c r="F45" s="1256"/>
      <c r="G45" s="1256"/>
      <c r="H45" s="1256"/>
      <c r="I45" s="1256"/>
      <c r="J45" s="1257"/>
      <c r="K45" s="59">
        <v>6064</v>
      </c>
      <c r="L45" s="60">
        <v>6120</v>
      </c>
      <c r="M45" s="60">
        <v>6195</v>
      </c>
      <c r="N45" s="60">
        <v>6698</v>
      </c>
      <c r="O45" s="61">
        <v>6869</v>
      </c>
      <c r="P45" s="48"/>
      <c r="Q45" s="48"/>
      <c r="R45" s="48"/>
      <c r="S45" s="48"/>
      <c r="T45" s="48"/>
      <c r="U45" s="48"/>
    </row>
    <row r="46" spans="1:21" ht="30.75" customHeight="1">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c r="A48" s="48"/>
      <c r="B48" s="1252"/>
      <c r="C48" s="1253"/>
      <c r="D48" s="62"/>
      <c r="E48" s="1258" t="s">
        <v>15</v>
      </c>
      <c r="F48" s="1258"/>
      <c r="G48" s="1258"/>
      <c r="H48" s="1258"/>
      <c r="I48" s="1258"/>
      <c r="J48" s="1259"/>
      <c r="K48" s="63">
        <v>534</v>
      </c>
      <c r="L48" s="64">
        <v>539</v>
      </c>
      <c r="M48" s="64">
        <v>478</v>
      </c>
      <c r="N48" s="64">
        <v>503</v>
      </c>
      <c r="O48" s="65">
        <v>510</v>
      </c>
      <c r="P48" s="48"/>
      <c r="Q48" s="48"/>
      <c r="R48" s="48"/>
      <c r="S48" s="48"/>
      <c r="T48" s="48"/>
      <c r="U48" s="48"/>
    </row>
    <row r="49" spans="1:21" ht="30.75" customHeight="1">
      <c r="A49" s="48"/>
      <c r="B49" s="1252"/>
      <c r="C49" s="1253"/>
      <c r="D49" s="62"/>
      <c r="E49" s="1258" t="s">
        <v>16</v>
      </c>
      <c r="F49" s="1258"/>
      <c r="G49" s="1258"/>
      <c r="H49" s="1258"/>
      <c r="I49" s="1258"/>
      <c r="J49" s="1259"/>
      <c r="K49" s="63">
        <v>135</v>
      </c>
      <c r="L49" s="64">
        <v>71</v>
      </c>
      <c r="M49" s="64">
        <v>27</v>
      </c>
      <c r="N49" s="64">
        <v>4</v>
      </c>
      <c r="O49" s="65">
        <v>17</v>
      </c>
      <c r="P49" s="48"/>
      <c r="Q49" s="48"/>
      <c r="R49" s="48"/>
      <c r="S49" s="48"/>
      <c r="T49" s="48"/>
      <c r="U49" s="48"/>
    </row>
    <row r="50" spans="1:21" ht="30.75" customHeight="1">
      <c r="A50" s="48"/>
      <c r="B50" s="1252"/>
      <c r="C50" s="1253"/>
      <c r="D50" s="62"/>
      <c r="E50" s="1258" t="s">
        <v>17</v>
      </c>
      <c r="F50" s="1258"/>
      <c r="G50" s="1258"/>
      <c r="H50" s="1258"/>
      <c r="I50" s="1258"/>
      <c r="J50" s="1259"/>
      <c r="K50" s="63">
        <v>275</v>
      </c>
      <c r="L50" s="64">
        <v>125</v>
      </c>
      <c r="M50" s="64">
        <v>116</v>
      </c>
      <c r="N50" s="64">
        <v>75</v>
      </c>
      <c r="O50" s="65">
        <v>60</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t="s">
        <v>522</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5594</v>
      </c>
      <c r="L52" s="64">
        <v>5776</v>
      </c>
      <c r="M52" s="64">
        <v>5701</v>
      </c>
      <c r="N52" s="64">
        <v>5838</v>
      </c>
      <c r="O52" s="65">
        <v>5660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1414</v>
      </c>
      <c r="L53" s="69">
        <v>1079</v>
      </c>
      <c r="M53" s="69">
        <v>1115</v>
      </c>
      <c r="N53" s="69">
        <v>1442</v>
      </c>
      <c r="O53" s="70">
        <v>1796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LAdIk7PXFbFAOIWmoVVmq1FtIpLgcqdEWLpNvaZQJyHlBhK4XxM97CnQ27+3kLnmD0/81ZmhWTM0X7DIVjpeA==" saltValue="jEJBppvHHrcxMZKtLk0/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76" t="s">
        <v>30</v>
      </c>
      <c r="C41" s="1277"/>
      <c r="D41" s="102"/>
      <c r="E41" s="1282" t="s">
        <v>31</v>
      </c>
      <c r="F41" s="1282"/>
      <c r="G41" s="1282"/>
      <c r="H41" s="1283"/>
      <c r="I41" s="103">
        <v>67123</v>
      </c>
      <c r="J41" s="104">
        <v>74939</v>
      </c>
      <c r="K41" s="104">
        <v>77869</v>
      </c>
      <c r="L41" s="104">
        <v>76452</v>
      </c>
      <c r="M41" s="105">
        <v>75475</v>
      </c>
    </row>
    <row r="42" spans="2:13" ht="27.75" customHeight="1">
      <c r="B42" s="1278"/>
      <c r="C42" s="1279"/>
      <c r="D42" s="106"/>
      <c r="E42" s="1284" t="s">
        <v>32</v>
      </c>
      <c r="F42" s="1284"/>
      <c r="G42" s="1284"/>
      <c r="H42" s="1285"/>
      <c r="I42" s="107">
        <v>1593</v>
      </c>
      <c r="J42" s="108">
        <v>1590</v>
      </c>
      <c r="K42" s="108">
        <v>1686</v>
      </c>
      <c r="L42" s="108">
        <v>1600</v>
      </c>
      <c r="M42" s="109" t="s">
        <v>522</v>
      </c>
    </row>
    <row r="43" spans="2:13" ht="27.75" customHeight="1">
      <c r="B43" s="1278"/>
      <c r="C43" s="1279"/>
      <c r="D43" s="106"/>
      <c r="E43" s="1284" t="s">
        <v>33</v>
      </c>
      <c r="F43" s="1284"/>
      <c r="G43" s="1284"/>
      <c r="H43" s="1285"/>
      <c r="I43" s="107">
        <v>8629</v>
      </c>
      <c r="J43" s="108">
        <v>8588</v>
      </c>
      <c r="K43" s="108">
        <v>8024</v>
      </c>
      <c r="L43" s="108">
        <v>7749</v>
      </c>
      <c r="M43" s="109">
        <v>8157</v>
      </c>
    </row>
    <row r="44" spans="2:13" ht="27.75" customHeight="1">
      <c r="B44" s="1278"/>
      <c r="C44" s="1279"/>
      <c r="D44" s="106"/>
      <c r="E44" s="1284" t="s">
        <v>34</v>
      </c>
      <c r="F44" s="1284"/>
      <c r="G44" s="1284"/>
      <c r="H44" s="1285"/>
      <c r="I44" s="107">
        <v>505</v>
      </c>
      <c r="J44" s="108">
        <v>300</v>
      </c>
      <c r="K44" s="108">
        <v>160</v>
      </c>
      <c r="L44" s="108">
        <v>88</v>
      </c>
      <c r="M44" s="109">
        <v>32</v>
      </c>
    </row>
    <row r="45" spans="2:13" ht="27.75" customHeight="1">
      <c r="B45" s="1278"/>
      <c r="C45" s="1279"/>
      <c r="D45" s="106"/>
      <c r="E45" s="1284" t="s">
        <v>35</v>
      </c>
      <c r="F45" s="1284"/>
      <c r="G45" s="1284"/>
      <c r="H45" s="1285"/>
      <c r="I45" s="107">
        <v>9377</v>
      </c>
      <c r="J45" s="108">
        <v>8946</v>
      </c>
      <c r="K45" s="108">
        <v>9095</v>
      </c>
      <c r="L45" s="108">
        <v>7925</v>
      </c>
      <c r="M45" s="109">
        <v>7854</v>
      </c>
    </row>
    <row r="46" spans="2:13" ht="27.75" customHeight="1">
      <c r="B46" s="1278"/>
      <c r="C46" s="1279"/>
      <c r="D46" s="110"/>
      <c r="E46" s="1284" t="s">
        <v>36</v>
      </c>
      <c r="F46" s="1284"/>
      <c r="G46" s="1284"/>
      <c r="H46" s="1285"/>
      <c r="I46" s="107">
        <v>0</v>
      </c>
      <c r="J46" s="108">
        <v>0</v>
      </c>
      <c r="K46" s="108" t="s">
        <v>522</v>
      </c>
      <c r="L46" s="108">
        <v>1</v>
      </c>
      <c r="M46" s="109" t="s">
        <v>522</v>
      </c>
    </row>
    <row r="47" spans="2:13" ht="27.75" customHeight="1">
      <c r="B47" s="1278"/>
      <c r="C47" s="1279"/>
      <c r="D47" s="111"/>
      <c r="E47" s="1286" t="s">
        <v>37</v>
      </c>
      <c r="F47" s="1287"/>
      <c r="G47" s="1287"/>
      <c r="H47" s="1288"/>
      <c r="I47" s="107" t="s">
        <v>522</v>
      </c>
      <c r="J47" s="108" t="s">
        <v>522</v>
      </c>
      <c r="K47" s="108" t="s">
        <v>522</v>
      </c>
      <c r="L47" s="108" t="s">
        <v>522</v>
      </c>
      <c r="M47" s="109" t="s">
        <v>522</v>
      </c>
    </row>
    <row r="48" spans="2:13" ht="27.75" customHeight="1">
      <c r="B48" s="1278"/>
      <c r="C48" s="1279"/>
      <c r="D48" s="106"/>
      <c r="E48" s="1284" t="s">
        <v>38</v>
      </c>
      <c r="F48" s="1284"/>
      <c r="G48" s="1284"/>
      <c r="H48" s="1285"/>
      <c r="I48" s="107" t="s">
        <v>522</v>
      </c>
      <c r="J48" s="108" t="s">
        <v>522</v>
      </c>
      <c r="K48" s="108" t="s">
        <v>522</v>
      </c>
      <c r="L48" s="108" t="s">
        <v>522</v>
      </c>
      <c r="M48" s="109" t="s">
        <v>522</v>
      </c>
    </row>
    <row r="49" spans="2:13" ht="27.75" customHeight="1">
      <c r="B49" s="1280"/>
      <c r="C49" s="1281"/>
      <c r="D49" s="106"/>
      <c r="E49" s="1284" t="s">
        <v>39</v>
      </c>
      <c r="F49" s="1284"/>
      <c r="G49" s="1284"/>
      <c r="H49" s="1285"/>
      <c r="I49" s="107" t="s">
        <v>522</v>
      </c>
      <c r="J49" s="108" t="s">
        <v>522</v>
      </c>
      <c r="K49" s="108" t="s">
        <v>522</v>
      </c>
      <c r="L49" s="108" t="s">
        <v>522</v>
      </c>
      <c r="M49" s="109" t="s">
        <v>522</v>
      </c>
    </row>
    <row r="50" spans="2:13" ht="27.75" customHeight="1">
      <c r="B50" s="1289" t="s">
        <v>40</v>
      </c>
      <c r="C50" s="1290"/>
      <c r="D50" s="112"/>
      <c r="E50" s="1284" t="s">
        <v>41</v>
      </c>
      <c r="F50" s="1284"/>
      <c r="G50" s="1284"/>
      <c r="H50" s="1285"/>
      <c r="I50" s="107">
        <v>20824</v>
      </c>
      <c r="J50" s="108">
        <v>21455</v>
      </c>
      <c r="K50" s="108">
        <v>21587</v>
      </c>
      <c r="L50" s="108">
        <v>22403</v>
      </c>
      <c r="M50" s="109">
        <v>23549</v>
      </c>
    </row>
    <row r="51" spans="2:13" ht="27.75" customHeight="1">
      <c r="B51" s="1278"/>
      <c r="C51" s="1279"/>
      <c r="D51" s="106"/>
      <c r="E51" s="1284" t="s">
        <v>42</v>
      </c>
      <c r="F51" s="1284"/>
      <c r="G51" s="1284"/>
      <c r="H51" s="1285"/>
      <c r="I51" s="107">
        <v>5885</v>
      </c>
      <c r="J51" s="108">
        <v>5655</v>
      </c>
      <c r="K51" s="108">
        <v>5567</v>
      </c>
      <c r="L51" s="108">
        <v>5354</v>
      </c>
      <c r="M51" s="109">
        <v>3523</v>
      </c>
    </row>
    <row r="52" spans="2:13" ht="27.75" customHeight="1">
      <c r="B52" s="1280"/>
      <c r="C52" s="1281"/>
      <c r="D52" s="106"/>
      <c r="E52" s="1284" t="s">
        <v>43</v>
      </c>
      <c r="F52" s="1284"/>
      <c r="G52" s="1284"/>
      <c r="H52" s="1285"/>
      <c r="I52" s="107">
        <v>56545</v>
      </c>
      <c r="J52" s="108">
        <v>62895</v>
      </c>
      <c r="K52" s="108">
        <v>62057</v>
      </c>
      <c r="L52" s="108">
        <v>60614</v>
      </c>
      <c r="M52" s="109">
        <v>59711</v>
      </c>
    </row>
    <row r="53" spans="2:13" ht="27.75" customHeight="1" thickBot="1">
      <c r="B53" s="1291" t="s">
        <v>44</v>
      </c>
      <c r="C53" s="1292"/>
      <c r="D53" s="113"/>
      <c r="E53" s="1293" t="s">
        <v>45</v>
      </c>
      <c r="F53" s="1293"/>
      <c r="G53" s="1293"/>
      <c r="H53" s="1294"/>
      <c r="I53" s="114">
        <v>3974</v>
      </c>
      <c r="J53" s="115">
        <v>4358</v>
      </c>
      <c r="K53" s="115">
        <v>7624</v>
      </c>
      <c r="L53" s="115">
        <v>5445</v>
      </c>
      <c r="M53" s="116">
        <v>4735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JotshIWe3M5r80UCVFkBbKnUfVnP9LL/gx4in67OyPV3zIdvDtC5d1b4Kihlm8W8I2GkNgcYkAHU3UU6MCNEw==" saltValue="92v+E2Y00ikJtWk7ZetV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3" t="s">
        <v>48</v>
      </c>
      <c r="D55" s="1303"/>
      <c r="E55" s="1304"/>
      <c r="F55" s="128">
        <v>8258</v>
      </c>
      <c r="G55" s="128">
        <v>8221</v>
      </c>
      <c r="H55" s="129">
        <v>8627</v>
      </c>
    </row>
    <row r="56" spans="2:8" ht="52.5" customHeight="1">
      <c r="B56" s="130"/>
      <c r="C56" s="1305" t="s">
        <v>49</v>
      </c>
      <c r="D56" s="1305"/>
      <c r="E56" s="1306"/>
      <c r="F56" s="131">
        <v>7345</v>
      </c>
      <c r="G56" s="131">
        <v>7804</v>
      </c>
      <c r="H56" s="132">
        <v>7476</v>
      </c>
    </row>
    <row r="57" spans="2:8" ht="53.25" customHeight="1">
      <c r="B57" s="130"/>
      <c r="C57" s="1307" t="s">
        <v>50</v>
      </c>
      <c r="D57" s="1307"/>
      <c r="E57" s="1308"/>
      <c r="F57" s="133">
        <v>7432</v>
      </c>
      <c r="G57" s="133">
        <v>7366</v>
      </c>
      <c r="H57" s="134">
        <v>8167</v>
      </c>
    </row>
    <row r="58" spans="2:8" ht="45.75" customHeight="1">
      <c r="B58" s="135"/>
      <c r="C58" s="1295" t="s">
        <v>605</v>
      </c>
      <c r="D58" s="1296"/>
      <c r="E58" s="1297"/>
      <c r="F58" s="136">
        <v>4000</v>
      </c>
      <c r="G58" s="136">
        <v>4000</v>
      </c>
      <c r="H58" s="137">
        <v>4000</v>
      </c>
    </row>
    <row r="59" spans="2:8" ht="45.75" customHeight="1">
      <c r="B59" s="135"/>
      <c r="C59" s="1295" t="s">
        <v>606</v>
      </c>
      <c r="D59" s="1296"/>
      <c r="E59" s="1297"/>
      <c r="F59" s="136">
        <v>2720</v>
      </c>
      <c r="G59" s="136">
        <v>2713</v>
      </c>
      <c r="H59" s="137">
        <v>2677</v>
      </c>
    </row>
    <row r="60" spans="2:8" ht="45.75" customHeight="1">
      <c r="B60" s="135"/>
      <c r="C60" s="1295" t="s">
        <v>609</v>
      </c>
      <c r="D60" s="1296"/>
      <c r="E60" s="1297"/>
      <c r="F60" s="136" t="s">
        <v>610</v>
      </c>
      <c r="G60" s="136" t="s">
        <v>610</v>
      </c>
      <c r="H60" s="137">
        <v>859</v>
      </c>
    </row>
    <row r="61" spans="2:8" ht="45.75" customHeight="1">
      <c r="B61" s="135"/>
      <c r="C61" s="1295" t="s">
        <v>607</v>
      </c>
      <c r="D61" s="1296"/>
      <c r="E61" s="1297"/>
      <c r="F61" s="136">
        <v>269</v>
      </c>
      <c r="G61" s="136">
        <v>269</v>
      </c>
      <c r="H61" s="137">
        <v>270</v>
      </c>
    </row>
    <row r="62" spans="2:8" ht="45.75" customHeight="1" thickBot="1">
      <c r="B62" s="138"/>
      <c r="C62" s="1298" t="s">
        <v>608</v>
      </c>
      <c r="D62" s="1299"/>
      <c r="E62" s="1300"/>
      <c r="F62" s="139">
        <v>104</v>
      </c>
      <c r="G62" s="139">
        <v>104</v>
      </c>
      <c r="H62" s="140">
        <v>107</v>
      </c>
    </row>
    <row r="63" spans="2:8" ht="52.5" customHeight="1" thickBot="1">
      <c r="B63" s="141"/>
      <c r="C63" s="1301" t="s">
        <v>51</v>
      </c>
      <c r="D63" s="1301"/>
      <c r="E63" s="1302"/>
      <c r="F63" s="142">
        <v>23035</v>
      </c>
      <c r="G63" s="142">
        <v>23392</v>
      </c>
      <c r="H63" s="143">
        <v>24271</v>
      </c>
    </row>
    <row r="64" spans="2:8" ht="15" customHeight="1"/>
  </sheetData>
  <sheetProtection algorithmName="SHA-512" hashValue="d8GKaGg8CSaHG9+SMKVHYsh4UyRjDFmInkdc+bhBWviSvHe8NKng+k6gBzF3IMqLOA5tfp3gZNjusXKuhGj65g==" saltValue="h582PY19LdikBNeYpwAS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80" zoomScaleNormal="8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14</v>
      </c>
      <c r="BQ73" s="1309"/>
      <c r="BR73" s="1309"/>
      <c r="BS73" s="1309"/>
      <c r="BT73" s="1309"/>
      <c r="BU73" s="1309"/>
      <c r="BV73" s="1309"/>
      <c r="BW73" s="1309"/>
      <c r="BX73" s="1309">
        <v>15.6</v>
      </c>
      <c r="BY73" s="1309"/>
      <c r="BZ73" s="1309"/>
      <c r="CA73" s="1309"/>
      <c r="CB73" s="1309"/>
      <c r="CC73" s="1309"/>
      <c r="CD73" s="1309"/>
      <c r="CE73" s="1309"/>
      <c r="CF73" s="1309">
        <v>27.5</v>
      </c>
      <c r="CG73" s="1309"/>
      <c r="CH73" s="1309"/>
      <c r="CI73" s="1309"/>
      <c r="CJ73" s="1309"/>
      <c r="CK73" s="1309"/>
      <c r="CL73" s="1309"/>
      <c r="CM73" s="1309"/>
      <c r="CN73" s="1309">
        <v>19.7</v>
      </c>
      <c r="CO73" s="1309"/>
      <c r="CP73" s="1309"/>
      <c r="CQ73" s="1309"/>
      <c r="CR73" s="1309"/>
      <c r="CS73" s="1309"/>
      <c r="CT73" s="1309"/>
      <c r="CU73" s="1309"/>
      <c r="CV73" s="1309">
        <v>17.3</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5</v>
      </c>
      <c r="BQ75" s="1309"/>
      <c r="BR75" s="1309"/>
      <c r="BS75" s="1309"/>
      <c r="BT75" s="1309"/>
      <c r="BU75" s="1309"/>
      <c r="BV75" s="1309"/>
      <c r="BW75" s="1309"/>
      <c r="BX75" s="1309">
        <v>4.5</v>
      </c>
      <c r="BY75" s="1309"/>
      <c r="BZ75" s="1309"/>
      <c r="CA75" s="1309"/>
      <c r="CB75" s="1309"/>
      <c r="CC75" s="1309"/>
      <c r="CD75" s="1309"/>
      <c r="CE75" s="1309"/>
      <c r="CF75" s="1309">
        <v>4.2</v>
      </c>
      <c r="CG75" s="1309"/>
      <c r="CH75" s="1309"/>
      <c r="CI75" s="1309"/>
      <c r="CJ75" s="1309"/>
      <c r="CK75" s="1309"/>
      <c r="CL75" s="1309"/>
      <c r="CM75" s="1309"/>
      <c r="CN75" s="1309">
        <v>4.3</v>
      </c>
      <c r="CO75" s="1309"/>
      <c r="CP75" s="1309"/>
      <c r="CQ75" s="1309"/>
      <c r="CR75" s="1309"/>
      <c r="CS75" s="1309"/>
      <c r="CT75" s="1309"/>
      <c r="CU75" s="1309"/>
      <c r="CV75" s="1309">
        <v>5.2</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orLEGl2o2zF6hFkS4aavh9s/Ds1S/+4IHK4rGWmtuQCnaxTScwD8wKP82/scHYn8pEr+bhJCr3WFw1Ma4EHiw==" saltValue="4pyKan/jUfr8STiF7TSu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60" zoomScaleNormal="6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FErokIjIrR+oyM0TbwmUgg+UrdXMvsahNJBHox8OBKepzD3Qq5YCEkMNGPfst/z9B6StOSMFIxDZix65uok8kQ==" saltValue="+uiLA/B3tODAdNvPWc+e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VHAdKeUX7LPQcUHRZ1WRrLBVLWFnd00L+l5CjAqtv6a9a37SbQAYWBnUiGOonfUtdRngQ/6G0F/Nmutn796isA==" saltValue="+cxrrVrGD7hY4aksFhAE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98800</v>
      </c>
      <c r="E3" s="162"/>
      <c r="F3" s="163">
        <v>44267</v>
      </c>
      <c r="G3" s="164"/>
      <c r="H3" s="165"/>
    </row>
    <row r="4" spans="1:8">
      <c r="A4" s="166"/>
      <c r="B4" s="167"/>
      <c r="C4" s="168"/>
      <c r="D4" s="169">
        <v>68772</v>
      </c>
      <c r="E4" s="170"/>
      <c r="F4" s="171">
        <v>26161</v>
      </c>
      <c r="G4" s="172"/>
      <c r="H4" s="173"/>
    </row>
    <row r="5" spans="1:8">
      <c r="A5" s="154" t="s">
        <v>555</v>
      </c>
      <c r="B5" s="159"/>
      <c r="C5" s="160"/>
      <c r="D5" s="161">
        <v>130541</v>
      </c>
      <c r="E5" s="162"/>
      <c r="F5" s="163">
        <v>40879</v>
      </c>
      <c r="G5" s="164"/>
      <c r="H5" s="165"/>
    </row>
    <row r="6" spans="1:8">
      <c r="A6" s="166"/>
      <c r="B6" s="167"/>
      <c r="C6" s="168"/>
      <c r="D6" s="169">
        <v>87682</v>
      </c>
      <c r="E6" s="170"/>
      <c r="F6" s="171">
        <v>24087</v>
      </c>
      <c r="G6" s="172"/>
      <c r="H6" s="173"/>
    </row>
    <row r="7" spans="1:8">
      <c r="A7" s="154" t="s">
        <v>556</v>
      </c>
      <c r="B7" s="159"/>
      <c r="C7" s="160"/>
      <c r="D7" s="161">
        <v>82943</v>
      </c>
      <c r="E7" s="162"/>
      <c r="F7" s="163">
        <v>42651</v>
      </c>
      <c r="G7" s="164"/>
      <c r="H7" s="165"/>
    </row>
    <row r="8" spans="1:8">
      <c r="A8" s="166"/>
      <c r="B8" s="167"/>
      <c r="C8" s="168"/>
      <c r="D8" s="169">
        <v>54715</v>
      </c>
      <c r="E8" s="170"/>
      <c r="F8" s="171">
        <v>22675</v>
      </c>
      <c r="G8" s="172"/>
      <c r="H8" s="173"/>
    </row>
    <row r="9" spans="1:8">
      <c r="A9" s="154" t="s">
        <v>557</v>
      </c>
      <c r="B9" s="159"/>
      <c r="C9" s="160"/>
      <c r="D9" s="161">
        <v>41256</v>
      </c>
      <c r="E9" s="162"/>
      <c r="F9" s="163">
        <v>43226</v>
      </c>
      <c r="G9" s="164"/>
      <c r="H9" s="165"/>
    </row>
    <row r="10" spans="1:8">
      <c r="A10" s="166"/>
      <c r="B10" s="167"/>
      <c r="C10" s="168"/>
      <c r="D10" s="169">
        <v>30085</v>
      </c>
      <c r="E10" s="170"/>
      <c r="F10" s="171">
        <v>22622</v>
      </c>
      <c r="G10" s="172"/>
      <c r="H10" s="173"/>
    </row>
    <row r="11" spans="1:8">
      <c r="A11" s="154" t="s">
        <v>558</v>
      </c>
      <c r="B11" s="159"/>
      <c r="C11" s="160"/>
      <c r="D11" s="161">
        <v>57913</v>
      </c>
      <c r="E11" s="162"/>
      <c r="F11" s="163">
        <v>42836</v>
      </c>
      <c r="G11" s="164"/>
      <c r="H11" s="165"/>
    </row>
    <row r="12" spans="1:8">
      <c r="A12" s="166"/>
      <c r="B12" s="167"/>
      <c r="C12" s="174"/>
      <c r="D12" s="169">
        <v>37157</v>
      </c>
      <c r="E12" s="170"/>
      <c r="F12" s="171">
        <v>22936</v>
      </c>
      <c r="G12" s="172"/>
      <c r="H12" s="173"/>
    </row>
    <row r="13" spans="1:8">
      <c r="A13" s="154"/>
      <c r="B13" s="159"/>
      <c r="C13" s="175"/>
      <c r="D13" s="176">
        <v>82291</v>
      </c>
      <c r="E13" s="177"/>
      <c r="F13" s="178">
        <v>42772</v>
      </c>
      <c r="G13" s="179"/>
      <c r="H13" s="165"/>
    </row>
    <row r="14" spans="1:8">
      <c r="A14" s="166"/>
      <c r="B14" s="167"/>
      <c r="C14" s="168"/>
      <c r="D14" s="169">
        <v>55682</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5.51</v>
      </c>
      <c r="C19" s="180">
        <f>ROUND(VALUE(SUBSTITUTE(実質収支比率等に係る経年分析!G$48,"▲","-")),2)</f>
        <v>1.84</v>
      </c>
      <c r="D19" s="180">
        <f>ROUND(VALUE(SUBSTITUTE(実質収支比率等に係る経年分析!H$48,"▲","-")),2)</f>
        <v>4.92</v>
      </c>
      <c r="E19" s="180">
        <f>ROUND(VALUE(SUBSTITUTE(実質収支比率等に係る経年分析!I$48,"▲","-")),2)</f>
        <v>4.22</v>
      </c>
      <c r="F19" s="180">
        <f>ROUND(VALUE(SUBSTITUTE(実質収支比率等に係る経年分析!J$48,"▲","-")),2)</f>
        <v>3.05</v>
      </c>
    </row>
    <row r="20" spans="1:11">
      <c r="A20" s="180" t="s">
        <v>55</v>
      </c>
      <c r="B20" s="180">
        <f>ROUND(VALUE(SUBSTITUTE(実質収支比率等に係る経年分析!F$47,"▲","-")),2)</f>
        <v>26.33</v>
      </c>
      <c r="C20" s="180">
        <f>ROUND(VALUE(SUBSTITUTE(実質収支比率等に係る経年分析!G$47,"▲","-")),2)</f>
        <v>26.68</v>
      </c>
      <c r="D20" s="180">
        <f>ROUND(VALUE(SUBSTITUTE(実質収支比率等に係る経年分析!H$47,"▲","-")),2)</f>
        <v>25.1</v>
      </c>
      <c r="E20" s="180">
        <f>ROUND(VALUE(SUBSTITUTE(実質収支比率等に係る経年分析!I$47,"▲","-")),2)</f>
        <v>24.96</v>
      </c>
      <c r="F20" s="180">
        <f>ROUND(VALUE(SUBSTITUTE(実質収支比率等に係る経年分析!J$47,"▲","-")),2)</f>
        <v>26.51</v>
      </c>
    </row>
    <row r="21" spans="1:11">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-4.96</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-2.04</v>
      </c>
      <c r="F21" s="180">
        <f>IF(ISNUMBER(VALUE(SUBSTITUTE(実質収支比率等に係る経年分析!J$49,"▲","-"))),ROUND(VALUE(SUBSTITUTE(実質収支比率等に係る経年分析!J$49,"▲","-")),2),NA())</f>
        <v>-1.03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1.1100000000000001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4.03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4.22</v>
      </c>
    </row>
    <row r="36" spans="1:16">
      <c r="A36" s="181" t="str">
        <f>IF(連結実質赤字比率に係る赤字・黒字の構成分析!C$34="",NA(),連結実質赤字比率に係る赤字・黒字の構成分析!C$34)</f>
        <v>小型自動車競走事業特別会計</v>
      </c>
      <c r="B36" s="181">
        <f>IF(ROUND(VALUE(SUBSTITUTE(連結実質赤字比率に係る赤字・黒字の構成分析!F$34,"▲", "-")), 2) &lt; 0, ABS(ROUND(VALUE(SUBSTITUTE(連結実質赤字比率に係る赤字・黒字の構成分析!F$34,"▲", "-")), 2)), NA())</f>
        <v>4.8099999999999996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4.7300000000000004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4.45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4.2300000000000004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5594</v>
      </c>
      <c r="E42" s="182"/>
      <c r="F42" s="182"/>
      <c r="G42" s="182">
        <f>'実質公債費比率（分子）の構造'!L$52</f>
        <v>5776</v>
      </c>
      <c r="H42" s="182"/>
      <c r="I42" s="182"/>
      <c r="J42" s="182">
        <f>'実質公債費比率（分子）の構造'!M$52</f>
        <v>5701</v>
      </c>
      <c r="K42" s="182"/>
      <c r="L42" s="182"/>
      <c r="M42" s="182">
        <f>'実質公債費比率（分子）の構造'!N$52</f>
        <v>5838</v>
      </c>
      <c r="N42" s="182"/>
      <c r="O42" s="182"/>
      <c r="P42" s="182">
        <f>'実質公債費比率（分子）の構造'!O$52</f>
        <v>5660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275</v>
      </c>
      <c r="C44" s="182"/>
      <c r="D44" s="182"/>
      <c r="E44" s="182">
        <f>'実質公債費比率（分子）の構造'!L$50</f>
        <v>125</v>
      </c>
      <c r="F44" s="182"/>
      <c r="G44" s="182"/>
      <c r="H44" s="182">
        <f>'実質公債費比率（分子）の構造'!M$50</f>
        <v>116</v>
      </c>
      <c r="I44" s="182"/>
      <c r="J44" s="182"/>
      <c r="K44" s="182">
        <f>'実質公債費比率（分子）の構造'!N$50</f>
        <v>75</v>
      </c>
      <c r="L44" s="182"/>
      <c r="M44" s="182"/>
      <c r="N44" s="182">
        <f>'実質公債費比率（分子）の構造'!O$50</f>
        <v>60</v>
      </c>
      <c r="O44" s="182"/>
      <c r="P44" s="182"/>
    </row>
    <row r="45" spans="1:16">
      <c r="A45" s="182" t="s">
        <v>66</v>
      </c>
      <c r="B45" s="182">
        <f>'実質公債費比率（分子）の構造'!K$49</f>
        <v>135</v>
      </c>
      <c r="C45" s="182"/>
      <c r="D45" s="182"/>
      <c r="E45" s="182">
        <f>'実質公債費比率（分子）の構造'!L$49</f>
        <v>71</v>
      </c>
      <c r="F45" s="182"/>
      <c r="G45" s="182"/>
      <c r="H45" s="182">
        <f>'実質公債費比率（分子）の構造'!M$49</f>
        <v>27</v>
      </c>
      <c r="I45" s="182"/>
      <c r="J45" s="182"/>
      <c r="K45" s="182">
        <f>'実質公債費比率（分子）の構造'!N$49</f>
        <v>4</v>
      </c>
      <c r="L45" s="182"/>
      <c r="M45" s="182"/>
      <c r="N45" s="182">
        <f>'実質公債費比率（分子）の構造'!O$49</f>
        <v>17</v>
      </c>
      <c r="O45" s="182"/>
      <c r="P45" s="182"/>
    </row>
    <row r="46" spans="1:16">
      <c r="A46" s="182" t="s">
        <v>67</v>
      </c>
      <c r="B46" s="182">
        <f>'実質公債費比率（分子）の構造'!K$48</f>
        <v>534</v>
      </c>
      <c r="C46" s="182"/>
      <c r="D46" s="182"/>
      <c r="E46" s="182">
        <f>'実質公債費比率（分子）の構造'!L$48</f>
        <v>539</v>
      </c>
      <c r="F46" s="182"/>
      <c r="G46" s="182"/>
      <c r="H46" s="182">
        <f>'実質公債費比率（分子）の構造'!M$48</f>
        <v>478</v>
      </c>
      <c r="I46" s="182"/>
      <c r="J46" s="182"/>
      <c r="K46" s="182">
        <f>'実質公債費比率（分子）の構造'!N$48</f>
        <v>503</v>
      </c>
      <c r="L46" s="182"/>
      <c r="M46" s="182"/>
      <c r="N46" s="182">
        <f>'実質公債費比率（分子）の構造'!O$48</f>
        <v>510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6064</v>
      </c>
      <c r="C49" s="182"/>
      <c r="D49" s="182"/>
      <c r="E49" s="182">
        <f>'実質公債費比率（分子）の構造'!L$45</f>
        <v>6120</v>
      </c>
      <c r="F49" s="182"/>
      <c r="G49" s="182"/>
      <c r="H49" s="182">
        <f>'実質公債費比率（分子）の構造'!M$45</f>
        <v>6195</v>
      </c>
      <c r="I49" s="182"/>
      <c r="J49" s="182"/>
      <c r="K49" s="182">
        <f>'実質公債費比率（分子）の構造'!N$45</f>
        <v>6698</v>
      </c>
      <c r="L49" s="182"/>
      <c r="M49" s="182"/>
      <c r="N49" s="182">
        <f>'実質公債費比率（分子）の構造'!O$45</f>
        <v>6869</v>
      </c>
      <c r="O49" s="182"/>
      <c r="P49" s="182"/>
    </row>
    <row r="50" spans="1:16">
      <c r="A50" s="182" t="s">
        <v>71</v>
      </c>
      <c r="B50" s="182" t="e">
        <f>NA()</f>
        <v>#N/A</v>
      </c>
      <c r="C50" s="182">
        <f>IF(ISNUMBER('実質公債費比率（分子）の構造'!K$53),'実質公債費比率（分子）の構造'!K$53,NA())</f>
        <v>1414</v>
      </c>
      <c r="D50" s="182" t="e">
        <f>NA()</f>
        <v>#N/A</v>
      </c>
      <c r="E50" s="182" t="e">
        <f>NA()</f>
        <v>#N/A</v>
      </c>
      <c r="F50" s="182">
        <f>IF(ISNUMBER('実質公債費比率（分子）の構造'!L$53),'実質公債費比率（分子）の構造'!L$53,NA())</f>
        <v>1079</v>
      </c>
      <c r="G50" s="182" t="e">
        <f>NA()</f>
        <v>#N/A</v>
      </c>
      <c r="H50" s="182" t="e">
        <f>NA()</f>
        <v>#N/A</v>
      </c>
      <c r="I50" s="182">
        <f>IF(ISNUMBER('実質公債費比率（分子）の構造'!M$53),'実質公債費比率（分子）の構造'!M$53,NA())</f>
        <v>1115</v>
      </c>
      <c r="J50" s="182" t="e">
        <f>NA()</f>
        <v>#N/A</v>
      </c>
      <c r="K50" s="182" t="e">
        <f>NA()</f>
        <v>#N/A</v>
      </c>
      <c r="L50" s="182">
        <f>IF(ISNUMBER('実質公債費比率（分子）の構造'!N$53),'実質公債費比率（分子）の構造'!N$53,NA())</f>
        <v>1442</v>
      </c>
      <c r="M50" s="182" t="e">
        <f>NA()</f>
        <v>#N/A</v>
      </c>
      <c r="N50" s="182" t="e">
        <f>NA()</f>
        <v>#N/A</v>
      </c>
      <c r="O50" s="182">
        <f>IF(ISNUMBER('実質公債費比率（分子）の構造'!O$53),'実質公債費比率（分子）の構造'!O$53,NA())</f>
        <v>1796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56545</v>
      </c>
      <c r="E56" s="181"/>
      <c r="F56" s="181"/>
      <c r="G56" s="181">
        <f>'将来負担比率（分子）の構造'!J$52</f>
        <v>62895</v>
      </c>
      <c r="H56" s="181"/>
      <c r="I56" s="181"/>
      <c r="J56" s="181">
        <f>'将来負担比率（分子）の構造'!K$52</f>
        <v>62057</v>
      </c>
      <c r="K56" s="181"/>
      <c r="L56" s="181"/>
      <c r="M56" s="181">
        <f>'将来負担比率（分子）の構造'!L$52</f>
        <v>60614</v>
      </c>
      <c r="N56" s="181"/>
      <c r="O56" s="181"/>
      <c r="P56" s="181">
        <f>'将来負担比率（分子）の構造'!M$52</f>
        <v>59711</v>
      </c>
    </row>
    <row r="57" spans="1:16">
      <c r="A57" s="181" t="s">
        <v>42</v>
      </c>
      <c r="B57" s="181"/>
      <c r="C57" s="181"/>
      <c r="D57" s="181">
        <f>'将来負担比率（分子）の構造'!I$51</f>
        <v>5885</v>
      </c>
      <c r="E57" s="181"/>
      <c r="F57" s="181"/>
      <c r="G57" s="181">
        <f>'将来負担比率（分子）の構造'!J$51</f>
        <v>5655</v>
      </c>
      <c r="H57" s="181"/>
      <c r="I57" s="181"/>
      <c r="J57" s="181">
        <f>'将来負担比率（分子）の構造'!K$51</f>
        <v>5567</v>
      </c>
      <c r="K57" s="181"/>
      <c r="L57" s="181"/>
      <c r="M57" s="181">
        <f>'将来負担比率（分子）の構造'!L$51</f>
        <v>5354</v>
      </c>
      <c r="N57" s="181"/>
      <c r="O57" s="181"/>
      <c r="P57" s="181">
        <f>'将来負担比率（分子）の構造'!M$51</f>
        <v>3523</v>
      </c>
    </row>
    <row r="58" spans="1:16">
      <c r="A58" s="181" t="s">
        <v>41</v>
      </c>
      <c r="B58" s="181"/>
      <c r="C58" s="181"/>
      <c r="D58" s="181">
        <f>'将来負担比率（分子）の構造'!I$50</f>
        <v>20824</v>
      </c>
      <c r="E58" s="181"/>
      <c r="F58" s="181"/>
      <c r="G58" s="181">
        <f>'将来負担比率（分子）の構造'!J$50</f>
        <v>21455</v>
      </c>
      <c r="H58" s="181"/>
      <c r="I58" s="181"/>
      <c r="J58" s="181">
        <f>'将来負担比率（分子）の構造'!K$50</f>
        <v>21587</v>
      </c>
      <c r="K58" s="181"/>
      <c r="L58" s="181"/>
      <c r="M58" s="181">
        <f>'将来負担比率（分子）の構造'!L$50</f>
        <v>22403</v>
      </c>
      <c r="N58" s="181"/>
      <c r="O58" s="181"/>
      <c r="P58" s="181">
        <f>'将来負担比率（分子）の構造'!M$50</f>
        <v>23549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f>'将来負担比率（分子）の構造'!L$46</f>
        <v>1</v>
      </c>
      <c r="L61" s="181"/>
      <c r="M61" s="181"/>
      <c r="N61" s="181" t="str">
        <f>'将来負担比率（分子）の構造'!M$46</f>
        <v>-</v>
      </c>
      <c r="O61" s="181"/>
      <c r="P61" s="181"/>
    </row>
    <row r="62" spans="1:16">
      <c r="A62" s="181" t="s">
        <v>35</v>
      </c>
      <c r="B62" s="181">
        <f>'将来負担比率（分子）の構造'!I$45</f>
        <v>9377</v>
      </c>
      <c r="C62" s="181"/>
      <c r="D62" s="181"/>
      <c r="E62" s="181">
        <f>'将来負担比率（分子）の構造'!J$45</f>
        <v>8946</v>
      </c>
      <c r="F62" s="181"/>
      <c r="G62" s="181"/>
      <c r="H62" s="181">
        <f>'将来負担比率（分子）の構造'!K$45</f>
        <v>9095</v>
      </c>
      <c r="I62" s="181"/>
      <c r="J62" s="181"/>
      <c r="K62" s="181">
        <f>'将来負担比率（分子）の構造'!L$45</f>
        <v>7925</v>
      </c>
      <c r="L62" s="181"/>
      <c r="M62" s="181"/>
      <c r="N62" s="181">
        <f>'将来負担比率（分子）の構造'!M$45</f>
        <v>7854</v>
      </c>
      <c r="O62" s="181"/>
      <c r="P62" s="181"/>
    </row>
    <row r="63" spans="1:16">
      <c r="A63" s="181" t="s">
        <v>34</v>
      </c>
      <c r="B63" s="181">
        <f>'将来負担比率（分子）の構造'!I$44</f>
        <v>505</v>
      </c>
      <c r="C63" s="181"/>
      <c r="D63" s="181"/>
      <c r="E63" s="181">
        <f>'将来負担比率（分子）の構造'!J$44</f>
        <v>300</v>
      </c>
      <c r="F63" s="181"/>
      <c r="G63" s="181"/>
      <c r="H63" s="181">
        <f>'将来負担比率（分子）の構造'!K$44</f>
        <v>160</v>
      </c>
      <c r="I63" s="181"/>
      <c r="J63" s="181"/>
      <c r="K63" s="181">
        <f>'将来負担比率（分子）の構造'!L$44</f>
        <v>88</v>
      </c>
      <c r="L63" s="181"/>
      <c r="M63" s="181"/>
      <c r="N63" s="181">
        <f>'将来負担比率（分子）の構造'!M$44</f>
        <v>32</v>
      </c>
      <c r="O63" s="181"/>
      <c r="P63" s="181"/>
    </row>
    <row r="64" spans="1:16">
      <c r="A64" s="181" t="s">
        <v>33</v>
      </c>
      <c r="B64" s="181">
        <f>'将来負担比率（分子）の構造'!I$43</f>
        <v>8629</v>
      </c>
      <c r="C64" s="181"/>
      <c r="D64" s="181"/>
      <c r="E64" s="181">
        <f>'将来負担比率（分子）の構造'!J$43</f>
        <v>8588</v>
      </c>
      <c r="F64" s="181"/>
      <c r="G64" s="181"/>
      <c r="H64" s="181">
        <f>'将来負担比率（分子）の構造'!K$43</f>
        <v>8024</v>
      </c>
      <c r="I64" s="181"/>
      <c r="J64" s="181"/>
      <c r="K64" s="181">
        <f>'将来負担比率（分子）の構造'!L$43</f>
        <v>7749</v>
      </c>
      <c r="L64" s="181"/>
      <c r="M64" s="181"/>
      <c r="N64" s="181">
        <f>'将来負担比率（分子）の構造'!M$43</f>
        <v>8157</v>
      </c>
      <c r="O64" s="181"/>
      <c r="P64" s="181"/>
    </row>
    <row r="65" spans="1:16">
      <c r="A65" s="181" t="s">
        <v>32</v>
      </c>
      <c r="B65" s="181">
        <f>'将来負担比率（分子）の構造'!I$42</f>
        <v>1593</v>
      </c>
      <c r="C65" s="181"/>
      <c r="D65" s="181"/>
      <c r="E65" s="181">
        <f>'将来負担比率（分子）の構造'!J$42</f>
        <v>1590</v>
      </c>
      <c r="F65" s="181"/>
      <c r="G65" s="181"/>
      <c r="H65" s="181">
        <f>'将来負担比率（分子）の構造'!K$42</f>
        <v>1686</v>
      </c>
      <c r="I65" s="181"/>
      <c r="J65" s="181"/>
      <c r="K65" s="181">
        <f>'将来負担比率（分子）の構造'!L$42</f>
        <v>1600</v>
      </c>
      <c r="L65" s="181"/>
      <c r="M65" s="181"/>
      <c r="N65" s="181" t="str">
        <f>'将来負担比率（分子）の構造'!M$42</f>
        <v>-</v>
      </c>
      <c r="O65" s="181"/>
      <c r="P65" s="181"/>
    </row>
    <row r="66" spans="1:16">
      <c r="A66" s="181" t="s">
        <v>31</v>
      </c>
      <c r="B66" s="181">
        <f>'将来負担比率（分子）の構造'!I$41</f>
        <v>67123</v>
      </c>
      <c r="C66" s="181"/>
      <c r="D66" s="181"/>
      <c r="E66" s="181">
        <f>'将来負担比率（分子）の構造'!J$41</f>
        <v>74939</v>
      </c>
      <c r="F66" s="181"/>
      <c r="G66" s="181"/>
      <c r="H66" s="181">
        <f>'将来負担比率（分子）の構造'!K$41</f>
        <v>77869</v>
      </c>
      <c r="I66" s="181"/>
      <c r="J66" s="181"/>
      <c r="K66" s="181">
        <f>'将来負担比率（分子）の構造'!L$41</f>
        <v>76452</v>
      </c>
      <c r="L66" s="181"/>
      <c r="M66" s="181"/>
      <c r="N66" s="181">
        <f>'将来負担比率（分子）の構造'!M$41</f>
        <v>75475</v>
      </c>
      <c r="O66" s="181"/>
      <c r="P66" s="181"/>
    </row>
    <row r="67" spans="1:16">
      <c r="A67" s="181" t="s">
        <v>75</v>
      </c>
      <c r="B67" s="181" t="e">
        <f>NA()</f>
        <v>#N/A</v>
      </c>
      <c r="C67" s="181">
        <f>IF(ISNUMBER('将来負担比率（分子）の構造'!I$53), IF('将来負担比率（分子）の構造'!I$53 &lt; 0, 0, '将来負担比率（分子）の構造'!I$53), NA())</f>
        <v>3974</v>
      </c>
      <c r="D67" s="181" t="e">
        <f>NA()</f>
        <v>#N/A</v>
      </c>
      <c r="E67" s="181" t="e">
        <f>NA()</f>
        <v>#N/A</v>
      </c>
      <c r="F67" s="181">
        <f>IF(ISNUMBER('将来負担比率（分子）の構造'!J$53), IF('将来負担比率（分子）の構造'!J$53 &lt; 0, 0, '将来負担比率（分子）の構造'!J$53), NA())</f>
        <v>4358</v>
      </c>
      <c r="G67" s="181" t="e">
        <f>NA()</f>
        <v>#N/A</v>
      </c>
      <c r="H67" s="181" t="e">
        <f>NA()</f>
        <v>#N/A</v>
      </c>
      <c r="I67" s="181">
        <f>IF(ISNUMBER('将来負担比率（分子）の構造'!K$53), IF('将来負担比率（分子）の構造'!K$53 &lt; 0, 0, '将来負担比率（分子）の構造'!K$53), NA())</f>
        <v>7624</v>
      </c>
      <c r="J67" s="181" t="e">
        <f>NA()</f>
        <v>#N/A</v>
      </c>
      <c r="K67" s="181" t="e">
        <f>NA()</f>
        <v>#N/A</v>
      </c>
      <c r="L67" s="181">
        <f>IF(ISNUMBER('将来負担比率（分子）の構造'!L$53), IF('将来負担比率（分子）の構造'!L$53 &lt; 0, 0, '将来負担比率（分子）の構造'!L$53), NA())</f>
        <v>5445</v>
      </c>
      <c r="M67" s="181" t="e">
        <f>NA()</f>
        <v>#N/A</v>
      </c>
      <c r="N67" s="181" t="e">
        <f>NA()</f>
        <v>#N/A</v>
      </c>
      <c r="O67" s="181">
        <f>IF(ISNUMBER('将来負担比率（分子）の構造'!M$53), IF('将来負担比率（分子）の構造'!M$53 &lt; 0, 0, '将来負担比率（分子）の構造'!M$53), NA())</f>
        <v>4735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8258</v>
      </c>
      <c r="C72" s="185">
        <f>基金残高に係る経年分析!G55</f>
        <v>8221</v>
      </c>
      <c r="D72" s="185">
        <f>基金残高に係る経年分析!H55</f>
        <v>8627</v>
      </c>
    </row>
    <row r="73" spans="1:16">
      <c r="A73" s="184" t="s">
        <v>78</v>
      </c>
      <c r="B73" s="185">
        <f>基金残高に係る経年分析!F56</f>
        <v>7345</v>
      </c>
      <c r="C73" s="185">
        <f>基金残高に係る経年分析!G56</f>
        <v>7804</v>
      </c>
      <c r="D73" s="185">
        <f>基金残高に係る経年分析!H56</f>
        <v>7476</v>
      </c>
    </row>
    <row r="74" spans="1:16">
      <c r="A74" s="184" t="s">
        <v>79</v>
      </c>
      <c r="B74" s="185">
        <f>基金残高に係る経年分析!F57</f>
        <v>7432</v>
      </c>
      <c r="C74" s="185">
        <f>基金残高に係る経年分析!G57</f>
        <v>7366</v>
      </c>
      <c r="D74" s="185">
        <f>基金残高に係る経年分析!H57</f>
        <v>8167</v>
      </c>
    </row>
  </sheetData>
  <sheetProtection algorithmName="SHA-512" hashValue="Leg3jhmQwwJHbQCxek6lknIVt/mK6DzPc8g3D/HGsMcuchVeF7FlbMUub1S9vTLZh00rAP8/7lT8wzAHDuXTgA==" saltValue="ssywDKpEwVEOhN4iZx/2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14500559</v>
      </c>
      <c r="S5" s="673"/>
      <c r="T5" s="673"/>
      <c r="U5" s="673"/>
      <c r="V5" s="673"/>
      <c r="W5" s="673"/>
      <c r="X5" s="673"/>
      <c r="Y5" s="674"/>
      <c r="Z5" s="675">
        <v>20.5</v>
      </c>
      <c r="AA5" s="675"/>
      <c r="AB5" s="675"/>
      <c r="AC5" s="675"/>
      <c r="AD5" s="676">
        <v>14500559</v>
      </c>
      <c r="AE5" s="676"/>
      <c r="AF5" s="676"/>
      <c r="AG5" s="676"/>
      <c r="AH5" s="676"/>
      <c r="AI5" s="676"/>
      <c r="AJ5" s="676"/>
      <c r="AK5" s="676"/>
      <c r="AL5" s="677">
        <v>45.8</v>
      </c>
      <c r="AM5" s="678"/>
      <c r="AN5" s="678"/>
      <c r="AO5" s="679"/>
      <c r="AP5" s="669" t="s">
        <v>228</v>
      </c>
      <c r="AQ5" s="670"/>
      <c r="AR5" s="670"/>
      <c r="AS5" s="670"/>
      <c r="AT5" s="670"/>
      <c r="AU5" s="670"/>
      <c r="AV5" s="670"/>
      <c r="AW5" s="670"/>
      <c r="AX5" s="670"/>
      <c r="AY5" s="670"/>
      <c r="AZ5" s="670"/>
      <c r="BA5" s="670"/>
      <c r="BB5" s="670"/>
      <c r="BC5" s="670"/>
      <c r="BD5" s="670"/>
      <c r="BE5" s="670"/>
      <c r="BF5" s="671"/>
      <c r="BG5" s="683">
        <v>14498132</v>
      </c>
      <c r="BH5" s="684"/>
      <c r="BI5" s="684"/>
      <c r="BJ5" s="684"/>
      <c r="BK5" s="684"/>
      <c r="BL5" s="684"/>
      <c r="BM5" s="684"/>
      <c r="BN5" s="685"/>
      <c r="BO5" s="686">
        <v>100</v>
      </c>
      <c r="BP5" s="686"/>
      <c r="BQ5" s="686"/>
      <c r="BR5" s="686"/>
      <c r="BS5" s="687">
        <v>65065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425900</v>
      </c>
      <c r="S6" s="684"/>
      <c r="T6" s="684"/>
      <c r="U6" s="684"/>
      <c r="V6" s="684"/>
      <c r="W6" s="684"/>
      <c r="X6" s="684"/>
      <c r="Y6" s="685"/>
      <c r="Z6" s="686">
        <v>0.6</v>
      </c>
      <c r="AA6" s="686"/>
      <c r="AB6" s="686"/>
      <c r="AC6" s="686"/>
      <c r="AD6" s="687">
        <v>425900</v>
      </c>
      <c r="AE6" s="687"/>
      <c r="AF6" s="687"/>
      <c r="AG6" s="687"/>
      <c r="AH6" s="687"/>
      <c r="AI6" s="687"/>
      <c r="AJ6" s="687"/>
      <c r="AK6" s="687"/>
      <c r="AL6" s="688">
        <v>1.3</v>
      </c>
      <c r="AM6" s="689"/>
      <c r="AN6" s="689"/>
      <c r="AO6" s="690"/>
      <c r="AP6" s="680" t="s">
        <v>233</v>
      </c>
      <c r="AQ6" s="681"/>
      <c r="AR6" s="681"/>
      <c r="AS6" s="681"/>
      <c r="AT6" s="681"/>
      <c r="AU6" s="681"/>
      <c r="AV6" s="681"/>
      <c r="AW6" s="681"/>
      <c r="AX6" s="681"/>
      <c r="AY6" s="681"/>
      <c r="AZ6" s="681"/>
      <c r="BA6" s="681"/>
      <c r="BB6" s="681"/>
      <c r="BC6" s="681"/>
      <c r="BD6" s="681"/>
      <c r="BE6" s="681"/>
      <c r="BF6" s="682"/>
      <c r="BG6" s="683">
        <v>14498132</v>
      </c>
      <c r="BH6" s="684"/>
      <c r="BI6" s="684"/>
      <c r="BJ6" s="684"/>
      <c r="BK6" s="684"/>
      <c r="BL6" s="684"/>
      <c r="BM6" s="684"/>
      <c r="BN6" s="685"/>
      <c r="BO6" s="686">
        <v>100</v>
      </c>
      <c r="BP6" s="686"/>
      <c r="BQ6" s="686"/>
      <c r="BR6" s="686"/>
      <c r="BS6" s="687">
        <v>65065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342600</v>
      </c>
      <c r="CS6" s="684"/>
      <c r="CT6" s="684"/>
      <c r="CU6" s="684"/>
      <c r="CV6" s="684"/>
      <c r="CW6" s="684"/>
      <c r="CX6" s="684"/>
      <c r="CY6" s="685"/>
      <c r="CZ6" s="677">
        <v>0.5</v>
      </c>
      <c r="DA6" s="678"/>
      <c r="DB6" s="678"/>
      <c r="DC6" s="697"/>
      <c r="DD6" s="692" t="s">
        <v>137</v>
      </c>
      <c r="DE6" s="684"/>
      <c r="DF6" s="684"/>
      <c r="DG6" s="684"/>
      <c r="DH6" s="684"/>
      <c r="DI6" s="684"/>
      <c r="DJ6" s="684"/>
      <c r="DK6" s="684"/>
      <c r="DL6" s="684"/>
      <c r="DM6" s="684"/>
      <c r="DN6" s="684"/>
      <c r="DO6" s="684"/>
      <c r="DP6" s="685"/>
      <c r="DQ6" s="692">
        <v>342559</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8979</v>
      </c>
      <c r="S7" s="684"/>
      <c r="T7" s="684"/>
      <c r="U7" s="684"/>
      <c r="V7" s="684"/>
      <c r="W7" s="684"/>
      <c r="X7" s="684"/>
      <c r="Y7" s="685"/>
      <c r="Z7" s="686">
        <v>0</v>
      </c>
      <c r="AA7" s="686"/>
      <c r="AB7" s="686"/>
      <c r="AC7" s="686"/>
      <c r="AD7" s="687">
        <v>8979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6591347</v>
      </c>
      <c r="BH7" s="684"/>
      <c r="BI7" s="684"/>
      <c r="BJ7" s="684"/>
      <c r="BK7" s="684"/>
      <c r="BL7" s="684"/>
      <c r="BM7" s="684"/>
      <c r="BN7" s="685"/>
      <c r="BO7" s="686">
        <v>45.5</v>
      </c>
      <c r="BP7" s="686"/>
      <c r="BQ7" s="686"/>
      <c r="BR7" s="686"/>
      <c r="BS7" s="687">
        <v>65065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12021383</v>
      </c>
      <c r="CS7" s="684"/>
      <c r="CT7" s="684"/>
      <c r="CU7" s="684"/>
      <c r="CV7" s="684"/>
      <c r="CW7" s="684"/>
      <c r="CX7" s="684"/>
      <c r="CY7" s="685"/>
      <c r="CZ7" s="686">
        <v>17.3</v>
      </c>
      <c r="DA7" s="686"/>
      <c r="DB7" s="686"/>
      <c r="DC7" s="686"/>
      <c r="DD7" s="692">
        <v>2130491</v>
      </c>
      <c r="DE7" s="684"/>
      <c r="DF7" s="684"/>
      <c r="DG7" s="684"/>
      <c r="DH7" s="684"/>
      <c r="DI7" s="684"/>
      <c r="DJ7" s="684"/>
      <c r="DK7" s="684"/>
      <c r="DL7" s="684"/>
      <c r="DM7" s="684"/>
      <c r="DN7" s="684"/>
      <c r="DO7" s="684"/>
      <c r="DP7" s="685"/>
      <c r="DQ7" s="692">
        <v>8853177</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51478</v>
      </c>
      <c r="S8" s="684"/>
      <c r="T8" s="684"/>
      <c r="U8" s="684"/>
      <c r="V8" s="684"/>
      <c r="W8" s="684"/>
      <c r="X8" s="684"/>
      <c r="Y8" s="685"/>
      <c r="Z8" s="686">
        <v>0.1</v>
      </c>
      <c r="AA8" s="686"/>
      <c r="AB8" s="686"/>
      <c r="AC8" s="686"/>
      <c r="AD8" s="687">
        <v>51478</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203142</v>
      </c>
      <c r="BH8" s="684"/>
      <c r="BI8" s="684"/>
      <c r="BJ8" s="684"/>
      <c r="BK8" s="684"/>
      <c r="BL8" s="684"/>
      <c r="BM8" s="684"/>
      <c r="BN8" s="685"/>
      <c r="BO8" s="686">
        <v>1.4</v>
      </c>
      <c r="BP8" s="686"/>
      <c r="BQ8" s="686"/>
      <c r="BR8" s="686"/>
      <c r="BS8" s="692" t="s">
        <v>137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30710690</v>
      </c>
      <c r="CS8" s="684"/>
      <c r="CT8" s="684"/>
      <c r="CU8" s="684"/>
      <c r="CV8" s="684"/>
      <c r="CW8" s="684"/>
      <c r="CX8" s="684"/>
      <c r="CY8" s="685"/>
      <c r="CZ8" s="686">
        <v>44.2</v>
      </c>
      <c r="DA8" s="686"/>
      <c r="DB8" s="686"/>
      <c r="DC8" s="686"/>
      <c r="DD8" s="692">
        <v>337361</v>
      </c>
      <c r="DE8" s="684"/>
      <c r="DF8" s="684"/>
      <c r="DG8" s="684"/>
      <c r="DH8" s="684"/>
      <c r="DI8" s="684"/>
      <c r="DJ8" s="684"/>
      <c r="DK8" s="684"/>
      <c r="DL8" s="684"/>
      <c r="DM8" s="684"/>
      <c r="DN8" s="684"/>
      <c r="DO8" s="684"/>
      <c r="DP8" s="685"/>
      <c r="DQ8" s="692">
        <v>12614314</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31417</v>
      </c>
      <c r="S9" s="684"/>
      <c r="T9" s="684"/>
      <c r="U9" s="684"/>
      <c r="V9" s="684"/>
      <c r="W9" s="684"/>
      <c r="X9" s="684"/>
      <c r="Y9" s="685"/>
      <c r="Z9" s="686">
        <v>0</v>
      </c>
      <c r="AA9" s="686"/>
      <c r="AB9" s="686"/>
      <c r="AC9" s="686"/>
      <c r="AD9" s="687">
        <v>31417</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5167656</v>
      </c>
      <c r="BH9" s="684"/>
      <c r="BI9" s="684"/>
      <c r="BJ9" s="684"/>
      <c r="BK9" s="684"/>
      <c r="BL9" s="684"/>
      <c r="BM9" s="684"/>
      <c r="BN9" s="685"/>
      <c r="BO9" s="686">
        <v>35.6</v>
      </c>
      <c r="BP9" s="686"/>
      <c r="BQ9" s="686"/>
      <c r="BR9" s="686"/>
      <c r="BS9" s="692" t="s">
        <v>137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5122988</v>
      </c>
      <c r="CS9" s="684"/>
      <c r="CT9" s="684"/>
      <c r="CU9" s="684"/>
      <c r="CV9" s="684"/>
      <c r="CW9" s="684"/>
      <c r="CX9" s="684"/>
      <c r="CY9" s="685"/>
      <c r="CZ9" s="686">
        <v>7.4</v>
      </c>
      <c r="DA9" s="686"/>
      <c r="DB9" s="686"/>
      <c r="DC9" s="686"/>
      <c r="DD9" s="692">
        <v>104003</v>
      </c>
      <c r="DE9" s="684"/>
      <c r="DF9" s="684"/>
      <c r="DG9" s="684"/>
      <c r="DH9" s="684"/>
      <c r="DI9" s="684"/>
      <c r="DJ9" s="684"/>
      <c r="DK9" s="684"/>
      <c r="DL9" s="684"/>
      <c r="DM9" s="684"/>
      <c r="DN9" s="684"/>
      <c r="DO9" s="684"/>
      <c r="DP9" s="685"/>
      <c r="DQ9" s="692">
        <v>3832878</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137</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344826</v>
      </c>
      <c r="BH10" s="684"/>
      <c r="BI10" s="684"/>
      <c r="BJ10" s="684"/>
      <c r="BK10" s="684"/>
      <c r="BL10" s="684"/>
      <c r="BM10" s="684"/>
      <c r="BN10" s="685"/>
      <c r="BO10" s="686">
        <v>2.4</v>
      </c>
      <c r="BP10" s="686"/>
      <c r="BQ10" s="686"/>
      <c r="BR10" s="686"/>
      <c r="BS10" s="692" t="s">
        <v>137</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2518</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2518</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2255954</v>
      </c>
      <c r="S11" s="684"/>
      <c r="T11" s="684"/>
      <c r="U11" s="684"/>
      <c r="V11" s="684"/>
      <c r="W11" s="684"/>
      <c r="X11" s="684"/>
      <c r="Y11" s="685"/>
      <c r="Z11" s="688">
        <v>3.2</v>
      </c>
      <c r="AA11" s="689"/>
      <c r="AB11" s="689"/>
      <c r="AC11" s="701"/>
      <c r="AD11" s="692">
        <v>2255954</v>
      </c>
      <c r="AE11" s="684"/>
      <c r="AF11" s="684"/>
      <c r="AG11" s="684"/>
      <c r="AH11" s="684"/>
      <c r="AI11" s="684"/>
      <c r="AJ11" s="684"/>
      <c r="AK11" s="685"/>
      <c r="AL11" s="688">
        <v>7.1</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875723</v>
      </c>
      <c r="BH11" s="684"/>
      <c r="BI11" s="684"/>
      <c r="BJ11" s="684"/>
      <c r="BK11" s="684"/>
      <c r="BL11" s="684"/>
      <c r="BM11" s="684"/>
      <c r="BN11" s="685"/>
      <c r="BO11" s="686">
        <v>6</v>
      </c>
      <c r="BP11" s="686"/>
      <c r="BQ11" s="686"/>
      <c r="BR11" s="686"/>
      <c r="BS11" s="692">
        <v>65065</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985967</v>
      </c>
      <c r="CS11" s="684"/>
      <c r="CT11" s="684"/>
      <c r="CU11" s="684"/>
      <c r="CV11" s="684"/>
      <c r="CW11" s="684"/>
      <c r="CX11" s="684"/>
      <c r="CY11" s="685"/>
      <c r="CZ11" s="686">
        <v>1.4</v>
      </c>
      <c r="DA11" s="686"/>
      <c r="DB11" s="686"/>
      <c r="DC11" s="686"/>
      <c r="DD11" s="692">
        <v>278669</v>
      </c>
      <c r="DE11" s="684"/>
      <c r="DF11" s="684"/>
      <c r="DG11" s="684"/>
      <c r="DH11" s="684"/>
      <c r="DI11" s="684"/>
      <c r="DJ11" s="684"/>
      <c r="DK11" s="684"/>
      <c r="DL11" s="684"/>
      <c r="DM11" s="684"/>
      <c r="DN11" s="684"/>
      <c r="DO11" s="684"/>
      <c r="DP11" s="685"/>
      <c r="DQ11" s="692">
        <v>623362</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85319</v>
      </c>
      <c r="S12" s="684"/>
      <c r="T12" s="684"/>
      <c r="U12" s="684"/>
      <c r="V12" s="684"/>
      <c r="W12" s="684"/>
      <c r="X12" s="684"/>
      <c r="Y12" s="685"/>
      <c r="Z12" s="686">
        <v>0.1</v>
      </c>
      <c r="AA12" s="686"/>
      <c r="AB12" s="686"/>
      <c r="AC12" s="686"/>
      <c r="AD12" s="687">
        <v>85319</v>
      </c>
      <c r="AE12" s="687"/>
      <c r="AF12" s="687"/>
      <c r="AG12" s="687"/>
      <c r="AH12" s="687"/>
      <c r="AI12" s="687"/>
      <c r="AJ12" s="687"/>
      <c r="AK12" s="687"/>
      <c r="AL12" s="688">
        <v>0.3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6382278</v>
      </c>
      <c r="BH12" s="684"/>
      <c r="BI12" s="684"/>
      <c r="BJ12" s="684"/>
      <c r="BK12" s="684"/>
      <c r="BL12" s="684"/>
      <c r="BM12" s="684"/>
      <c r="BN12" s="685"/>
      <c r="BO12" s="686">
        <v>44</v>
      </c>
      <c r="BP12" s="686"/>
      <c r="BQ12" s="686"/>
      <c r="BR12" s="686"/>
      <c r="BS12" s="692" t="s">
        <v>137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1582952</v>
      </c>
      <c r="CS12" s="684"/>
      <c r="CT12" s="684"/>
      <c r="CU12" s="684"/>
      <c r="CV12" s="684"/>
      <c r="CW12" s="684"/>
      <c r="CX12" s="684"/>
      <c r="CY12" s="685"/>
      <c r="CZ12" s="686">
        <v>2.2999999999999998</v>
      </c>
      <c r="DA12" s="686"/>
      <c r="DB12" s="686"/>
      <c r="DC12" s="686"/>
      <c r="DD12" s="692">
        <v>1044692</v>
      </c>
      <c r="DE12" s="684"/>
      <c r="DF12" s="684"/>
      <c r="DG12" s="684"/>
      <c r="DH12" s="684"/>
      <c r="DI12" s="684"/>
      <c r="DJ12" s="684"/>
      <c r="DK12" s="684"/>
      <c r="DL12" s="684"/>
      <c r="DM12" s="684"/>
      <c r="DN12" s="684"/>
      <c r="DO12" s="684"/>
      <c r="DP12" s="685"/>
      <c r="DQ12" s="692">
        <v>693157</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137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6310034</v>
      </c>
      <c r="BH13" s="684"/>
      <c r="BI13" s="684"/>
      <c r="BJ13" s="684"/>
      <c r="BK13" s="684"/>
      <c r="BL13" s="684"/>
      <c r="BM13" s="684"/>
      <c r="BN13" s="685"/>
      <c r="BO13" s="686">
        <v>43.5</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3168189</v>
      </c>
      <c r="CS13" s="684"/>
      <c r="CT13" s="684"/>
      <c r="CU13" s="684"/>
      <c r="CV13" s="684"/>
      <c r="CW13" s="684"/>
      <c r="CX13" s="684"/>
      <c r="CY13" s="685"/>
      <c r="CZ13" s="686">
        <v>4.5999999999999996</v>
      </c>
      <c r="DA13" s="686"/>
      <c r="DB13" s="686"/>
      <c r="DC13" s="686"/>
      <c r="DD13" s="692">
        <v>1241890</v>
      </c>
      <c r="DE13" s="684"/>
      <c r="DF13" s="684"/>
      <c r="DG13" s="684"/>
      <c r="DH13" s="684"/>
      <c r="DI13" s="684"/>
      <c r="DJ13" s="684"/>
      <c r="DK13" s="684"/>
      <c r="DL13" s="684"/>
      <c r="DM13" s="684"/>
      <c r="DN13" s="684"/>
      <c r="DO13" s="684"/>
      <c r="DP13" s="685"/>
      <c r="DQ13" s="692">
        <v>2356528</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81144</v>
      </c>
      <c r="S14" s="684"/>
      <c r="T14" s="684"/>
      <c r="U14" s="684"/>
      <c r="V14" s="684"/>
      <c r="W14" s="684"/>
      <c r="X14" s="684"/>
      <c r="Y14" s="685"/>
      <c r="Z14" s="686">
        <v>0.1</v>
      </c>
      <c r="AA14" s="686"/>
      <c r="AB14" s="686"/>
      <c r="AC14" s="686"/>
      <c r="AD14" s="687">
        <v>81144</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381159</v>
      </c>
      <c r="BH14" s="684"/>
      <c r="BI14" s="684"/>
      <c r="BJ14" s="684"/>
      <c r="BK14" s="684"/>
      <c r="BL14" s="684"/>
      <c r="BM14" s="684"/>
      <c r="BN14" s="685"/>
      <c r="BO14" s="686">
        <v>2.6</v>
      </c>
      <c r="BP14" s="686"/>
      <c r="BQ14" s="686"/>
      <c r="BR14" s="686"/>
      <c r="BS14" s="692" t="s">
        <v>137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1601225</v>
      </c>
      <c r="CS14" s="684"/>
      <c r="CT14" s="684"/>
      <c r="CU14" s="684"/>
      <c r="CV14" s="684"/>
      <c r="CW14" s="684"/>
      <c r="CX14" s="684"/>
      <c r="CY14" s="685"/>
      <c r="CZ14" s="686">
        <v>2.2999999999999998</v>
      </c>
      <c r="DA14" s="686"/>
      <c r="DB14" s="686"/>
      <c r="DC14" s="686"/>
      <c r="DD14" s="692">
        <v>59750</v>
      </c>
      <c r="DE14" s="684"/>
      <c r="DF14" s="684"/>
      <c r="DG14" s="684"/>
      <c r="DH14" s="684"/>
      <c r="DI14" s="684"/>
      <c r="DJ14" s="684"/>
      <c r="DK14" s="684"/>
      <c r="DL14" s="684"/>
      <c r="DM14" s="684"/>
      <c r="DN14" s="684"/>
      <c r="DO14" s="684"/>
      <c r="DP14" s="685"/>
      <c r="DQ14" s="692">
        <v>1517680</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137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1143102</v>
      </c>
      <c r="BH15" s="684"/>
      <c r="BI15" s="684"/>
      <c r="BJ15" s="684"/>
      <c r="BK15" s="684"/>
      <c r="BL15" s="684"/>
      <c r="BM15" s="684"/>
      <c r="BN15" s="685"/>
      <c r="BO15" s="686">
        <v>7.9</v>
      </c>
      <c r="BP15" s="686"/>
      <c r="BQ15" s="686"/>
      <c r="BR15" s="686"/>
      <c r="BS15" s="692" t="s">
        <v>261</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6435878</v>
      </c>
      <c r="CS15" s="684"/>
      <c r="CT15" s="684"/>
      <c r="CU15" s="684"/>
      <c r="CV15" s="684"/>
      <c r="CW15" s="684"/>
      <c r="CX15" s="684"/>
      <c r="CY15" s="685"/>
      <c r="CZ15" s="686">
        <v>9.3000000000000007</v>
      </c>
      <c r="DA15" s="686"/>
      <c r="DB15" s="686"/>
      <c r="DC15" s="686"/>
      <c r="DD15" s="692">
        <v>2226693</v>
      </c>
      <c r="DE15" s="684"/>
      <c r="DF15" s="684"/>
      <c r="DG15" s="684"/>
      <c r="DH15" s="684"/>
      <c r="DI15" s="684"/>
      <c r="DJ15" s="684"/>
      <c r="DK15" s="684"/>
      <c r="DL15" s="684"/>
      <c r="DM15" s="684"/>
      <c r="DN15" s="684"/>
      <c r="DO15" s="684"/>
      <c r="DP15" s="685"/>
      <c r="DQ15" s="692">
        <v>3562237</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24917</v>
      </c>
      <c r="S16" s="684"/>
      <c r="T16" s="684"/>
      <c r="U16" s="684"/>
      <c r="V16" s="684"/>
      <c r="W16" s="684"/>
      <c r="X16" s="684"/>
      <c r="Y16" s="685"/>
      <c r="Z16" s="686">
        <v>0</v>
      </c>
      <c r="AA16" s="686"/>
      <c r="AB16" s="686"/>
      <c r="AC16" s="686"/>
      <c r="AD16" s="687">
        <v>24917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246</v>
      </c>
      <c r="BH16" s="684"/>
      <c r="BI16" s="684"/>
      <c r="BJ16" s="684"/>
      <c r="BK16" s="684"/>
      <c r="BL16" s="684"/>
      <c r="BM16" s="684"/>
      <c r="BN16" s="685"/>
      <c r="BO16" s="686">
        <v>0</v>
      </c>
      <c r="BP16" s="686"/>
      <c r="BQ16" s="686"/>
      <c r="BR16" s="686"/>
      <c r="BS16" s="692" t="s">
        <v>137</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629520</v>
      </c>
      <c r="CS16" s="684"/>
      <c r="CT16" s="684"/>
      <c r="CU16" s="684"/>
      <c r="CV16" s="684"/>
      <c r="CW16" s="684"/>
      <c r="CX16" s="684"/>
      <c r="CY16" s="685"/>
      <c r="CZ16" s="686">
        <v>0.9</v>
      </c>
      <c r="DA16" s="686"/>
      <c r="DB16" s="686"/>
      <c r="DC16" s="686"/>
      <c r="DD16" s="692" t="s">
        <v>137</v>
      </c>
      <c r="DE16" s="684"/>
      <c r="DF16" s="684"/>
      <c r="DG16" s="684"/>
      <c r="DH16" s="684"/>
      <c r="DI16" s="684"/>
      <c r="DJ16" s="684"/>
      <c r="DK16" s="684"/>
      <c r="DL16" s="684"/>
      <c r="DM16" s="684"/>
      <c r="DN16" s="684"/>
      <c r="DO16" s="684"/>
      <c r="DP16" s="685"/>
      <c r="DQ16" s="692">
        <v>250924</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276515</v>
      </c>
      <c r="S17" s="684"/>
      <c r="T17" s="684"/>
      <c r="U17" s="684"/>
      <c r="V17" s="684"/>
      <c r="W17" s="684"/>
      <c r="X17" s="684"/>
      <c r="Y17" s="685"/>
      <c r="Z17" s="686">
        <v>0.4</v>
      </c>
      <c r="AA17" s="686"/>
      <c r="AB17" s="686"/>
      <c r="AC17" s="686"/>
      <c r="AD17" s="687">
        <v>276515</v>
      </c>
      <c r="AE17" s="687"/>
      <c r="AF17" s="687"/>
      <c r="AG17" s="687"/>
      <c r="AH17" s="687"/>
      <c r="AI17" s="687"/>
      <c r="AJ17" s="687"/>
      <c r="AK17" s="687"/>
      <c r="AL17" s="688">
        <v>0.9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6853764</v>
      </c>
      <c r="CS17" s="684"/>
      <c r="CT17" s="684"/>
      <c r="CU17" s="684"/>
      <c r="CV17" s="684"/>
      <c r="CW17" s="684"/>
      <c r="CX17" s="684"/>
      <c r="CY17" s="685"/>
      <c r="CZ17" s="686">
        <v>9.9</v>
      </c>
      <c r="DA17" s="686"/>
      <c r="DB17" s="686"/>
      <c r="DC17" s="686"/>
      <c r="DD17" s="692" t="s">
        <v>137</v>
      </c>
      <c r="DE17" s="684"/>
      <c r="DF17" s="684"/>
      <c r="DG17" s="684"/>
      <c r="DH17" s="684"/>
      <c r="DI17" s="684"/>
      <c r="DJ17" s="684"/>
      <c r="DK17" s="684"/>
      <c r="DL17" s="684"/>
      <c r="DM17" s="684"/>
      <c r="DN17" s="684"/>
      <c r="DO17" s="684"/>
      <c r="DP17" s="685"/>
      <c r="DQ17" s="692">
        <v>6403481</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98250</v>
      </c>
      <c r="S18" s="684"/>
      <c r="T18" s="684"/>
      <c r="U18" s="684"/>
      <c r="V18" s="684"/>
      <c r="W18" s="684"/>
      <c r="X18" s="684"/>
      <c r="Y18" s="685"/>
      <c r="Z18" s="686">
        <v>0.1</v>
      </c>
      <c r="AA18" s="686"/>
      <c r="AB18" s="686"/>
      <c r="AC18" s="686"/>
      <c r="AD18" s="687">
        <v>98250</v>
      </c>
      <c r="AE18" s="687"/>
      <c r="AF18" s="687"/>
      <c r="AG18" s="687"/>
      <c r="AH18" s="687"/>
      <c r="AI18" s="687"/>
      <c r="AJ18" s="687"/>
      <c r="AK18" s="687"/>
      <c r="AL18" s="688">
        <v>0.3</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176</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11993</v>
      </c>
      <c r="S19" s="684"/>
      <c r="T19" s="684"/>
      <c r="U19" s="684"/>
      <c r="V19" s="684"/>
      <c r="W19" s="684"/>
      <c r="X19" s="684"/>
      <c r="Y19" s="685"/>
      <c r="Z19" s="686">
        <v>0</v>
      </c>
      <c r="AA19" s="686"/>
      <c r="AB19" s="686"/>
      <c r="AC19" s="686"/>
      <c r="AD19" s="687">
        <v>11993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2427</v>
      </c>
      <c r="BH19" s="684"/>
      <c r="BI19" s="684"/>
      <c r="BJ19" s="684"/>
      <c r="BK19" s="684"/>
      <c r="BL19" s="684"/>
      <c r="BM19" s="684"/>
      <c r="BN19" s="685"/>
      <c r="BO19" s="686">
        <v>0</v>
      </c>
      <c r="BP19" s="686"/>
      <c r="BQ19" s="686"/>
      <c r="BR19" s="686"/>
      <c r="BS19" s="692" t="s">
        <v>261</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176</v>
      </c>
      <c r="CS19" s="684"/>
      <c r="CT19" s="684"/>
      <c r="CU19" s="684"/>
      <c r="CV19" s="684"/>
      <c r="CW19" s="684"/>
      <c r="CX19" s="684"/>
      <c r="CY19" s="685"/>
      <c r="CZ19" s="686" t="s">
        <v>137</v>
      </c>
      <c r="DA19" s="686"/>
      <c r="DB19" s="686"/>
      <c r="DC19" s="686"/>
      <c r="DD19" s="692" t="s">
        <v>176</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3252</v>
      </c>
      <c r="S20" s="684"/>
      <c r="T20" s="684"/>
      <c r="U20" s="684"/>
      <c r="V20" s="684"/>
      <c r="W20" s="684"/>
      <c r="X20" s="684"/>
      <c r="Y20" s="685"/>
      <c r="Z20" s="686">
        <v>0</v>
      </c>
      <c r="AA20" s="686"/>
      <c r="AB20" s="686"/>
      <c r="AC20" s="686"/>
      <c r="AD20" s="687">
        <v>3252</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2427</v>
      </c>
      <c r="BH20" s="684"/>
      <c r="BI20" s="684"/>
      <c r="BJ20" s="684"/>
      <c r="BK20" s="684"/>
      <c r="BL20" s="684"/>
      <c r="BM20" s="684"/>
      <c r="BN20" s="685"/>
      <c r="BO20" s="686">
        <v>0</v>
      </c>
      <c r="BP20" s="686"/>
      <c r="BQ20" s="686"/>
      <c r="BR20" s="686"/>
      <c r="BS20" s="692" t="s">
        <v>137</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69457674</v>
      </c>
      <c r="CS20" s="684"/>
      <c r="CT20" s="684"/>
      <c r="CU20" s="684"/>
      <c r="CV20" s="684"/>
      <c r="CW20" s="684"/>
      <c r="CX20" s="684"/>
      <c r="CY20" s="685"/>
      <c r="CZ20" s="686">
        <v>100</v>
      </c>
      <c r="DA20" s="686"/>
      <c r="DB20" s="686"/>
      <c r="DC20" s="686"/>
      <c r="DD20" s="692">
        <v>7423549</v>
      </c>
      <c r="DE20" s="684"/>
      <c r="DF20" s="684"/>
      <c r="DG20" s="684"/>
      <c r="DH20" s="684"/>
      <c r="DI20" s="684"/>
      <c r="DJ20" s="684"/>
      <c r="DK20" s="684"/>
      <c r="DL20" s="684"/>
      <c r="DM20" s="684"/>
      <c r="DN20" s="684"/>
      <c r="DO20" s="684"/>
      <c r="DP20" s="685"/>
      <c r="DQ20" s="692">
        <v>41052815</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163020</v>
      </c>
      <c r="S21" s="684"/>
      <c r="T21" s="684"/>
      <c r="U21" s="684"/>
      <c r="V21" s="684"/>
      <c r="W21" s="684"/>
      <c r="X21" s="684"/>
      <c r="Y21" s="685"/>
      <c r="Z21" s="686">
        <v>0.2</v>
      </c>
      <c r="AA21" s="686"/>
      <c r="AB21" s="686"/>
      <c r="AC21" s="686"/>
      <c r="AD21" s="687">
        <v>163020</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2427</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15813193</v>
      </c>
      <c r="S22" s="684"/>
      <c r="T22" s="684"/>
      <c r="U22" s="684"/>
      <c r="V22" s="684"/>
      <c r="W22" s="684"/>
      <c r="X22" s="684"/>
      <c r="Y22" s="685"/>
      <c r="Z22" s="686">
        <v>22.4</v>
      </c>
      <c r="AA22" s="686"/>
      <c r="AB22" s="686"/>
      <c r="AC22" s="686"/>
      <c r="AD22" s="687">
        <v>13839092</v>
      </c>
      <c r="AE22" s="687"/>
      <c r="AF22" s="687"/>
      <c r="AG22" s="687"/>
      <c r="AH22" s="687"/>
      <c r="AI22" s="687"/>
      <c r="AJ22" s="687"/>
      <c r="AK22" s="687"/>
      <c r="AL22" s="688">
        <v>43.7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13839092</v>
      </c>
      <c r="S23" s="684"/>
      <c r="T23" s="684"/>
      <c r="U23" s="684"/>
      <c r="V23" s="684"/>
      <c r="W23" s="684"/>
      <c r="X23" s="684"/>
      <c r="Y23" s="685"/>
      <c r="Z23" s="686">
        <v>19.600000000000001</v>
      </c>
      <c r="AA23" s="686"/>
      <c r="AB23" s="686"/>
      <c r="AC23" s="686"/>
      <c r="AD23" s="687">
        <v>13839092</v>
      </c>
      <c r="AE23" s="687"/>
      <c r="AF23" s="687"/>
      <c r="AG23" s="687"/>
      <c r="AH23" s="687"/>
      <c r="AI23" s="687"/>
      <c r="AJ23" s="687"/>
      <c r="AK23" s="687"/>
      <c r="AL23" s="688">
        <v>43.7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176</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6" t="s">
        <v>288</v>
      </c>
      <c r="DM23" s="717"/>
      <c r="DN23" s="717"/>
      <c r="DO23" s="717"/>
      <c r="DP23" s="717"/>
      <c r="DQ23" s="717"/>
      <c r="DR23" s="717"/>
      <c r="DS23" s="717"/>
      <c r="DT23" s="717"/>
      <c r="DU23" s="717"/>
      <c r="DV23" s="718"/>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1974101</v>
      </c>
      <c r="S24" s="684"/>
      <c r="T24" s="684"/>
      <c r="U24" s="684"/>
      <c r="V24" s="684"/>
      <c r="W24" s="684"/>
      <c r="X24" s="684"/>
      <c r="Y24" s="685"/>
      <c r="Z24" s="686">
        <v>2.8</v>
      </c>
      <c r="AA24" s="686"/>
      <c r="AB24" s="686"/>
      <c r="AC24" s="686"/>
      <c r="AD24" s="687" t="s">
        <v>137</v>
      </c>
      <c r="AE24" s="687"/>
      <c r="AF24" s="687"/>
      <c r="AG24" s="687"/>
      <c r="AH24" s="687"/>
      <c r="AI24" s="687"/>
      <c r="AJ24" s="687"/>
      <c r="AK24" s="687"/>
      <c r="AL24" s="688" t="s">
        <v>137</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261</v>
      </c>
      <c r="BP24" s="686"/>
      <c r="BQ24" s="686"/>
      <c r="BR24" s="686"/>
      <c r="BS24" s="692" t="s">
        <v>137</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36134923</v>
      </c>
      <c r="CS24" s="673"/>
      <c r="CT24" s="673"/>
      <c r="CU24" s="673"/>
      <c r="CV24" s="673"/>
      <c r="CW24" s="673"/>
      <c r="CX24" s="673"/>
      <c r="CY24" s="674"/>
      <c r="CZ24" s="677">
        <v>52</v>
      </c>
      <c r="DA24" s="678"/>
      <c r="DB24" s="678"/>
      <c r="DC24" s="697"/>
      <c r="DD24" s="719">
        <v>18684671</v>
      </c>
      <c r="DE24" s="673"/>
      <c r="DF24" s="673"/>
      <c r="DG24" s="673"/>
      <c r="DH24" s="673"/>
      <c r="DI24" s="673"/>
      <c r="DJ24" s="673"/>
      <c r="DK24" s="674"/>
      <c r="DL24" s="719">
        <v>18629211</v>
      </c>
      <c r="DM24" s="673"/>
      <c r="DN24" s="673"/>
      <c r="DO24" s="673"/>
      <c r="DP24" s="673"/>
      <c r="DQ24" s="673"/>
      <c r="DR24" s="673"/>
      <c r="DS24" s="673"/>
      <c r="DT24" s="673"/>
      <c r="DU24" s="673"/>
      <c r="DV24" s="674"/>
      <c r="DW24" s="677">
        <v>56.4</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137</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7009326</v>
      </c>
      <c r="CS25" s="708"/>
      <c r="CT25" s="708"/>
      <c r="CU25" s="708"/>
      <c r="CV25" s="708"/>
      <c r="CW25" s="708"/>
      <c r="CX25" s="708"/>
      <c r="CY25" s="709"/>
      <c r="CZ25" s="688">
        <v>10.1</v>
      </c>
      <c r="DA25" s="720"/>
      <c r="DB25" s="720"/>
      <c r="DC25" s="722"/>
      <c r="DD25" s="692">
        <v>6429355</v>
      </c>
      <c r="DE25" s="708"/>
      <c r="DF25" s="708"/>
      <c r="DG25" s="708"/>
      <c r="DH25" s="708"/>
      <c r="DI25" s="708"/>
      <c r="DJ25" s="708"/>
      <c r="DK25" s="709"/>
      <c r="DL25" s="692">
        <v>6378097</v>
      </c>
      <c r="DM25" s="708"/>
      <c r="DN25" s="708"/>
      <c r="DO25" s="708"/>
      <c r="DP25" s="708"/>
      <c r="DQ25" s="708"/>
      <c r="DR25" s="708"/>
      <c r="DS25" s="708"/>
      <c r="DT25" s="708"/>
      <c r="DU25" s="708"/>
      <c r="DV25" s="709"/>
      <c r="DW25" s="688">
        <v>19.3</v>
      </c>
      <c r="DX25" s="720"/>
      <c r="DY25" s="720"/>
      <c r="DZ25" s="720"/>
      <c r="EA25" s="720"/>
      <c r="EB25" s="720"/>
      <c r="EC25" s="721"/>
    </row>
    <row r="26" spans="2:133" ht="11.25" customHeight="1">
      <c r="B26" s="680" t="s">
        <v>296</v>
      </c>
      <c r="C26" s="681"/>
      <c r="D26" s="681"/>
      <c r="E26" s="681"/>
      <c r="F26" s="681"/>
      <c r="G26" s="681"/>
      <c r="H26" s="681"/>
      <c r="I26" s="681"/>
      <c r="J26" s="681"/>
      <c r="K26" s="681"/>
      <c r="L26" s="681"/>
      <c r="M26" s="681"/>
      <c r="N26" s="681"/>
      <c r="O26" s="681"/>
      <c r="P26" s="681"/>
      <c r="Q26" s="682"/>
      <c r="R26" s="683">
        <v>33555375</v>
      </c>
      <c r="S26" s="684"/>
      <c r="T26" s="684"/>
      <c r="U26" s="684"/>
      <c r="V26" s="684"/>
      <c r="W26" s="684"/>
      <c r="X26" s="684"/>
      <c r="Y26" s="685"/>
      <c r="Z26" s="686">
        <v>47.4</v>
      </c>
      <c r="AA26" s="686"/>
      <c r="AB26" s="686"/>
      <c r="AC26" s="686"/>
      <c r="AD26" s="687">
        <v>31581274</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137</v>
      </c>
      <c r="BP26" s="686"/>
      <c r="BQ26" s="686"/>
      <c r="BR26" s="686"/>
      <c r="BS26" s="692" t="s">
        <v>176</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4569113</v>
      </c>
      <c r="CS26" s="684"/>
      <c r="CT26" s="684"/>
      <c r="CU26" s="684"/>
      <c r="CV26" s="684"/>
      <c r="CW26" s="684"/>
      <c r="CX26" s="684"/>
      <c r="CY26" s="685"/>
      <c r="CZ26" s="688">
        <v>6.6</v>
      </c>
      <c r="DA26" s="720"/>
      <c r="DB26" s="720"/>
      <c r="DC26" s="722"/>
      <c r="DD26" s="692">
        <v>4035319</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20"/>
      <c r="DY26" s="720"/>
      <c r="DZ26" s="720"/>
      <c r="EA26" s="720"/>
      <c r="EB26" s="720"/>
      <c r="EC26" s="721"/>
    </row>
    <row r="27" spans="2:133" ht="11.25" customHeight="1">
      <c r="B27" s="680" t="s">
        <v>299</v>
      </c>
      <c r="C27" s="681"/>
      <c r="D27" s="681"/>
      <c r="E27" s="681"/>
      <c r="F27" s="681"/>
      <c r="G27" s="681"/>
      <c r="H27" s="681"/>
      <c r="I27" s="681"/>
      <c r="J27" s="681"/>
      <c r="K27" s="681"/>
      <c r="L27" s="681"/>
      <c r="M27" s="681"/>
      <c r="N27" s="681"/>
      <c r="O27" s="681"/>
      <c r="P27" s="681"/>
      <c r="Q27" s="682"/>
      <c r="R27" s="683">
        <v>25715</v>
      </c>
      <c r="S27" s="684"/>
      <c r="T27" s="684"/>
      <c r="U27" s="684"/>
      <c r="V27" s="684"/>
      <c r="W27" s="684"/>
      <c r="X27" s="684"/>
      <c r="Y27" s="685"/>
      <c r="Z27" s="686">
        <v>0</v>
      </c>
      <c r="AA27" s="686"/>
      <c r="AB27" s="686"/>
      <c r="AC27" s="686"/>
      <c r="AD27" s="687">
        <v>25715</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14500559</v>
      </c>
      <c r="BH27" s="684"/>
      <c r="BI27" s="684"/>
      <c r="BJ27" s="684"/>
      <c r="BK27" s="684"/>
      <c r="BL27" s="684"/>
      <c r="BM27" s="684"/>
      <c r="BN27" s="685"/>
      <c r="BO27" s="686">
        <v>100</v>
      </c>
      <c r="BP27" s="686"/>
      <c r="BQ27" s="686"/>
      <c r="BR27" s="686"/>
      <c r="BS27" s="692">
        <v>65065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22271833</v>
      </c>
      <c r="CS27" s="708"/>
      <c r="CT27" s="708"/>
      <c r="CU27" s="708"/>
      <c r="CV27" s="708"/>
      <c r="CW27" s="708"/>
      <c r="CX27" s="708"/>
      <c r="CY27" s="709"/>
      <c r="CZ27" s="688">
        <v>32.1</v>
      </c>
      <c r="DA27" s="720"/>
      <c r="DB27" s="720"/>
      <c r="DC27" s="722"/>
      <c r="DD27" s="692">
        <v>5851835</v>
      </c>
      <c r="DE27" s="708"/>
      <c r="DF27" s="708"/>
      <c r="DG27" s="708"/>
      <c r="DH27" s="708"/>
      <c r="DI27" s="708"/>
      <c r="DJ27" s="708"/>
      <c r="DK27" s="709"/>
      <c r="DL27" s="692">
        <v>5847733</v>
      </c>
      <c r="DM27" s="708"/>
      <c r="DN27" s="708"/>
      <c r="DO27" s="708"/>
      <c r="DP27" s="708"/>
      <c r="DQ27" s="708"/>
      <c r="DR27" s="708"/>
      <c r="DS27" s="708"/>
      <c r="DT27" s="708"/>
      <c r="DU27" s="708"/>
      <c r="DV27" s="709"/>
      <c r="DW27" s="688">
        <v>17.7</v>
      </c>
      <c r="DX27" s="720"/>
      <c r="DY27" s="720"/>
      <c r="DZ27" s="720"/>
      <c r="EA27" s="720"/>
      <c r="EB27" s="720"/>
      <c r="EC27" s="721"/>
    </row>
    <row r="28" spans="2:133" ht="11.25" customHeight="1">
      <c r="B28" s="680" t="s">
        <v>302</v>
      </c>
      <c r="C28" s="681"/>
      <c r="D28" s="681"/>
      <c r="E28" s="681"/>
      <c r="F28" s="681"/>
      <c r="G28" s="681"/>
      <c r="H28" s="681"/>
      <c r="I28" s="681"/>
      <c r="J28" s="681"/>
      <c r="K28" s="681"/>
      <c r="L28" s="681"/>
      <c r="M28" s="681"/>
      <c r="N28" s="681"/>
      <c r="O28" s="681"/>
      <c r="P28" s="681"/>
      <c r="Q28" s="682"/>
      <c r="R28" s="683">
        <v>658160</v>
      </c>
      <c r="S28" s="684"/>
      <c r="T28" s="684"/>
      <c r="U28" s="684"/>
      <c r="V28" s="684"/>
      <c r="W28" s="684"/>
      <c r="X28" s="684"/>
      <c r="Y28" s="685"/>
      <c r="Z28" s="686">
        <v>0.9</v>
      </c>
      <c r="AA28" s="686"/>
      <c r="AB28" s="686"/>
      <c r="AC28" s="686"/>
      <c r="AD28" s="687" t="s">
        <v>137</v>
      </c>
      <c r="AE28" s="687"/>
      <c r="AF28" s="687"/>
      <c r="AG28" s="687"/>
      <c r="AH28" s="687"/>
      <c r="AI28" s="687"/>
      <c r="AJ28" s="687"/>
      <c r="AK28" s="687"/>
      <c r="AL28" s="688" t="s">
        <v>261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6853764</v>
      </c>
      <c r="CS28" s="684"/>
      <c r="CT28" s="684"/>
      <c r="CU28" s="684"/>
      <c r="CV28" s="684"/>
      <c r="CW28" s="684"/>
      <c r="CX28" s="684"/>
      <c r="CY28" s="685"/>
      <c r="CZ28" s="688">
        <v>9.9</v>
      </c>
      <c r="DA28" s="720"/>
      <c r="DB28" s="720"/>
      <c r="DC28" s="722"/>
      <c r="DD28" s="692">
        <v>6403481</v>
      </c>
      <c r="DE28" s="684"/>
      <c r="DF28" s="684"/>
      <c r="DG28" s="684"/>
      <c r="DH28" s="684"/>
      <c r="DI28" s="684"/>
      <c r="DJ28" s="684"/>
      <c r="DK28" s="685"/>
      <c r="DL28" s="692">
        <v>6403381</v>
      </c>
      <c r="DM28" s="684"/>
      <c r="DN28" s="684"/>
      <c r="DO28" s="684"/>
      <c r="DP28" s="684"/>
      <c r="DQ28" s="684"/>
      <c r="DR28" s="684"/>
      <c r="DS28" s="684"/>
      <c r="DT28" s="684"/>
      <c r="DU28" s="684"/>
      <c r="DV28" s="685"/>
      <c r="DW28" s="688">
        <v>19.399999999999999</v>
      </c>
      <c r="DX28" s="720"/>
      <c r="DY28" s="720"/>
      <c r="DZ28" s="720"/>
      <c r="EA28" s="720"/>
      <c r="EB28" s="720"/>
      <c r="EC28" s="721"/>
    </row>
    <row r="29" spans="2:133" ht="11.25" customHeight="1">
      <c r="B29" s="680" t="s">
        <v>304</v>
      </c>
      <c r="C29" s="681"/>
      <c r="D29" s="681"/>
      <c r="E29" s="681"/>
      <c r="F29" s="681"/>
      <c r="G29" s="681"/>
      <c r="H29" s="681"/>
      <c r="I29" s="681"/>
      <c r="J29" s="681"/>
      <c r="K29" s="681"/>
      <c r="L29" s="681"/>
      <c r="M29" s="681"/>
      <c r="N29" s="681"/>
      <c r="O29" s="681"/>
      <c r="P29" s="681"/>
      <c r="Q29" s="682"/>
      <c r="R29" s="683">
        <v>950415</v>
      </c>
      <c r="S29" s="684"/>
      <c r="T29" s="684"/>
      <c r="U29" s="684"/>
      <c r="V29" s="684"/>
      <c r="W29" s="684"/>
      <c r="X29" s="684"/>
      <c r="Y29" s="685"/>
      <c r="Z29" s="686">
        <v>1.3</v>
      </c>
      <c r="AA29" s="686"/>
      <c r="AB29" s="686"/>
      <c r="AC29" s="686"/>
      <c r="AD29" s="687">
        <v>55044</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306</v>
      </c>
      <c r="CG29" s="699"/>
      <c r="CH29" s="699"/>
      <c r="CI29" s="699"/>
      <c r="CJ29" s="699"/>
      <c r="CK29" s="699"/>
      <c r="CL29" s="699"/>
      <c r="CM29" s="699"/>
      <c r="CN29" s="699"/>
      <c r="CO29" s="699"/>
      <c r="CP29" s="699"/>
      <c r="CQ29" s="700"/>
      <c r="CR29" s="683">
        <v>6853704</v>
      </c>
      <c r="CS29" s="708"/>
      <c r="CT29" s="708"/>
      <c r="CU29" s="708"/>
      <c r="CV29" s="708"/>
      <c r="CW29" s="708"/>
      <c r="CX29" s="708"/>
      <c r="CY29" s="709"/>
      <c r="CZ29" s="688">
        <v>9.9</v>
      </c>
      <c r="DA29" s="720"/>
      <c r="DB29" s="720"/>
      <c r="DC29" s="722"/>
      <c r="DD29" s="692">
        <v>6403421</v>
      </c>
      <c r="DE29" s="708"/>
      <c r="DF29" s="708"/>
      <c r="DG29" s="708"/>
      <c r="DH29" s="708"/>
      <c r="DI29" s="708"/>
      <c r="DJ29" s="708"/>
      <c r="DK29" s="709"/>
      <c r="DL29" s="692">
        <v>6403321</v>
      </c>
      <c r="DM29" s="708"/>
      <c r="DN29" s="708"/>
      <c r="DO29" s="708"/>
      <c r="DP29" s="708"/>
      <c r="DQ29" s="708"/>
      <c r="DR29" s="708"/>
      <c r="DS29" s="708"/>
      <c r="DT29" s="708"/>
      <c r="DU29" s="708"/>
      <c r="DV29" s="709"/>
      <c r="DW29" s="688">
        <v>19.399999999999999</v>
      </c>
      <c r="DX29" s="720"/>
      <c r="DY29" s="720"/>
      <c r="DZ29" s="720"/>
      <c r="EA29" s="720"/>
      <c r="EB29" s="720"/>
      <c r="EC29" s="721"/>
    </row>
    <row r="30" spans="2:133" ht="11.25" customHeight="1">
      <c r="B30" s="680" t="s">
        <v>307</v>
      </c>
      <c r="C30" s="681"/>
      <c r="D30" s="681"/>
      <c r="E30" s="681"/>
      <c r="F30" s="681"/>
      <c r="G30" s="681"/>
      <c r="H30" s="681"/>
      <c r="I30" s="681"/>
      <c r="J30" s="681"/>
      <c r="K30" s="681"/>
      <c r="L30" s="681"/>
      <c r="M30" s="681"/>
      <c r="N30" s="681"/>
      <c r="O30" s="681"/>
      <c r="P30" s="681"/>
      <c r="Q30" s="682"/>
      <c r="R30" s="683">
        <v>698687</v>
      </c>
      <c r="S30" s="684"/>
      <c r="T30" s="684"/>
      <c r="U30" s="684"/>
      <c r="V30" s="684"/>
      <c r="W30" s="684"/>
      <c r="X30" s="684"/>
      <c r="Y30" s="685"/>
      <c r="Z30" s="686">
        <v>1</v>
      </c>
      <c r="AA30" s="686"/>
      <c r="AB30" s="686"/>
      <c r="AC30" s="686"/>
      <c r="AD30" s="687" t="s">
        <v>137</v>
      </c>
      <c r="AE30" s="687"/>
      <c r="AF30" s="687"/>
      <c r="AG30" s="687"/>
      <c r="AH30" s="687"/>
      <c r="AI30" s="687"/>
      <c r="AJ30" s="687"/>
      <c r="AK30" s="687"/>
      <c r="AL30" s="688" t="s">
        <v>137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6348181</v>
      </c>
      <c r="CS30" s="684"/>
      <c r="CT30" s="684"/>
      <c r="CU30" s="684"/>
      <c r="CV30" s="684"/>
      <c r="CW30" s="684"/>
      <c r="CX30" s="684"/>
      <c r="CY30" s="685"/>
      <c r="CZ30" s="688">
        <v>9.1</v>
      </c>
      <c r="DA30" s="720"/>
      <c r="DB30" s="720"/>
      <c r="DC30" s="722"/>
      <c r="DD30" s="692">
        <v>5947671</v>
      </c>
      <c r="DE30" s="684"/>
      <c r="DF30" s="684"/>
      <c r="DG30" s="684"/>
      <c r="DH30" s="684"/>
      <c r="DI30" s="684"/>
      <c r="DJ30" s="684"/>
      <c r="DK30" s="685"/>
      <c r="DL30" s="692">
        <v>5947571</v>
      </c>
      <c r="DM30" s="684"/>
      <c r="DN30" s="684"/>
      <c r="DO30" s="684"/>
      <c r="DP30" s="684"/>
      <c r="DQ30" s="684"/>
      <c r="DR30" s="684"/>
      <c r="DS30" s="684"/>
      <c r="DT30" s="684"/>
      <c r="DU30" s="684"/>
      <c r="DV30" s="685"/>
      <c r="DW30" s="688">
        <v>18</v>
      </c>
      <c r="DX30" s="720"/>
      <c r="DY30" s="720"/>
      <c r="DZ30" s="720"/>
      <c r="EA30" s="720"/>
      <c r="EB30" s="720"/>
      <c r="EC30" s="721"/>
    </row>
    <row r="31" spans="2:133" ht="11.25" customHeight="1">
      <c r="B31" s="680" t="s">
        <v>311</v>
      </c>
      <c r="C31" s="681"/>
      <c r="D31" s="681"/>
      <c r="E31" s="681"/>
      <c r="F31" s="681"/>
      <c r="G31" s="681"/>
      <c r="H31" s="681"/>
      <c r="I31" s="681"/>
      <c r="J31" s="681"/>
      <c r="K31" s="681"/>
      <c r="L31" s="681"/>
      <c r="M31" s="681"/>
      <c r="N31" s="681"/>
      <c r="O31" s="681"/>
      <c r="P31" s="681"/>
      <c r="Q31" s="682"/>
      <c r="R31" s="683">
        <v>14870976</v>
      </c>
      <c r="S31" s="684"/>
      <c r="T31" s="684"/>
      <c r="U31" s="684"/>
      <c r="V31" s="684"/>
      <c r="W31" s="684"/>
      <c r="X31" s="684"/>
      <c r="Y31" s="685"/>
      <c r="Z31" s="686">
        <v>21</v>
      </c>
      <c r="AA31" s="686"/>
      <c r="AB31" s="686"/>
      <c r="AC31" s="686"/>
      <c r="AD31" s="687" t="s">
        <v>137</v>
      </c>
      <c r="AE31" s="687"/>
      <c r="AF31" s="687"/>
      <c r="AG31" s="687"/>
      <c r="AH31" s="687"/>
      <c r="AI31" s="687"/>
      <c r="AJ31" s="687"/>
      <c r="AK31" s="687"/>
      <c r="AL31" s="688" t="s">
        <v>137</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39">
        <v>99.1</v>
      </c>
      <c r="BH31" s="735"/>
      <c r="BI31" s="735"/>
      <c r="BJ31" s="735"/>
      <c r="BK31" s="735"/>
      <c r="BL31" s="735"/>
      <c r="BM31" s="678">
        <v>94.2</v>
      </c>
      <c r="BN31" s="735"/>
      <c r="BO31" s="735"/>
      <c r="BP31" s="735"/>
      <c r="BQ31" s="736"/>
      <c r="BR31" s="739">
        <v>98.9</v>
      </c>
      <c r="BS31" s="735"/>
      <c r="BT31" s="735"/>
      <c r="BU31" s="735"/>
      <c r="BV31" s="735"/>
      <c r="BW31" s="735"/>
      <c r="BX31" s="678">
        <v>93.8</v>
      </c>
      <c r="BY31" s="735"/>
      <c r="BZ31" s="735"/>
      <c r="CA31" s="735"/>
      <c r="CB31" s="736"/>
      <c r="CD31" s="731"/>
      <c r="CE31" s="732"/>
      <c r="CF31" s="698" t="s">
        <v>314</v>
      </c>
      <c r="CG31" s="699"/>
      <c r="CH31" s="699"/>
      <c r="CI31" s="699"/>
      <c r="CJ31" s="699"/>
      <c r="CK31" s="699"/>
      <c r="CL31" s="699"/>
      <c r="CM31" s="699"/>
      <c r="CN31" s="699"/>
      <c r="CO31" s="699"/>
      <c r="CP31" s="699"/>
      <c r="CQ31" s="700"/>
      <c r="CR31" s="683">
        <v>505523</v>
      </c>
      <c r="CS31" s="708"/>
      <c r="CT31" s="708"/>
      <c r="CU31" s="708"/>
      <c r="CV31" s="708"/>
      <c r="CW31" s="708"/>
      <c r="CX31" s="708"/>
      <c r="CY31" s="709"/>
      <c r="CZ31" s="688">
        <v>0.7</v>
      </c>
      <c r="DA31" s="720"/>
      <c r="DB31" s="720"/>
      <c r="DC31" s="722"/>
      <c r="DD31" s="692">
        <v>455750</v>
      </c>
      <c r="DE31" s="708"/>
      <c r="DF31" s="708"/>
      <c r="DG31" s="708"/>
      <c r="DH31" s="708"/>
      <c r="DI31" s="708"/>
      <c r="DJ31" s="708"/>
      <c r="DK31" s="709"/>
      <c r="DL31" s="692">
        <v>455750</v>
      </c>
      <c r="DM31" s="708"/>
      <c r="DN31" s="708"/>
      <c r="DO31" s="708"/>
      <c r="DP31" s="708"/>
      <c r="DQ31" s="708"/>
      <c r="DR31" s="708"/>
      <c r="DS31" s="708"/>
      <c r="DT31" s="708"/>
      <c r="DU31" s="708"/>
      <c r="DV31" s="709"/>
      <c r="DW31" s="688">
        <v>1.4</v>
      </c>
      <c r="DX31" s="720"/>
      <c r="DY31" s="720"/>
      <c r="DZ31" s="720"/>
      <c r="EA31" s="720"/>
      <c r="EB31" s="720"/>
      <c r="EC31" s="721"/>
    </row>
    <row r="32" spans="2:133" ht="11.25" customHeight="1">
      <c r="B32" s="750" t="s">
        <v>315</v>
      </c>
      <c r="C32" s="751"/>
      <c r="D32" s="751"/>
      <c r="E32" s="751"/>
      <c r="F32" s="751"/>
      <c r="G32" s="751"/>
      <c r="H32" s="751"/>
      <c r="I32" s="751"/>
      <c r="J32" s="751"/>
      <c r="K32" s="751"/>
      <c r="L32" s="751"/>
      <c r="M32" s="751"/>
      <c r="N32" s="751"/>
      <c r="O32" s="751"/>
      <c r="P32" s="751"/>
      <c r="Q32" s="752"/>
      <c r="R32" s="683">
        <v>24002</v>
      </c>
      <c r="S32" s="684"/>
      <c r="T32" s="684"/>
      <c r="U32" s="684"/>
      <c r="V32" s="684"/>
      <c r="W32" s="684"/>
      <c r="X32" s="684"/>
      <c r="Y32" s="685"/>
      <c r="Z32" s="686">
        <v>0</v>
      </c>
      <c r="AA32" s="686"/>
      <c r="AB32" s="686"/>
      <c r="AC32" s="686"/>
      <c r="AD32" s="687">
        <v>24002</v>
      </c>
      <c r="AE32" s="687"/>
      <c r="AF32" s="687"/>
      <c r="AG32" s="687"/>
      <c r="AH32" s="687"/>
      <c r="AI32" s="687"/>
      <c r="AJ32" s="687"/>
      <c r="AK32" s="687"/>
      <c r="AL32" s="688">
        <v>0.1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v>
      </c>
      <c r="BH32" s="708"/>
      <c r="BI32" s="708"/>
      <c r="BJ32" s="708"/>
      <c r="BK32" s="708"/>
      <c r="BL32" s="708"/>
      <c r="BM32" s="689">
        <v>95.1</v>
      </c>
      <c r="BN32" s="737"/>
      <c r="BO32" s="737"/>
      <c r="BP32" s="737"/>
      <c r="BQ32" s="738"/>
      <c r="BR32" s="749">
        <v>98.8</v>
      </c>
      <c r="BS32" s="708"/>
      <c r="BT32" s="708"/>
      <c r="BU32" s="708"/>
      <c r="BV32" s="708"/>
      <c r="BW32" s="708"/>
      <c r="BX32" s="689">
        <v>94.7</v>
      </c>
      <c r="BY32" s="737"/>
      <c r="BZ32" s="737"/>
      <c r="CA32" s="737"/>
      <c r="CB32" s="738"/>
      <c r="CD32" s="733"/>
      <c r="CE32" s="734"/>
      <c r="CF32" s="698" t="s">
        <v>318</v>
      </c>
      <c r="CG32" s="699"/>
      <c r="CH32" s="699"/>
      <c r="CI32" s="699"/>
      <c r="CJ32" s="699"/>
      <c r="CK32" s="699"/>
      <c r="CL32" s="699"/>
      <c r="CM32" s="699"/>
      <c r="CN32" s="699"/>
      <c r="CO32" s="699"/>
      <c r="CP32" s="699"/>
      <c r="CQ32" s="700"/>
      <c r="CR32" s="683">
        <v>60</v>
      </c>
      <c r="CS32" s="684"/>
      <c r="CT32" s="684"/>
      <c r="CU32" s="684"/>
      <c r="CV32" s="684"/>
      <c r="CW32" s="684"/>
      <c r="CX32" s="684"/>
      <c r="CY32" s="685"/>
      <c r="CZ32" s="688">
        <v>0</v>
      </c>
      <c r="DA32" s="720"/>
      <c r="DB32" s="720"/>
      <c r="DC32" s="722"/>
      <c r="DD32" s="692">
        <v>60</v>
      </c>
      <c r="DE32" s="684"/>
      <c r="DF32" s="684"/>
      <c r="DG32" s="684"/>
      <c r="DH32" s="684"/>
      <c r="DI32" s="684"/>
      <c r="DJ32" s="684"/>
      <c r="DK32" s="685"/>
      <c r="DL32" s="692">
        <v>60</v>
      </c>
      <c r="DM32" s="684"/>
      <c r="DN32" s="684"/>
      <c r="DO32" s="684"/>
      <c r="DP32" s="684"/>
      <c r="DQ32" s="684"/>
      <c r="DR32" s="684"/>
      <c r="DS32" s="684"/>
      <c r="DT32" s="684"/>
      <c r="DU32" s="684"/>
      <c r="DV32" s="685"/>
      <c r="DW32" s="688">
        <v>0</v>
      </c>
      <c r="DX32" s="720"/>
      <c r="DY32" s="720"/>
      <c r="DZ32" s="720"/>
      <c r="EA32" s="720"/>
      <c r="EB32" s="720"/>
      <c r="EC32" s="721"/>
    </row>
    <row r="33" spans="2:133" ht="11.25" customHeight="1">
      <c r="B33" s="680" t="s">
        <v>319</v>
      </c>
      <c r="C33" s="681"/>
      <c r="D33" s="681"/>
      <c r="E33" s="681"/>
      <c r="F33" s="681"/>
      <c r="G33" s="681"/>
      <c r="H33" s="681"/>
      <c r="I33" s="681"/>
      <c r="J33" s="681"/>
      <c r="K33" s="681"/>
      <c r="L33" s="681"/>
      <c r="M33" s="681"/>
      <c r="N33" s="681"/>
      <c r="O33" s="681"/>
      <c r="P33" s="681"/>
      <c r="Q33" s="682"/>
      <c r="R33" s="683">
        <v>4654388</v>
      </c>
      <c r="S33" s="684"/>
      <c r="T33" s="684"/>
      <c r="U33" s="684"/>
      <c r="V33" s="684"/>
      <c r="W33" s="684"/>
      <c r="X33" s="684"/>
      <c r="Y33" s="685"/>
      <c r="Z33" s="686">
        <v>6.6</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v>
      </c>
      <c r="BH33" s="754"/>
      <c r="BI33" s="754"/>
      <c r="BJ33" s="754"/>
      <c r="BK33" s="754"/>
      <c r="BL33" s="754"/>
      <c r="BM33" s="755">
        <v>92.3</v>
      </c>
      <c r="BN33" s="754"/>
      <c r="BO33" s="754"/>
      <c r="BP33" s="754"/>
      <c r="BQ33" s="756"/>
      <c r="BR33" s="753">
        <v>98.9</v>
      </c>
      <c r="BS33" s="754"/>
      <c r="BT33" s="754"/>
      <c r="BU33" s="754"/>
      <c r="BV33" s="754"/>
      <c r="BW33" s="754"/>
      <c r="BX33" s="755">
        <v>91.9</v>
      </c>
      <c r="BY33" s="754"/>
      <c r="BZ33" s="754"/>
      <c r="CA33" s="754"/>
      <c r="CB33" s="756"/>
      <c r="CD33" s="698" t="s">
        <v>321</v>
      </c>
      <c r="CE33" s="699"/>
      <c r="CF33" s="699"/>
      <c r="CG33" s="699"/>
      <c r="CH33" s="699"/>
      <c r="CI33" s="699"/>
      <c r="CJ33" s="699"/>
      <c r="CK33" s="699"/>
      <c r="CL33" s="699"/>
      <c r="CM33" s="699"/>
      <c r="CN33" s="699"/>
      <c r="CO33" s="699"/>
      <c r="CP33" s="699"/>
      <c r="CQ33" s="700"/>
      <c r="CR33" s="683">
        <v>25269682</v>
      </c>
      <c r="CS33" s="708"/>
      <c r="CT33" s="708"/>
      <c r="CU33" s="708"/>
      <c r="CV33" s="708"/>
      <c r="CW33" s="708"/>
      <c r="CX33" s="708"/>
      <c r="CY33" s="709"/>
      <c r="CZ33" s="688">
        <v>36.4</v>
      </c>
      <c r="DA33" s="720"/>
      <c r="DB33" s="720"/>
      <c r="DC33" s="722"/>
      <c r="DD33" s="692">
        <v>19604667</v>
      </c>
      <c r="DE33" s="708"/>
      <c r="DF33" s="708"/>
      <c r="DG33" s="708"/>
      <c r="DH33" s="708"/>
      <c r="DI33" s="708"/>
      <c r="DJ33" s="708"/>
      <c r="DK33" s="709"/>
      <c r="DL33" s="692">
        <v>14157143</v>
      </c>
      <c r="DM33" s="708"/>
      <c r="DN33" s="708"/>
      <c r="DO33" s="708"/>
      <c r="DP33" s="708"/>
      <c r="DQ33" s="708"/>
      <c r="DR33" s="708"/>
      <c r="DS33" s="708"/>
      <c r="DT33" s="708"/>
      <c r="DU33" s="708"/>
      <c r="DV33" s="709"/>
      <c r="DW33" s="688">
        <v>42.9</v>
      </c>
      <c r="DX33" s="720"/>
      <c r="DY33" s="720"/>
      <c r="DZ33" s="720"/>
      <c r="EA33" s="720"/>
      <c r="EB33" s="720"/>
      <c r="EC33" s="721"/>
    </row>
    <row r="34" spans="2:133" ht="11.25" customHeight="1">
      <c r="B34" s="680" t="s">
        <v>322</v>
      </c>
      <c r="C34" s="681"/>
      <c r="D34" s="681"/>
      <c r="E34" s="681"/>
      <c r="F34" s="681"/>
      <c r="G34" s="681"/>
      <c r="H34" s="681"/>
      <c r="I34" s="681"/>
      <c r="J34" s="681"/>
      <c r="K34" s="681"/>
      <c r="L34" s="681"/>
      <c r="M34" s="681"/>
      <c r="N34" s="681"/>
      <c r="O34" s="681"/>
      <c r="P34" s="681"/>
      <c r="Q34" s="682"/>
      <c r="R34" s="683">
        <v>1035888</v>
      </c>
      <c r="S34" s="684"/>
      <c r="T34" s="684"/>
      <c r="U34" s="684"/>
      <c r="V34" s="684"/>
      <c r="W34" s="684"/>
      <c r="X34" s="684"/>
      <c r="Y34" s="685"/>
      <c r="Z34" s="686">
        <v>1.5</v>
      </c>
      <c r="AA34" s="686"/>
      <c r="AB34" s="686"/>
      <c r="AC34" s="686"/>
      <c r="AD34" s="687" t="s">
        <v>137</v>
      </c>
      <c r="AE34" s="687"/>
      <c r="AF34" s="687"/>
      <c r="AG34" s="687"/>
      <c r="AH34" s="687"/>
      <c r="AI34" s="687"/>
      <c r="AJ34" s="687"/>
      <c r="AK34" s="687"/>
      <c r="AL34" s="688" t="s">
        <v>137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7616865</v>
      </c>
      <c r="CS34" s="684"/>
      <c r="CT34" s="684"/>
      <c r="CU34" s="684"/>
      <c r="CV34" s="684"/>
      <c r="CW34" s="684"/>
      <c r="CX34" s="684"/>
      <c r="CY34" s="685"/>
      <c r="CZ34" s="688">
        <v>11</v>
      </c>
      <c r="DA34" s="720"/>
      <c r="DB34" s="720"/>
      <c r="DC34" s="722"/>
      <c r="DD34" s="692">
        <v>5080434</v>
      </c>
      <c r="DE34" s="684"/>
      <c r="DF34" s="684"/>
      <c r="DG34" s="684"/>
      <c r="DH34" s="684"/>
      <c r="DI34" s="684"/>
      <c r="DJ34" s="684"/>
      <c r="DK34" s="685"/>
      <c r="DL34" s="692">
        <v>4517871</v>
      </c>
      <c r="DM34" s="684"/>
      <c r="DN34" s="684"/>
      <c r="DO34" s="684"/>
      <c r="DP34" s="684"/>
      <c r="DQ34" s="684"/>
      <c r="DR34" s="684"/>
      <c r="DS34" s="684"/>
      <c r="DT34" s="684"/>
      <c r="DU34" s="684"/>
      <c r="DV34" s="685"/>
      <c r="DW34" s="688">
        <v>13.7</v>
      </c>
      <c r="DX34" s="720"/>
      <c r="DY34" s="720"/>
      <c r="DZ34" s="720"/>
      <c r="EA34" s="720"/>
      <c r="EB34" s="720"/>
      <c r="EC34" s="721"/>
    </row>
    <row r="35" spans="2:133" ht="11.25" customHeight="1">
      <c r="B35" s="680" t="s">
        <v>324</v>
      </c>
      <c r="C35" s="681"/>
      <c r="D35" s="681"/>
      <c r="E35" s="681"/>
      <c r="F35" s="681"/>
      <c r="G35" s="681"/>
      <c r="H35" s="681"/>
      <c r="I35" s="681"/>
      <c r="J35" s="681"/>
      <c r="K35" s="681"/>
      <c r="L35" s="681"/>
      <c r="M35" s="681"/>
      <c r="N35" s="681"/>
      <c r="O35" s="681"/>
      <c r="P35" s="681"/>
      <c r="Q35" s="682"/>
      <c r="R35" s="683">
        <v>3844064</v>
      </c>
      <c r="S35" s="684"/>
      <c r="T35" s="684"/>
      <c r="U35" s="684"/>
      <c r="V35" s="684"/>
      <c r="W35" s="684"/>
      <c r="X35" s="684"/>
      <c r="Y35" s="685"/>
      <c r="Z35" s="686">
        <v>5.4</v>
      </c>
      <c r="AA35" s="686"/>
      <c r="AB35" s="686"/>
      <c r="AC35" s="686"/>
      <c r="AD35" s="687" t="s">
        <v>137</v>
      </c>
      <c r="AE35" s="687"/>
      <c r="AF35" s="687"/>
      <c r="AG35" s="687"/>
      <c r="AH35" s="687"/>
      <c r="AI35" s="687"/>
      <c r="AJ35" s="687"/>
      <c r="AK35" s="687"/>
      <c r="AL35" s="688" t="s">
        <v>137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667006</v>
      </c>
      <c r="CS35" s="708"/>
      <c r="CT35" s="708"/>
      <c r="CU35" s="708"/>
      <c r="CV35" s="708"/>
      <c r="CW35" s="708"/>
      <c r="CX35" s="708"/>
      <c r="CY35" s="709"/>
      <c r="CZ35" s="688">
        <v>1</v>
      </c>
      <c r="DA35" s="720"/>
      <c r="DB35" s="720"/>
      <c r="DC35" s="722"/>
      <c r="DD35" s="692">
        <v>521197</v>
      </c>
      <c r="DE35" s="708"/>
      <c r="DF35" s="708"/>
      <c r="DG35" s="708"/>
      <c r="DH35" s="708"/>
      <c r="DI35" s="708"/>
      <c r="DJ35" s="708"/>
      <c r="DK35" s="709"/>
      <c r="DL35" s="692">
        <v>521197</v>
      </c>
      <c r="DM35" s="708"/>
      <c r="DN35" s="708"/>
      <c r="DO35" s="708"/>
      <c r="DP35" s="708"/>
      <c r="DQ35" s="708"/>
      <c r="DR35" s="708"/>
      <c r="DS35" s="708"/>
      <c r="DT35" s="708"/>
      <c r="DU35" s="708"/>
      <c r="DV35" s="709"/>
      <c r="DW35" s="688">
        <v>1.6</v>
      </c>
      <c r="DX35" s="720"/>
      <c r="DY35" s="720"/>
      <c r="DZ35" s="720"/>
      <c r="EA35" s="720"/>
      <c r="EB35" s="720"/>
      <c r="EC35" s="721"/>
    </row>
    <row r="36" spans="2:133" ht="11.25" customHeight="1">
      <c r="B36" s="680" t="s">
        <v>328</v>
      </c>
      <c r="C36" s="681"/>
      <c r="D36" s="681"/>
      <c r="E36" s="681"/>
      <c r="F36" s="681"/>
      <c r="G36" s="681"/>
      <c r="H36" s="681"/>
      <c r="I36" s="681"/>
      <c r="J36" s="681"/>
      <c r="K36" s="681"/>
      <c r="L36" s="681"/>
      <c r="M36" s="681"/>
      <c r="N36" s="681"/>
      <c r="O36" s="681"/>
      <c r="P36" s="681"/>
      <c r="Q36" s="682"/>
      <c r="R36" s="683">
        <v>2910416</v>
      </c>
      <c r="S36" s="684"/>
      <c r="T36" s="684"/>
      <c r="U36" s="684"/>
      <c r="V36" s="684"/>
      <c r="W36" s="684"/>
      <c r="X36" s="684"/>
      <c r="Y36" s="685"/>
      <c r="Z36" s="686">
        <v>4.0999999999999996</v>
      </c>
      <c r="AA36" s="686"/>
      <c r="AB36" s="686"/>
      <c r="AC36" s="686"/>
      <c r="AD36" s="687" t="s">
        <v>137</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7198856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139496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8259974</v>
      </c>
      <c r="CS36" s="684"/>
      <c r="CT36" s="684"/>
      <c r="CU36" s="684"/>
      <c r="CV36" s="684"/>
      <c r="CW36" s="684"/>
      <c r="CX36" s="684"/>
      <c r="CY36" s="685"/>
      <c r="CZ36" s="688">
        <v>11.9</v>
      </c>
      <c r="DA36" s="720"/>
      <c r="DB36" s="720"/>
      <c r="DC36" s="722"/>
      <c r="DD36" s="692">
        <v>6934906</v>
      </c>
      <c r="DE36" s="684"/>
      <c r="DF36" s="684"/>
      <c r="DG36" s="684"/>
      <c r="DH36" s="684"/>
      <c r="DI36" s="684"/>
      <c r="DJ36" s="684"/>
      <c r="DK36" s="685"/>
      <c r="DL36" s="692">
        <v>4609180</v>
      </c>
      <c r="DM36" s="684"/>
      <c r="DN36" s="684"/>
      <c r="DO36" s="684"/>
      <c r="DP36" s="684"/>
      <c r="DQ36" s="684"/>
      <c r="DR36" s="684"/>
      <c r="DS36" s="684"/>
      <c r="DT36" s="684"/>
      <c r="DU36" s="684"/>
      <c r="DV36" s="685"/>
      <c r="DW36" s="688">
        <v>14</v>
      </c>
      <c r="DX36" s="720"/>
      <c r="DY36" s="720"/>
      <c r="DZ36" s="720"/>
      <c r="EA36" s="720"/>
      <c r="EB36" s="720"/>
      <c r="EC36" s="721"/>
    </row>
    <row r="37" spans="2:133" ht="11.25" customHeight="1">
      <c r="B37" s="680" t="s">
        <v>332</v>
      </c>
      <c r="C37" s="681"/>
      <c r="D37" s="681"/>
      <c r="E37" s="681"/>
      <c r="F37" s="681"/>
      <c r="G37" s="681"/>
      <c r="H37" s="681"/>
      <c r="I37" s="681"/>
      <c r="J37" s="681"/>
      <c r="K37" s="681"/>
      <c r="L37" s="681"/>
      <c r="M37" s="681"/>
      <c r="N37" s="681"/>
      <c r="O37" s="681"/>
      <c r="P37" s="681"/>
      <c r="Q37" s="682"/>
      <c r="R37" s="683">
        <v>981362</v>
      </c>
      <c r="S37" s="684"/>
      <c r="T37" s="684"/>
      <c r="U37" s="684"/>
      <c r="V37" s="684"/>
      <c r="W37" s="684"/>
      <c r="X37" s="684"/>
      <c r="Y37" s="685"/>
      <c r="Z37" s="686">
        <v>1.4</v>
      </c>
      <c r="AA37" s="686"/>
      <c r="AB37" s="686"/>
      <c r="AC37" s="686"/>
      <c r="AD37" s="687" t="s">
        <v>137</v>
      </c>
      <c r="AE37" s="687"/>
      <c r="AF37" s="687"/>
      <c r="AG37" s="687"/>
      <c r="AH37" s="687"/>
      <c r="AI37" s="687"/>
      <c r="AJ37" s="687"/>
      <c r="AK37" s="687"/>
      <c r="AL37" s="688" t="s">
        <v>137</v>
      </c>
      <c r="AM37" s="689"/>
      <c r="AN37" s="689"/>
      <c r="AO37" s="690"/>
      <c r="AQ37" s="761" t="s">
        <v>333</v>
      </c>
      <c r="AR37" s="762"/>
      <c r="AS37" s="762"/>
      <c r="AT37" s="762"/>
      <c r="AU37" s="762"/>
      <c r="AV37" s="762"/>
      <c r="AW37" s="762"/>
      <c r="AX37" s="762"/>
      <c r="AY37" s="763"/>
      <c r="AZ37" s="683">
        <v>519551</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-172308</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3340481</v>
      </c>
      <c r="CS37" s="708"/>
      <c r="CT37" s="708"/>
      <c r="CU37" s="708"/>
      <c r="CV37" s="708"/>
      <c r="CW37" s="708"/>
      <c r="CX37" s="708"/>
      <c r="CY37" s="709"/>
      <c r="CZ37" s="688">
        <v>4.8</v>
      </c>
      <c r="DA37" s="720"/>
      <c r="DB37" s="720"/>
      <c r="DC37" s="722"/>
      <c r="DD37" s="692">
        <v>3314299</v>
      </c>
      <c r="DE37" s="708"/>
      <c r="DF37" s="708"/>
      <c r="DG37" s="708"/>
      <c r="DH37" s="708"/>
      <c r="DI37" s="708"/>
      <c r="DJ37" s="708"/>
      <c r="DK37" s="709"/>
      <c r="DL37" s="692">
        <v>3175941</v>
      </c>
      <c r="DM37" s="708"/>
      <c r="DN37" s="708"/>
      <c r="DO37" s="708"/>
      <c r="DP37" s="708"/>
      <c r="DQ37" s="708"/>
      <c r="DR37" s="708"/>
      <c r="DS37" s="708"/>
      <c r="DT37" s="708"/>
      <c r="DU37" s="708"/>
      <c r="DV37" s="709"/>
      <c r="DW37" s="688">
        <v>9.6</v>
      </c>
      <c r="DX37" s="720"/>
      <c r="DY37" s="720"/>
      <c r="DZ37" s="720"/>
      <c r="EA37" s="720"/>
      <c r="EB37" s="720"/>
      <c r="EC37" s="721"/>
    </row>
    <row r="38" spans="2:133" ht="11.25" customHeight="1">
      <c r="B38" s="680" t="s">
        <v>336</v>
      </c>
      <c r="C38" s="681"/>
      <c r="D38" s="681"/>
      <c r="E38" s="681"/>
      <c r="F38" s="681"/>
      <c r="G38" s="681"/>
      <c r="H38" s="681"/>
      <c r="I38" s="681"/>
      <c r="J38" s="681"/>
      <c r="K38" s="681"/>
      <c r="L38" s="681"/>
      <c r="M38" s="681"/>
      <c r="N38" s="681"/>
      <c r="O38" s="681"/>
      <c r="P38" s="681"/>
      <c r="Q38" s="682"/>
      <c r="R38" s="683">
        <v>1139022</v>
      </c>
      <c r="S38" s="684"/>
      <c r="T38" s="684"/>
      <c r="U38" s="684"/>
      <c r="V38" s="684"/>
      <c r="W38" s="684"/>
      <c r="X38" s="684"/>
      <c r="Y38" s="685"/>
      <c r="Z38" s="686">
        <v>1.6</v>
      </c>
      <c r="AA38" s="686"/>
      <c r="AB38" s="686"/>
      <c r="AC38" s="686"/>
      <c r="AD38" s="687">
        <v>952</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393384</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17432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5991628</v>
      </c>
      <c r="CS38" s="684"/>
      <c r="CT38" s="684"/>
      <c r="CU38" s="684"/>
      <c r="CV38" s="684"/>
      <c r="CW38" s="684"/>
      <c r="CX38" s="684"/>
      <c r="CY38" s="685"/>
      <c r="CZ38" s="688">
        <v>8.6</v>
      </c>
      <c r="DA38" s="720"/>
      <c r="DB38" s="720"/>
      <c r="DC38" s="722"/>
      <c r="DD38" s="692">
        <v>4868339</v>
      </c>
      <c r="DE38" s="684"/>
      <c r="DF38" s="684"/>
      <c r="DG38" s="684"/>
      <c r="DH38" s="684"/>
      <c r="DI38" s="684"/>
      <c r="DJ38" s="684"/>
      <c r="DK38" s="685"/>
      <c r="DL38" s="692">
        <v>4508895</v>
      </c>
      <c r="DM38" s="684"/>
      <c r="DN38" s="684"/>
      <c r="DO38" s="684"/>
      <c r="DP38" s="684"/>
      <c r="DQ38" s="684"/>
      <c r="DR38" s="684"/>
      <c r="DS38" s="684"/>
      <c r="DT38" s="684"/>
      <c r="DU38" s="684"/>
      <c r="DV38" s="685"/>
      <c r="DW38" s="688">
        <v>13.6</v>
      </c>
      <c r="DX38" s="720"/>
      <c r="DY38" s="720"/>
      <c r="DZ38" s="720"/>
      <c r="EA38" s="720"/>
      <c r="EB38" s="720"/>
      <c r="EC38" s="721"/>
    </row>
    <row r="39" spans="2:133" ht="11.25" customHeight="1">
      <c r="B39" s="680" t="s">
        <v>340</v>
      </c>
      <c r="C39" s="681"/>
      <c r="D39" s="681"/>
      <c r="E39" s="681"/>
      <c r="F39" s="681"/>
      <c r="G39" s="681"/>
      <c r="H39" s="681"/>
      <c r="I39" s="681"/>
      <c r="J39" s="681"/>
      <c r="K39" s="681"/>
      <c r="L39" s="681"/>
      <c r="M39" s="681"/>
      <c r="N39" s="681"/>
      <c r="O39" s="681"/>
      <c r="P39" s="681"/>
      <c r="Q39" s="682"/>
      <c r="R39" s="683">
        <v>5386799</v>
      </c>
      <c r="S39" s="684"/>
      <c r="T39" s="684"/>
      <c r="U39" s="684"/>
      <c r="V39" s="684"/>
      <c r="W39" s="684"/>
      <c r="X39" s="684"/>
      <c r="Y39" s="685"/>
      <c r="Z39" s="686">
        <v>7.6</v>
      </c>
      <c r="AA39" s="686"/>
      <c r="AB39" s="686"/>
      <c r="AC39" s="686"/>
      <c r="AD39" s="687" t="s">
        <v>137</v>
      </c>
      <c r="AE39" s="687"/>
      <c r="AF39" s="687"/>
      <c r="AG39" s="687"/>
      <c r="AH39" s="687"/>
      <c r="AI39" s="687"/>
      <c r="AJ39" s="687"/>
      <c r="AK39" s="687"/>
      <c r="AL39" s="688" t="s">
        <v>137</v>
      </c>
      <c r="AM39" s="689"/>
      <c r="AN39" s="689"/>
      <c r="AO39" s="690"/>
      <c r="AQ39" s="761" t="s">
        <v>341</v>
      </c>
      <c r="AR39" s="762"/>
      <c r="AS39" s="762"/>
      <c r="AT39" s="762"/>
      <c r="AU39" s="762"/>
      <c r="AV39" s="762"/>
      <c r="AW39" s="762"/>
      <c r="AX39" s="762"/>
      <c r="AY39" s="763"/>
      <c r="AZ39" s="683">
        <v>282317</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26928</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2299388</v>
      </c>
      <c r="CS39" s="708"/>
      <c r="CT39" s="708"/>
      <c r="CU39" s="708"/>
      <c r="CV39" s="708"/>
      <c r="CW39" s="708"/>
      <c r="CX39" s="708"/>
      <c r="CY39" s="709"/>
      <c r="CZ39" s="688">
        <v>3.3</v>
      </c>
      <c r="DA39" s="720"/>
      <c r="DB39" s="720"/>
      <c r="DC39" s="722"/>
      <c r="DD39" s="692">
        <v>2181111</v>
      </c>
      <c r="DE39" s="708"/>
      <c r="DF39" s="708"/>
      <c r="DG39" s="708"/>
      <c r="DH39" s="708"/>
      <c r="DI39" s="708"/>
      <c r="DJ39" s="708"/>
      <c r="DK39" s="709"/>
      <c r="DL39" s="692" t="s">
        <v>137</v>
      </c>
      <c r="DM39" s="708"/>
      <c r="DN39" s="708"/>
      <c r="DO39" s="708"/>
      <c r="DP39" s="708"/>
      <c r="DQ39" s="708"/>
      <c r="DR39" s="708"/>
      <c r="DS39" s="708"/>
      <c r="DT39" s="708"/>
      <c r="DU39" s="708"/>
      <c r="DV39" s="709"/>
      <c r="DW39" s="688" t="s">
        <v>137</v>
      </c>
      <c r="DX39" s="720"/>
      <c r="DY39" s="720"/>
      <c r="DZ39" s="720"/>
      <c r="EA39" s="720"/>
      <c r="EB39" s="720"/>
      <c r="EC39" s="721"/>
    </row>
    <row r="40" spans="2:133" ht="11.25" customHeight="1">
      <c r="B40" s="680" t="s">
        <v>344</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137</v>
      </c>
      <c r="AM40" s="689"/>
      <c r="AN40" s="689"/>
      <c r="AO40" s="690"/>
      <c r="AQ40" s="761" t="s">
        <v>345</v>
      </c>
      <c r="AR40" s="762"/>
      <c r="AS40" s="762"/>
      <c r="AT40" s="762"/>
      <c r="AU40" s="762"/>
      <c r="AV40" s="762"/>
      <c r="AW40" s="762"/>
      <c r="AX40" s="762"/>
      <c r="AY40" s="763"/>
      <c r="AZ40" s="683">
        <v>31076</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78</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434821</v>
      </c>
      <c r="CS40" s="684"/>
      <c r="CT40" s="684"/>
      <c r="CU40" s="684"/>
      <c r="CV40" s="684"/>
      <c r="CW40" s="684"/>
      <c r="CX40" s="684"/>
      <c r="CY40" s="685"/>
      <c r="CZ40" s="688">
        <v>0.6</v>
      </c>
      <c r="DA40" s="720"/>
      <c r="DB40" s="720"/>
      <c r="DC40" s="722"/>
      <c r="DD40" s="692">
        <v>18680</v>
      </c>
      <c r="DE40" s="684"/>
      <c r="DF40" s="684"/>
      <c r="DG40" s="684"/>
      <c r="DH40" s="684"/>
      <c r="DI40" s="684"/>
      <c r="DJ40" s="684"/>
      <c r="DK40" s="685"/>
      <c r="DL40" s="692" t="s">
        <v>137</v>
      </c>
      <c r="DM40" s="684"/>
      <c r="DN40" s="684"/>
      <c r="DO40" s="684"/>
      <c r="DP40" s="684"/>
      <c r="DQ40" s="684"/>
      <c r="DR40" s="684"/>
      <c r="DS40" s="684"/>
      <c r="DT40" s="684"/>
      <c r="DU40" s="684"/>
      <c r="DV40" s="685"/>
      <c r="DW40" s="688" t="s">
        <v>176</v>
      </c>
      <c r="DX40" s="720"/>
      <c r="DY40" s="720"/>
      <c r="DZ40" s="720"/>
      <c r="EA40" s="720"/>
      <c r="EB40" s="720"/>
      <c r="EC40" s="721"/>
    </row>
    <row r="41" spans="2:133" ht="11.25" customHeight="1">
      <c r="B41" s="680" t="s">
        <v>349</v>
      </c>
      <c r="C41" s="681"/>
      <c r="D41" s="681"/>
      <c r="E41" s="681"/>
      <c r="F41" s="681"/>
      <c r="G41" s="681"/>
      <c r="H41" s="681"/>
      <c r="I41" s="681"/>
      <c r="J41" s="681"/>
      <c r="K41" s="681"/>
      <c r="L41" s="681"/>
      <c r="M41" s="681"/>
      <c r="N41" s="681"/>
      <c r="O41" s="681"/>
      <c r="P41" s="681"/>
      <c r="Q41" s="682"/>
      <c r="R41" s="683">
        <v>1351299</v>
      </c>
      <c r="S41" s="684"/>
      <c r="T41" s="684"/>
      <c r="U41" s="684"/>
      <c r="V41" s="684"/>
      <c r="W41" s="684"/>
      <c r="X41" s="684"/>
      <c r="Y41" s="685"/>
      <c r="Z41" s="686">
        <v>1.9</v>
      </c>
      <c r="AA41" s="686"/>
      <c r="AB41" s="686"/>
      <c r="AC41" s="686"/>
      <c r="AD41" s="687" t="s">
        <v>176</v>
      </c>
      <c r="AE41" s="687"/>
      <c r="AF41" s="687"/>
      <c r="AG41" s="687"/>
      <c r="AH41" s="687"/>
      <c r="AI41" s="687"/>
      <c r="AJ41" s="687"/>
      <c r="AK41" s="687"/>
      <c r="AL41" s="688" t="s">
        <v>137</v>
      </c>
      <c r="AM41" s="689"/>
      <c r="AN41" s="689"/>
      <c r="AO41" s="690"/>
      <c r="AQ41" s="761" t="s">
        <v>350</v>
      </c>
      <c r="AR41" s="762"/>
      <c r="AS41" s="762"/>
      <c r="AT41" s="762"/>
      <c r="AU41" s="762"/>
      <c r="AV41" s="762"/>
      <c r="AW41" s="762"/>
      <c r="AX41" s="762"/>
      <c r="AY41" s="763"/>
      <c r="AZ41" s="683">
        <v>1380758</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137</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137</v>
      </c>
      <c r="CS41" s="708"/>
      <c r="CT41" s="708"/>
      <c r="CU41" s="708"/>
      <c r="CV41" s="708"/>
      <c r="CW41" s="708"/>
      <c r="CX41" s="708"/>
      <c r="CY41" s="709"/>
      <c r="CZ41" s="688" t="s">
        <v>137</v>
      </c>
      <c r="DA41" s="720"/>
      <c r="DB41" s="720"/>
      <c r="DC41" s="722"/>
      <c r="DD41" s="692" t="s">
        <v>137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70735269</v>
      </c>
      <c r="S42" s="769"/>
      <c r="T42" s="769"/>
      <c r="U42" s="769"/>
      <c r="V42" s="769"/>
      <c r="W42" s="769"/>
      <c r="X42" s="769"/>
      <c r="Y42" s="777"/>
      <c r="Z42" s="778">
        <v>100</v>
      </c>
      <c r="AA42" s="778"/>
      <c r="AB42" s="778"/>
      <c r="AC42" s="778"/>
      <c r="AD42" s="779">
        <v>31686987</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4591770</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349</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8053069</v>
      </c>
      <c r="CS42" s="684"/>
      <c r="CT42" s="684"/>
      <c r="CU42" s="684"/>
      <c r="CV42" s="684"/>
      <c r="CW42" s="684"/>
      <c r="CX42" s="684"/>
      <c r="CY42" s="685"/>
      <c r="CZ42" s="688">
        <v>11.6</v>
      </c>
      <c r="DA42" s="689"/>
      <c r="DB42" s="689"/>
      <c r="DC42" s="701"/>
      <c r="DD42" s="692">
        <v>2763477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170977</v>
      </c>
      <c r="CS43" s="708"/>
      <c r="CT43" s="708"/>
      <c r="CU43" s="708"/>
      <c r="CV43" s="708"/>
      <c r="CW43" s="708"/>
      <c r="CX43" s="708"/>
      <c r="CY43" s="709"/>
      <c r="CZ43" s="688">
        <v>0.2</v>
      </c>
      <c r="DA43" s="720"/>
      <c r="DB43" s="720"/>
      <c r="DC43" s="722"/>
      <c r="DD43" s="692">
        <v>170977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7423549</v>
      </c>
      <c r="CS44" s="684"/>
      <c r="CT44" s="684"/>
      <c r="CU44" s="684"/>
      <c r="CV44" s="684"/>
      <c r="CW44" s="684"/>
      <c r="CX44" s="684"/>
      <c r="CY44" s="685"/>
      <c r="CZ44" s="688">
        <v>10.7</v>
      </c>
      <c r="DA44" s="689"/>
      <c r="DB44" s="689"/>
      <c r="DC44" s="701"/>
      <c r="DD44" s="692">
        <v>2512553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2485204</v>
      </c>
      <c r="CS45" s="708"/>
      <c r="CT45" s="708"/>
      <c r="CU45" s="708"/>
      <c r="CV45" s="708"/>
      <c r="CW45" s="708"/>
      <c r="CX45" s="708"/>
      <c r="CY45" s="709"/>
      <c r="CZ45" s="688">
        <v>3.6</v>
      </c>
      <c r="DA45" s="720"/>
      <c r="DB45" s="720"/>
      <c r="DC45" s="722"/>
      <c r="DD45" s="692">
        <v>154338</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4762965</v>
      </c>
      <c r="CS46" s="684"/>
      <c r="CT46" s="684"/>
      <c r="CU46" s="684"/>
      <c r="CV46" s="684"/>
      <c r="CW46" s="684"/>
      <c r="CX46" s="684"/>
      <c r="CY46" s="685"/>
      <c r="CZ46" s="688">
        <v>6.9</v>
      </c>
      <c r="DA46" s="689"/>
      <c r="DB46" s="689"/>
      <c r="DC46" s="701"/>
      <c r="DD46" s="692">
        <v>2315235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629520</v>
      </c>
      <c r="CS47" s="708"/>
      <c r="CT47" s="708"/>
      <c r="CU47" s="708"/>
      <c r="CV47" s="708"/>
      <c r="CW47" s="708"/>
      <c r="CX47" s="708"/>
      <c r="CY47" s="709"/>
      <c r="CZ47" s="688">
        <v>0.9</v>
      </c>
      <c r="DA47" s="720"/>
      <c r="DB47" s="720"/>
      <c r="DC47" s="722"/>
      <c r="DD47" s="692">
        <v>250924</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261</v>
      </c>
      <c r="CS48" s="684"/>
      <c r="CT48" s="684"/>
      <c r="CU48" s="684"/>
      <c r="CV48" s="684"/>
      <c r="CW48" s="684"/>
      <c r="CX48" s="684"/>
      <c r="CY48" s="685"/>
      <c r="CZ48" s="688" t="s">
        <v>261</v>
      </c>
      <c r="DA48" s="689"/>
      <c r="DB48" s="689"/>
      <c r="DC48" s="701"/>
      <c r="DD48" s="692" t="s">
        <v>261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69457674</v>
      </c>
      <c r="CS49" s="754"/>
      <c r="CT49" s="754"/>
      <c r="CU49" s="754"/>
      <c r="CV49" s="754"/>
      <c r="CW49" s="754"/>
      <c r="CX49" s="754"/>
      <c r="CY49" s="785"/>
      <c r="CZ49" s="780">
        <v>100</v>
      </c>
      <c r="DA49" s="786"/>
      <c r="DB49" s="786"/>
      <c r="DC49" s="787"/>
      <c r="DD49" s="788">
        <v>41052815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q0UaYWROWjxBfW8VUiEQ0Y0sxmBUIU/88StM05TZVfHiIhFuoS0daGQhx93hATJzwyno0jdznHsKeenGx1bPA==" saltValue="35l2sDZotiOFBPB7kwIi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70224</v>
      </c>
      <c r="R7" s="819"/>
      <c r="S7" s="819"/>
      <c r="T7" s="819"/>
      <c r="U7" s="819"/>
      <c r="V7" s="819">
        <v>68953</v>
      </c>
      <c r="W7" s="819"/>
      <c r="X7" s="819"/>
      <c r="Y7" s="819"/>
      <c r="Z7" s="819"/>
      <c r="AA7" s="819">
        <v>1271</v>
      </c>
      <c r="AB7" s="819"/>
      <c r="AC7" s="819"/>
      <c r="AD7" s="819"/>
      <c r="AE7" s="820"/>
      <c r="AF7" s="821">
        <v>989</v>
      </c>
      <c r="AG7" s="822"/>
      <c r="AH7" s="822"/>
      <c r="AI7" s="822"/>
      <c r="AJ7" s="823"/>
      <c r="AK7" s="858">
        <v>2910</v>
      </c>
      <c r="AL7" s="859"/>
      <c r="AM7" s="859"/>
      <c r="AN7" s="859"/>
      <c r="AO7" s="859"/>
      <c r="AP7" s="859">
        <v>72409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2</v>
      </c>
      <c r="CI7" s="856"/>
      <c r="CJ7" s="856"/>
      <c r="CK7" s="856"/>
      <c r="CL7" s="857"/>
      <c r="CM7" s="855">
        <v>118</v>
      </c>
      <c r="CN7" s="856"/>
      <c r="CO7" s="856"/>
      <c r="CP7" s="856"/>
      <c r="CQ7" s="857"/>
      <c r="CR7" s="855">
        <v>100</v>
      </c>
      <c r="CS7" s="856"/>
      <c r="CT7" s="856"/>
      <c r="CU7" s="856"/>
      <c r="CV7" s="857"/>
      <c r="CW7" s="855" t="s">
        <v>593</v>
      </c>
      <c r="CX7" s="856"/>
      <c r="CY7" s="856"/>
      <c r="CZ7" s="856"/>
      <c r="DA7" s="857"/>
      <c r="DB7" s="855" t="s">
        <v>593</v>
      </c>
      <c r="DC7" s="856"/>
      <c r="DD7" s="856"/>
      <c r="DE7" s="856"/>
      <c r="DF7" s="857"/>
      <c r="DG7" s="855" t="s">
        <v>593</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1348</v>
      </c>
      <c r="R8" s="843"/>
      <c r="S8" s="843"/>
      <c r="T8" s="843"/>
      <c r="U8" s="843"/>
      <c r="V8" s="843">
        <v>1345</v>
      </c>
      <c r="W8" s="843"/>
      <c r="X8" s="843"/>
      <c r="Y8" s="843"/>
      <c r="Z8" s="843"/>
      <c r="AA8" s="843">
        <v>3</v>
      </c>
      <c r="AB8" s="843"/>
      <c r="AC8" s="843"/>
      <c r="AD8" s="843"/>
      <c r="AE8" s="844"/>
      <c r="AF8" s="845">
        <v>2</v>
      </c>
      <c r="AG8" s="846"/>
      <c r="AH8" s="846"/>
      <c r="AI8" s="846"/>
      <c r="AJ8" s="847"/>
      <c r="AK8" s="848">
        <v>871</v>
      </c>
      <c r="AL8" s="849"/>
      <c r="AM8" s="849"/>
      <c r="AN8" s="849"/>
      <c r="AO8" s="849"/>
      <c r="AP8" s="849">
        <v>3065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17</v>
      </c>
      <c r="CI8" s="866"/>
      <c r="CJ8" s="866"/>
      <c r="CK8" s="866"/>
      <c r="CL8" s="867"/>
      <c r="CM8" s="865">
        <v>1070</v>
      </c>
      <c r="CN8" s="866"/>
      <c r="CO8" s="866"/>
      <c r="CP8" s="866"/>
      <c r="CQ8" s="867"/>
      <c r="CR8" s="865">
        <v>150</v>
      </c>
      <c r="CS8" s="866"/>
      <c r="CT8" s="866"/>
      <c r="CU8" s="866"/>
      <c r="CV8" s="867"/>
      <c r="CW8" s="865">
        <v>19</v>
      </c>
      <c r="CX8" s="866"/>
      <c r="CY8" s="866"/>
      <c r="CZ8" s="866"/>
      <c r="DA8" s="867"/>
      <c r="DB8" s="865" t="s">
        <v>522</v>
      </c>
      <c r="DC8" s="866"/>
      <c r="DD8" s="866"/>
      <c r="DE8" s="866"/>
      <c r="DF8" s="867"/>
      <c r="DG8" s="865" t="s">
        <v>522</v>
      </c>
      <c r="DH8" s="866"/>
      <c r="DI8" s="866"/>
      <c r="DJ8" s="866"/>
      <c r="DK8" s="867"/>
      <c r="DL8" s="865" t="s">
        <v>522</v>
      </c>
      <c r="DM8" s="866"/>
      <c r="DN8" s="866"/>
      <c r="DO8" s="866"/>
      <c r="DP8" s="867"/>
      <c r="DQ8" s="865" t="s">
        <v>522</v>
      </c>
      <c r="DR8" s="866"/>
      <c r="DS8" s="866"/>
      <c r="DT8" s="866"/>
      <c r="DU8" s="867"/>
      <c r="DV8" s="868"/>
      <c r="DW8" s="869"/>
      <c r="DX8" s="869"/>
      <c r="DY8" s="869"/>
      <c r="DZ8" s="870"/>
      <c r="EA8" s="255"/>
    </row>
    <row r="9" spans="1:131" s="256" customFormat="1" ht="26.25" customHeight="1">
      <c r="A9" s="262">
        <v>3</v>
      </c>
      <c r="B9" s="839" t="s">
        <v>391</v>
      </c>
      <c r="C9" s="840"/>
      <c r="D9" s="840"/>
      <c r="E9" s="840"/>
      <c r="F9" s="840"/>
      <c r="G9" s="840"/>
      <c r="H9" s="840"/>
      <c r="I9" s="840"/>
      <c r="J9" s="840"/>
      <c r="K9" s="840"/>
      <c r="L9" s="840"/>
      <c r="M9" s="840"/>
      <c r="N9" s="840"/>
      <c r="O9" s="840"/>
      <c r="P9" s="841"/>
      <c r="Q9" s="842">
        <v>17</v>
      </c>
      <c r="R9" s="843"/>
      <c r="S9" s="843"/>
      <c r="T9" s="843"/>
      <c r="U9" s="843"/>
      <c r="V9" s="843">
        <v>15</v>
      </c>
      <c r="W9" s="843"/>
      <c r="X9" s="843"/>
      <c r="Y9" s="843"/>
      <c r="Z9" s="843"/>
      <c r="AA9" s="843">
        <v>2</v>
      </c>
      <c r="AB9" s="843"/>
      <c r="AC9" s="843"/>
      <c r="AD9" s="843"/>
      <c r="AE9" s="844"/>
      <c r="AF9" s="845">
        <v>2</v>
      </c>
      <c r="AG9" s="846"/>
      <c r="AH9" s="846"/>
      <c r="AI9" s="846"/>
      <c r="AJ9" s="847"/>
      <c r="AK9" s="848" t="s">
        <v>593</v>
      </c>
      <c r="AL9" s="849"/>
      <c r="AM9" s="849"/>
      <c r="AN9" s="849"/>
      <c r="AO9" s="849"/>
      <c r="AP9" s="849">
        <v>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596</v>
      </c>
      <c r="BT9" s="853"/>
      <c r="BU9" s="853"/>
      <c r="BV9" s="853"/>
      <c r="BW9" s="853"/>
      <c r="BX9" s="853"/>
      <c r="BY9" s="853"/>
      <c r="BZ9" s="853"/>
      <c r="CA9" s="853"/>
      <c r="CB9" s="853"/>
      <c r="CC9" s="853"/>
      <c r="CD9" s="853"/>
      <c r="CE9" s="853"/>
      <c r="CF9" s="853"/>
      <c r="CG9" s="854"/>
      <c r="CH9" s="865">
        <v>-5</v>
      </c>
      <c r="CI9" s="866"/>
      <c r="CJ9" s="866"/>
      <c r="CK9" s="866"/>
      <c r="CL9" s="867"/>
      <c r="CM9" s="865">
        <v>2</v>
      </c>
      <c r="CN9" s="866"/>
      <c r="CO9" s="866"/>
      <c r="CP9" s="866"/>
      <c r="CQ9" s="867"/>
      <c r="CR9" s="865">
        <v>12</v>
      </c>
      <c r="CS9" s="866"/>
      <c r="CT9" s="866"/>
      <c r="CU9" s="866"/>
      <c r="CV9" s="867"/>
      <c r="CW9" s="865" t="s">
        <v>522</v>
      </c>
      <c r="CX9" s="866"/>
      <c r="CY9" s="866"/>
      <c r="CZ9" s="866"/>
      <c r="DA9" s="867"/>
      <c r="DB9" s="865" t="s">
        <v>522</v>
      </c>
      <c r="DC9" s="866"/>
      <c r="DD9" s="866"/>
      <c r="DE9" s="866"/>
      <c r="DF9" s="867"/>
      <c r="DG9" s="865" t="s">
        <v>522</v>
      </c>
      <c r="DH9" s="866"/>
      <c r="DI9" s="866"/>
      <c r="DJ9" s="866"/>
      <c r="DK9" s="867"/>
      <c r="DL9" s="865" t="s">
        <v>522</v>
      </c>
      <c r="DM9" s="866"/>
      <c r="DN9" s="866"/>
      <c r="DO9" s="866"/>
      <c r="DP9" s="867"/>
      <c r="DQ9" s="865" t="s">
        <v>522</v>
      </c>
      <c r="DR9" s="866"/>
      <c r="DS9" s="866"/>
      <c r="DT9" s="866"/>
      <c r="DU9" s="867"/>
      <c r="DV9" s="868"/>
      <c r="DW9" s="869"/>
      <c r="DX9" s="869"/>
      <c r="DY9" s="869"/>
      <c r="DZ9" s="870"/>
      <c r="EA9" s="255"/>
    </row>
    <row r="10" spans="1:131" s="256" customFormat="1" ht="26.25" customHeight="1">
      <c r="A10" s="262">
        <v>4</v>
      </c>
      <c r="B10" s="839" t="s">
        <v>392</v>
      </c>
      <c r="C10" s="840"/>
      <c r="D10" s="840"/>
      <c r="E10" s="840"/>
      <c r="F10" s="840"/>
      <c r="G10" s="840"/>
      <c r="H10" s="840"/>
      <c r="I10" s="840"/>
      <c r="J10" s="840"/>
      <c r="K10" s="840"/>
      <c r="L10" s="840"/>
      <c r="M10" s="840"/>
      <c r="N10" s="840"/>
      <c r="O10" s="840"/>
      <c r="P10" s="841"/>
      <c r="Q10" s="842">
        <v>17</v>
      </c>
      <c r="R10" s="843"/>
      <c r="S10" s="843"/>
      <c r="T10" s="843"/>
      <c r="U10" s="843"/>
      <c r="V10" s="843">
        <v>15</v>
      </c>
      <c r="W10" s="843"/>
      <c r="X10" s="843"/>
      <c r="Y10" s="843"/>
      <c r="Z10" s="843"/>
      <c r="AA10" s="843">
        <v>1</v>
      </c>
      <c r="AB10" s="843"/>
      <c r="AC10" s="843"/>
      <c r="AD10" s="843"/>
      <c r="AE10" s="844"/>
      <c r="AF10" s="845">
        <v>1</v>
      </c>
      <c r="AG10" s="846"/>
      <c r="AH10" s="846"/>
      <c r="AI10" s="846"/>
      <c r="AJ10" s="847"/>
      <c r="AK10" s="848" t="s">
        <v>593</v>
      </c>
      <c r="AL10" s="849"/>
      <c r="AM10" s="849"/>
      <c r="AN10" s="849"/>
      <c r="AO10" s="849"/>
      <c r="AP10" s="849" t="s">
        <v>593</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v>70735</v>
      </c>
      <c r="R23" s="878"/>
      <c r="S23" s="878"/>
      <c r="T23" s="878"/>
      <c r="U23" s="878"/>
      <c r="V23" s="878">
        <v>69458</v>
      </c>
      <c r="W23" s="878"/>
      <c r="X23" s="878"/>
      <c r="Y23" s="878"/>
      <c r="Z23" s="878"/>
      <c r="AA23" s="878">
        <v>1278</v>
      </c>
      <c r="AB23" s="878"/>
      <c r="AC23" s="878"/>
      <c r="AD23" s="878"/>
      <c r="AE23" s="879"/>
      <c r="AF23" s="880">
        <v>994</v>
      </c>
      <c r="AG23" s="878"/>
      <c r="AH23" s="878"/>
      <c r="AI23" s="878"/>
      <c r="AJ23" s="881"/>
      <c r="AK23" s="882"/>
      <c r="AL23" s="883"/>
      <c r="AM23" s="883"/>
      <c r="AN23" s="883"/>
      <c r="AO23" s="883"/>
      <c r="AP23" s="878">
        <v>75475</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13613</v>
      </c>
      <c r="R28" s="907"/>
      <c r="S28" s="907"/>
      <c r="T28" s="907"/>
      <c r="U28" s="907"/>
      <c r="V28" s="907">
        <v>13473</v>
      </c>
      <c r="W28" s="907"/>
      <c r="X28" s="907"/>
      <c r="Y28" s="907"/>
      <c r="Z28" s="907"/>
      <c r="AA28" s="907">
        <v>139</v>
      </c>
      <c r="AB28" s="907"/>
      <c r="AC28" s="907"/>
      <c r="AD28" s="907"/>
      <c r="AE28" s="908"/>
      <c r="AF28" s="909">
        <v>139</v>
      </c>
      <c r="AG28" s="907"/>
      <c r="AH28" s="907"/>
      <c r="AI28" s="907"/>
      <c r="AJ28" s="910"/>
      <c r="AK28" s="911">
        <v>1381</v>
      </c>
      <c r="AL28" s="902"/>
      <c r="AM28" s="902"/>
      <c r="AN28" s="902"/>
      <c r="AO28" s="902"/>
      <c r="AP28" s="902" t="s">
        <v>593</v>
      </c>
      <c r="AQ28" s="902"/>
      <c r="AR28" s="902"/>
      <c r="AS28" s="902"/>
      <c r="AT28" s="902"/>
      <c r="AU28" s="902" t="s">
        <v>593</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15086</v>
      </c>
      <c r="R29" s="843"/>
      <c r="S29" s="843"/>
      <c r="T29" s="843"/>
      <c r="U29" s="843"/>
      <c r="V29" s="843">
        <v>15035</v>
      </c>
      <c r="W29" s="843"/>
      <c r="X29" s="843"/>
      <c r="Y29" s="843"/>
      <c r="Z29" s="843"/>
      <c r="AA29" s="843">
        <v>51</v>
      </c>
      <c r="AB29" s="843"/>
      <c r="AC29" s="843"/>
      <c r="AD29" s="843"/>
      <c r="AE29" s="844"/>
      <c r="AF29" s="845">
        <v>51</v>
      </c>
      <c r="AG29" s="846"/>
      <c r="AH29" s="846"/>
      <c r="AI29" s="846"/>
      <c r="AJ29" s="847"/>
      <c r="AK29" s="914">
        <v>2334</v>
      </c>
      <c r="AL29" s="915"/>
      <c r="AM29" s="915"/>
      <c r="AN29" s="915"/>
      <c r="AO29" s="915"/>
      <c r="AP29" s="915" t="s">
        <v>522</v>
      </c>
      <c r="AQ29" s="915"/>
      <c r="AR29" s="915"/>
      <c r="AS29" s="915"/>
      <c r="AT29" s="915"/>
      <c r="AU29" s="915" t="s">
        <v>522</v>
      </c>
      <c r="AV29" s="915"/>
      <c r="AW29" s="915"/>
      <c r="AX29" s="915"/>
      <c r="AY29" s="915"/>
      <c r="AZ29" s="916" t="s">
        <v>522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408</v>
      </c>
      <c r="C30" s="840"/>
      <c r="D30" s="840"/>
      <c r="E30" s="840"/>
      <c r="F30" s="840"/>
      <c r="G30" s="840"/>
      <c r="H30" s="840"/>
      <c r="I30" s="840"/>
      <c r="J30" s="840"/>
      <c r="K30" s="840"/>
      <c r="L30" s="840"/>
      <c r="M30" s="840"/>
      <c r="N30" s="840"/>
      <c r="O30" s="840"/>
      <c r="P30" s="841"/>
      <c r="Q30" s="842">
        <v>1881</v>
      </c>
      <c r="R30" s="843"/>
      <c r="S30" s="843"/>
      <c r="T30" s="843"/>
      <c r="U30" s="843"/>
      <c r="V30" s="843">
        <v>1835</v>
      </c>
      <c r="W30" s="843"/>
      <c r="X30" s="843"/>
      <c r="Y30" s="843"/>
      <c r="Z30" s="843"/>
      <c r="AA30" s="843">
        <v>47</v>
      </c>
      <c r="AB30" s="843"/>
      <c r="AC30" s="843"/>
      <c r="AD30" s="843"/>
      <c r="AE30" s="844"/>
      <c r="AF30" s="845">
        <v>47</v>
      </c>
      <c r="AG30" s="846"/>
      <c r="AH30" s="846"/>
      <c r="AI30" s="846"/>
      <c r="AJ30" s="847"/>
      <c r="AK30" s="914">
        <v>516</v>
      </c>
      <c r="AL30" s="915"/>
      <c r="AM30" s="915"/>
      <c r="AN30" s="915"/>
      <c r="AO30" s="915"/>
      <c r="AP30" s="915" t="s">
        <v>522</v>
      </c>
      <c r="AQ30" s="915"/>
      <c r="AR30" s="915"/>
      <c r="AS30" s="915"/>
      <c r="AT30" s="915"/>
      <c r="AU30" s="915" t="s">
        <v>522</v>
      </c>
      <c r="AV30" s="915"/>
      <c r="AW30" s="915"/>
      <c r="AX30" s="915"/>
      <c r="AY30" s="915"/>
      <c r="AZ30" s="916" t="s">
        <v>522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49</v>
      </c>
      <c r="R31" s="843"/>
      <c r="S31" s="843"/>
      <c r="T31" s="843"/>
      <c r="U31" s="843"/>
      <c r="V31" s="843">
        <v>49</v>
      </c>
      <c r="W31" s="843"/>
      <c r="X31" s="843"/>
      <c r="Y31" s="843"/>
      <c r="Z31" s="843"/>
      <c r="AA31" s="843">
        <v>0</v>
      </c>
      <c r="AB31" s="843"/>
      <c r="AC31" s="843"/>
      <c r="AD31" s="843"/>
      <c r="AE31" s="844"/>
      <c r="AF31" s="845">
        <v>0</v>
      </c>
      <c r="AG31" s="846"/>
      <c r="AH31" s="846"/>
      <c r="AI31" s="846"/>
      <c r="AJ31" s="847"/>
      <c r="AK31" s="914">
        <v>5</v>
      </c>
      <c r="AL31" s="915"/>
      <c r="AM31" s="915"/>
      <c r="AN31" s="915"/>
      <c r="AO31" s="915"/>
      <c r="AP31" s="915" t="s">
        <v>522</v>
      </c>
      <c r="AQ31" s="915"/>
      <c r="AR31" s="915"/>
      <c r="AS31" s="915"/>
      <c r="AT31" s="915"/>
      <c r="AU31" s="915" t="s">
        <v>522</v>
      </c>
      <c r="AV31" s="915"/>
      <c r="AW31" s="915"/>
      <c r="AX31" s="915"/>
      <c r="AY31" s="915"/>
      <c r="AZ31" s="916" t="s">
        <v>522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16159</v>
      </c>
      <c r="R32" s="843"/>
      <c r="S32" s="843"/>
      <c r="T32" s="843"/>
      <c r="U32" s="843"/>
      <c r="V32" s="843">
        <v>17478</v>
      </c>
      <c r="W32" s="843"/>
      <c r="X32" s="843"/>
      <c r="Y32" s="843"/>
      <c r="Z32" s="843"/>
      <c r="AA32" s="843">
        <v>-1319</v>
      </c>
      <c r="AB32" s="843"/>
      <c r="AC32" s="843"/>
      <c r="AD32" s="843"/>
      <c r="AE32" s="844"/>
      <c r="AF32" s="845">
        <v>-1319</v>
      </c>
      <c r="AG32" s="846"/>
      <c r="AH32" s="846"/>
      <c r="AI32" s="846"/>
      <c r="AJ32" s="847"/>
      <c r="AK32" s="914" t="s">
        <v>522</v>
      </c>
      <c r="AL32" s="915"/>
      <c r="AM32" s="915"/>
      <c r="AN32" s="915"/>
      <c r="AO32" s="915"/>
      <c r="AP32" s="915" t="s">
        <v>522</v>
      </c>
      <c r="AQ32" s="915"/>
      <c r="AR32" s="915"/>
      <c r="AS32" s="915"/>
      <c r="AT32" s="915"/>
      <c r="AU32" s="915" t="s">
        <v>522</v>
      </c>
      <c r="AV32" s="915"/>
      <c r="AW32" s="915"/>
      <c r="AX32" s="915"/>
      <c r="AY32" s="915"/>
      <c r="AZ32" s="916" t="s">
        <v>522</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2002</v>
      </c>
      <c r="R33" s="843"/>
      <c r="S33" s="843"/>
      <c r="T33" s="843"/>
      <c r="U33" s="843"/>
      <c r="V33" s="843">
        <v>2138</v>
      </c>
      <c r="W33" s="843"/>
      <c r="X33" s="843"/>
      <c r="Y33" s="843"/>
      <c r="Z33" s="843"/>
      <c r="AA33" s="843">
        <v>-136</v>
      </c>
      <c r="AB33" s="843"/>
      <c r="AC33" s="843"/>
      <c r="AD33" s="843"/>
      <c r="AE33" s="844"/>
      <c r="AF33" s="845">
        <v>1376</v>
      </c>
      <c r="AG33" s="846"/>
      <c r="AH33" s="846"/>
      <c r="AI33" s="846"/>
      <c r="AJ33" s="847"/>
      <c r="AK33" s="914">
        <v>393</v>
      </c>
      <c r="AL33" s="915"/>
      <c r="AM33" s="915"/>
      <c r="AN33" s="915"/>
      <c r="AO33" s="915"/>
      <c r="AP33" s="915">
        <v>8303</v>
      </c>
      <c r="AQ33" s="915"/>
      <c r="AR33" s="915"/>
      <c r="AS33" s="915"/>
      <c r="AT33" s="915"/>
      <c r="AU33" s="915">
        <v>282</v>
      </c>
      <c r="AV33" s="915"/>
      <c r="AW33" s="915"/>
      <c r="AX33" s="915"/>
      <c r="AY33" s="915"/>
      <c r="AZ33" s="916" t="s">
        <v>522</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413</v>
      </c>
      <c r="C34" s="840"/>
      <c r="D34" s="840"/>
      <c r="E34" s="840"/>
      <c r="F34" s="840"/>
      <c r="G34" s="840"/>
      <c r="H34" s="840"/>
      <c r="I34" s="840"/>
      <c r="J34" s="840"/>
      <c r="K34" s="840"/>
      <c r="L34" s="840"/>
      <c r="M34" s="840"/>
      <c r="N34" s="840"/>
      <c r="O34" s="840"/>
      <c r="P34" s="841"/>
      <c r="Q34" s="842">
        <v>54</v>
      </c>
      <c r="R34" s="843"/>
      <c r="S34" s="843"/>
      <c r="T34" s="843"/>
      <c r="U34" s="843"/>
      <c r="V34" s="843">
        <v>50</v>
      </c>
      <c r="W34" s="843"/>
      <c r="X34" s="843"/>
      <c r="Y34" s="843"/>
      <c r="Z34" s="843"/>
      <c r="AA34" s="843">
        <v>4</v>
      </c>
      <c r="AB34" s="843"/>
      <c r="AC34" s="843"/>
      <c r="AD34" s="843"/>
      <c r="AE34" s="844"/>
      <c r="AF34" s="845">
        <v>30</v>
      </c>
      <c r="AG34" s="846"/>
      <c r="AH34" s="846"/>
      <c r="AI34" s="846"/>
      <c r="AJ34" s="847"/>
      <c r="AK34" s="914">
        <v>31</v>
      </c>
      <c r="AL34" s="915"/>
      <c r="AM34" s="915"/>
      <c r="AN34" s="915"/>
      <c r="AO34" s="915"/>
      <c r="AP34" s="915" t="s">
        <v>522</v>
      </c>
      <c r="AQ34" s="915"/>
      <c r="AR34" s="915"/>
      <c r="AS34" s="915"/>
      <c r="AT34" s="915"/>
      <c r="AU34" s="915" t="s">
        <v>522</v>
      </c>
      <c r="AV34" s="915"/>
      <c r="AW34" s="915"/>
      <c r="AX34" s="915"/>
      <c r="AY34" s="915"/>
      <c r="AZ34" s="916" t="s">
        <v>522</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414</v>
      </c>
      <c r="C35" s="840"/>
      <c r="D35" s="840"/>
      <c r="E35" s="840"/>
      <c r="F35" s="840"/>
      <c r="G35" s="840"/>
      <c r="H35" s="840"/>
      <c r="I35" s="840"/>
      <c r="J35" s="840"/>
      <c r="K35" s="840"/>
      <c r="L35" s="840"/>
      <c r="M35" s="840"/>
      <c r="N35" s="840"/>
      <c r="O35" s="840"/>
      <c r="P35" s="841"/>
      <c r="Q35" s="842">
        <v>435</v>
      </c>
      <c r="R35" s="843"/>
      <c r="S35" s="843"/>
      <c r="T35" s="843"/>
      <c r="U35" s="843"/>
      <c r="V35" s="843">
        <v>551</v>
      </c>
      <c r="W35" s="843"/>
      <c r="X35" s="843"/>
      <c r="Y35" s="843"/>
      <c r="Z35" s="843"/>
      <c r="AA35" s="843">
        <v>-116</v>
      </c>
      <c r="AB35" s="843"/>
      <c r="AC35" s="843"/>
      <c r="AD35" s="843"/>
      <c r="AE35" s="844"/>
      <c r="AF35" s="845">
        <v>5</v>
      </c>
      <c r="AG35" s="846"/>
      <c r="AH35" s="846"/>
      <c r="AI35" s="846"/>
      <c r="AJ35" s="847"/>
      <c r="AK35" s="914">
        <v>282</v>
      </c>
      <c r="AL35" s="915"/>
      <c r="AM35" s="915"/>
      <c r="AN35" s="915"/>
      <c r="AO35" s="915"/>
      <c r="AP35" s="915">
        <v>3253</v>
      </c>
      <c r="AQ35" s="915"/>
      <c r="AR35" s="915"/>
      <c r="AS35" s="915"/>
      <c r="AT35" s="915"/>
      <c r="AU35" s="915">
        <v>1626</v>
      </c>
      <c r="AV35" s="915"/>
      <c r="AW35" s="915"/>
      <c r="AX35" s="915"/>
      <c r="AY35" s="915"/>
      <c r="AZ35" s="916" t="s">
        <v>522</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416</v>
      </c>
      <c r="C36" s="840"/>
      <c r="D36" s="840"/>
      <c r="E36" s="840"/>
      <c r="F36" s="840"/>
      <c r="G36" s="840"/>
      <c r="H36" s="840"/>
      <c r="I36" s="840"/>
      <c r="J36" s="840"/>
      <c r="K36" s="840"/>
      <c r="L36" s="840"/>
      <c r="M36" s="840"/>
      <c r="N36" s="840"/>
      <c r="O36" s="840"/>
      <c r="P36" s="841"/>
      <c r="Q36" s="842">
        <v>2012</v>
      </c>
      <c r="R36" s="843"/>
      <c r="S36" s="843"/>
      <c r="T36" s="843"/>
      <c r="U36" s="843"/>
      <c r="V36" s="843">
        <v>1834</v>
      </c>
      <c r="W36" s="843"/>
      <c r="X36" s="843"/>
      <c r="Y36" s="843"/>
      <c r="Z36" s="843"/>
      <c r="AA36" s="843">
        <v>178</v>
      </c>
      <c r="AB36" s="843"/>
      <c r="AC36" s="843"/>
      <c r="AD36" s="843"/>
      <c r="AE36" s="844"/>
      <c r="AF36" s="845">
        <v>910</v>
      </c>
      <c r="AG36" s="846"/>
      <c r="AH36" s="846"/>
      <c r="AI36" s="846"/>
      <c r="AJ36" s="847"/>
      <c r="AK36" s="914">
        <v>500</v>
      </c>
      <c r="AL36" s="915"/>
      <c r="AM36" s="915"/>
      <c r="AN36" s="915"/>
      <c r="AO36" s="915"/>
      <c r="AP36" s="915">
        <v>10953</v>
      </c>
      <c r="AQ36" s="915"/>
      <c r="AR36" s="915"/>
      <c r="AS36" s="915"/>
      <c r="AT36" s="915"/>
      <c r="AU36" s="915">
        <v>5433</v>
      </c>
      <c r="AV36" s="915"/>
      <c r="AW36" s="915"/>
      <c r="AX36" s="915"/>
      <c r="AY36" s="915"/>
      <c r="AZ36" s="916" t="s">
        <v>522</v>
      </c>
      <c r="BA36" s="916"/>
      <c r="BB36" s="916"/>
      <c r="BC36" s="916"/>
      <c r="BD36" s="916"/>
      <c r="BE36" s="912" t="s">
        <v>412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417</v>
      </c>
      <c r="C37" s="840"/>
      <c r="D37" s="840"/>
      <c r="E37" s="840"/>
      <c r="F37" s="840"/>
      <c r="G37" s="840"/>
      <c r="H37" s="840"/>
      <c r="I37" s="840"/>
      <c r="J37" s="840"/>
      <c r="K37" s="840"/>
      <c r="L37" s="840"/>
      <c r="M37" s="840"/>
      <c r="N37" s="840"/>
      <c r="O37" s="840"/>
      <c r="P37" s="841"/>
      <c r="Q37" s="842">
        <v>1665</v>
      </c>
      <c r="R37" s="843"/>
      <c r="S37" s="843"/>
      <c r="T37" s="843"/>
      <c r="U37" s="843"/>
      <c r="V37" s="843">
        <v>1665</v>
      </c>
      <c r="W37" s="843"/>
      <c r="X37" s="843"/>
      <c r="Y37" s="843"/>
      <c r="Z37" s="843"/>
      <c r="AA37" s="843">
        <v>0</v>
      </c>
      <c r="AB37" s="843"/>
      <c r="AC37" s="843"/>
      <c r="AD37" s="843"/>
      <c r="AE37" s="844"/>
      <c r="AF37" s="845">
        <v>0</v>
      </c>
      <c r="AG37" s="846"/>
      <c r="AH37" s="846"/>
      <c r="AI37" s="846"/>
      <c r="AJ37" s="847"/>
      <c r="AK37" s="914">
        <v>17</v>
      </c>
      <c r="AL37" s="915"/>
      <c r="AM37" s="915"/>
      <c r="AN37" s="915"/>
      <c r="AO37" s="915"/>
      <c r="AP37" s="915">
        <v>1754</v>
      </c>
      <c r="AQ37" s="915"/>
      <c r="AR37" s="915"/>
      <c r="AS37" s="915"/>
      <c r="AT37" s="915"/>
      <c r="AU37" s="915">
        <v>688</v>
      </c>
      <c r="AV37" s="915"/>
      <c r="AW37" s="915"/>
      <c r="AX37" s="915"/>
      <c r="AY37" s="915"/>
      <c r="AZ37" s="916" t="s">
        <v>522</v>
      </c>
      <c r="BA37" s="916"/>
      <c r="BB37" s="916"/>
      <c r="BC37" s="916"/>
      <c r="BD37" s="916"/>
      <c r="BE37" s="912" t="s">
        <v>418</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419</v>
      </c>
      <c r="C38" s="840"/>
      <c r="D38" s="840"/>
      <c r="E38" s="840"/>
      <c r="F38" s="840"/>
      <c r="G38" s="840"/>
      <c r="H38" s="840"/>
      <c r="I38" s="840"/>
      <c r="J38" s="840"/>
      <c r="K38" s="840"/>
      <c r="L38" s="840"/>
      <c r="M38" s="840"/>
      <c r="N38" s="840"/>
      <c r="O38" s="840"/>
      <c r="P38" s="841"/>
      <c r="Q38" s="842">
        <v>28</v>
      </c>
      <c r="R38" s="843"/>
      <c r="S38" s="843"/>
      <c r="T38" s="843"/>
      <c r="U38" s="843"/>
      <c r="V38" s="843">
        <v>28</v>
      </c>
      <c r="W38" s="843"/>
      <c r="X38" s="843"/>
      <c r="Y38" s="843"/>
      <c r="Z38" s="843"/>
      <c r="AA38" s="843">
        <v>0</v>
      </c>
      <c r="AB38" s="843"/>
      <c r="AC38" s="843"/>
      <c r="AD38" s="843"/>
      <c r="AE38" s="844"/>
      <c r="AF38" s="845">
        <v>0</v>
      </c>
      <c r="AG38" s="846"/>
      <c r="AH38" s="846"/>
      <c r="AI38" s="846"/>
      <c r="AJ38" s="847"/>
      <c r="AK38" s="914">
        <v>19</v>
      </c>
      <c r="AL38" s="915"/>
      <c r="AM38" s="915"/>
      <c r="AN38" s="915"/>
      <c r="AO38" s="915"/>
      <c r="AP38" s="915">
        <v>113</v>
      </c>
      <c r="AQ38" s="915"/>
      <c r="AR38" s="915"/>
      <c r="AS38" s="915"/>
      <c r="AT38" s="915"/>
      <c r="AU38" s="915">
        <v>112</v>
      </c>
      <c r="AV38" s="915"/>
      <c r="AW38" s="915"/>
      <c r="AX38" s="915"/>
      <c r="AY38" s="915"/>
      <c r="AZ38" s="916" t="s">
        <v>522</v>
      </c>
      <c r="BA38" s="916"/>
      <c r="BB38" s="916"/>
      <c r="BC38" s="916"/>
      <c r="BD38" s="916"/>
      <c r="BE38" s="912" t="s">
        <v>418</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t="s">
        <v>420</v>
      </c>
      <c r="C39" s="840"/>
      <c r="D39" s="840"/>
      <c r="E39" s="840"/>
      <c r="F39" s="840"/>
      <c r="G39" s="840"/>
      <c r="H39" s="840"/>
      <c r="I39" s="840"/>
      <c r="J39" s="840"/>
      <c r="K39" s="840"/>
      <c r="L39" s="840"/>
      <c r="M39" s="840"/>
      <c r="N39" s="840"/>
      <c r="O39" s="840"/>
      <c r="P39" s="841"/>
      <c r="Q39" s="842">
        <v>288</v>
      </c>
      <c r="R39" s="843"/>
      <c r="S39" s="843"/>
      <c r="T39" s="843"/>
      <c r="U39" s="843"/>
      <c r="V39" s="843">
        <v>197</v>
      </c>
      <c r="W39" s="843"/>
      <c r="X39" s="843"/>
      <c r="Y39" s="843"/>
      <c r="Z39" s="843"/>
      <c r="AA39" s="843">
        <v>91</v>
      </c>
      <c r="AB39" s="843"/>
      <c r="AC39" s="843"/>
      <c r="AD39" s="843"/>
      <c r="AE39" s="844"/>
      <c r="AF39" s="845">
        <v>91</v>
      </c>
      <c r="AG39" s="846"/>
      <c r="AH39" s="846"/>
      <c r="AI39" s="846"/>
      <c r="AJ39" s="847"/>
      <c r="AK39" s="914" t="s">
        <v>522</v>
      </c>
      <c r="AL39" s="915"/>
      <c r="AM39" s="915"/>
      <c r="AN39" s="915"/>
      <c r="AO39" s="915"/>
      <c r="AP39" s="915" t="s">
        <v>522</v>
      </c>
      <c r="AQ39" s="915"/>
      <c r="AR39" s="915"/>
      <c r="AS39" s="915"/>
      <c r="AT39" s="915"/>
      <c r="AU39" s="915" t="s">
        <v>522</v>
      </c>
      <c r="AV39" s="915"/>
      <c r="AW39" s="915"/>
      <c r="AX39" s="915"/>
      <c r="AY39" s="915"/>
      <c r="AZ39" s="916" t="s">
        <v>522</v>
      </c>
      <c r="BA39" s="916"/>
      <c r="BB39" s="916"/>
      <c r="BC39" s="916"/>
      <c r="BD39" s="916"/>
      <c r="BE39" s="912" t="s">
        <v>418</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1331</v>
      </c>
      <c r="AG63" s="926"/>
      <c r="AH63" s="926"/>
      <c r="AI63" s="926"/>
      <c r="AJ63" s="927"/>
      <c r="AK63" s="928"/>
      <c r="AL63" s="923"/>
      <c r="AM63" s="923"/>
      <c r="AN63" s="923"/>
      <c r="AO63" s="923"/>
      <c r="AP63" s="926">
        <v>24376</v>
      </c>
      <c r="AQ63" s="926"/>
      <c r="AR63" s="926"/>
      <c r="AS63" s="926"/>
      <c r="AT63" s="926"/>
      <c r="AU63" s="926">
        <v>8141</v>
      </c>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399</v>
      </c>
      <c r="W66" s="802"/>
      <c r="X66" s="802"/>
      <c r="Y66" s="802"/>
      <c r="Z66" s="803"/>
      <c r="AA66" s="801" t="s">
        <v>427</v>
      </c>
      <c r="AB66" s="802"/>
      <c r="AC66" s="802"/>
      <c r="AD66" s="802"/>
      <c r="AE66" s="803"/>
      <c r="AF66" s="936" t="s">
        <v>401</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597</v>
      </c>
      <c r="C68" s="954"/>
      <c r="D68" s="954"/>
      <c r="E68" s="954"/>
      <c r="F68" s="954"/>
      <c r="G68" s="954"/>
      <c r="H68" s="954"/>
      <c r="I68" s="954"/>
      <c r="J68" s="954"/>
      <c r="K68" s="954"/>
      <c r="L68" s="954"/>
      <c r="M68" s="954"/>
      <c r="N68" s="954"/>
      <c r="O68" s="954"/>
      <c r="P68" s="955"/>
      <c r="Q68" s="956">
        <v>10094</v>
      </c>
      <c r="R68" s="950"/>
      <c r="S68" s="950"/>
      <c r="T68" s="950"/>
      <c r="U68" s="950"/>
      <c r="V68" s="950">
        <v>9713</v>
      </c>
      <c r="W68" s="950"/>
      <c r="X68" s="950"/>
      <c r="Y68" s="950"/>
      <c r="Z68" s="950"/>
      <c r="AA68" s="950">
        <v>381</v>
      </c>
      <c r="AB68" s="950"/>
      <c r="AC68" s="950"/>
      <c r="AD68" s="950"/>
      <c r="AE68" s="950"/>
      <c r="AF68" s="950">
        <v>381</v>
      </c>
      <c r="AG68" s="950"/>
      <c r="AH68" s="950"/>
      <c r="AI68" s="950"/>
      <c r="AJ68" s="950"/>
      <c r="AK68" s="950" t="s">
        <v>522</v>
      </c>
      <c r="AL68" s="950"/>
      <c r="AM68" s="950"/>
      <c r="AN68" s="950"/>
      <c r="AO68" s="950"/>
      <c r="AP68" s="950" t="s">
        <v>522</v>
      </c>
      <c r="AQ68" s="950"/>
      <c r="AR68" s="950"/>
      <c r="AS68" s="950"/>
      <c r="AT68" s="950"/>
      <c r="AU68" s="950" t="s">
        <v>522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598</v>
      </c>
      <c r="C69" s="958"/>
      <c r="D69" s="958"/>
      <c r="E69" s="958"/>
      <c r="F69" s="958"/>
      <c r="G69" s="958"/>
      <c r="H69" s="958"/>
      <c r="I69" s="958"/>
      <c r="J69" s="958"/>
      <c r="K69" s="958"/>
      <c r="L69" s="958"/>
      <c r="M69" s="958"/>
      <c r="N69" s="958"/>
      <c r="O69" s="958"/>
      <c r="P69" s="959"/>
      <c r="Q69" s="960">
        <v>62</v>
      </c>
      <c r="R69" s="915"/>
      <c r="S69" s="915"/>
      <c r="T69" s="915"/>
      <c r="U69" s="915"/>
      <c r="V69" s="915">
        <v>62</v>
      </c>
      <c r="W69" s="915"/>
      <c r="X69" s="915"/>
      <c r="Y69" s="915"/>
      <c r="Z69" s="915"/>
      <c r="AA69" s="915" t="s">
        <v>522</v>
      </c>
      <c r="AB69" s="915"/>
      <c r="AC69" s="915"/>
      <c r="AD69" s="915"/>
      <c r="AE69" s="915"/>
      <c r="AF69" s="915" t="s">
        <v>522</v>
      </c>
      <c r="AG69" s="915"/>
      <c r="AH69" s="915"/>
      <c r="AI69" s="915"/>
      <c r="AJ69" s="915"/>
      <c r="AK69" s="915" t="s">
        <v>522</v>
      </c>
      <c r="AL69" s="915"/>
      <c r="AM69" s="915"/>
      <c r="AN69" s="915"/>
      <c r="AO69" s="915"/>
      <c r="AP69" s="915" t="s">
        <v>522</v>
      </c>
      <c r="AQ69" s="915"/>
      <c r="AR69" s="915"/>
      <c r="AS69" s="915"/>
      <c r="AT69" s="915"/>
      <c r="AU69" s="915" t="s">
        <v>522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599</v>
      </c>
      <c r="C70" s="958"/>
      <c r="D70" s="958"/>
      <c r="E70" s="958"/>
      <c r="F70" s="958"/>
      <c r="G70" s="958"/>
      <c r="H70" s="958"/>
      <c r="I70" s="958"/>
      <c r="J70" s="958"/>
      <c r="K70" s="958"/>
      <c r="L70" s="958"/>
      <c r="M70" s="958"/>
      <c r="N70" s="958"/>
      <c r="O70" s="958"/>
      <c r="P70" s="959"/>
      <c r="Q70" s="960">
        <v>3490</v>
      </c>
      <c r="R70" s="915"/>
      <c r="S70" s="915"/>
      <c r="T70" s="915"/>
      <c r="U70" s="915"/>
      <c r="V70" s="915">
        <v>2984</v>
      </c>
      <c r="W70" s="915"/>
      <c r="X70" s="915"/>
      <c r="Y70" s="915"/>
      <c r="Z70" s="915"/>
      <c r="AA70" s="915">
        <v>506</v>
      </c>
      <c r="AB70" s="915"/>
      <c r="AC70" s="915"/>
      <c r="AD70" s="915"/>
      <c r="AE70" s="915"/>
      <c r="AF70" s="915">
        <v>33</v>
      </c>
      <c r="AG70" s="915"/>
      <c r="AH70" s="915"/>
      <c r="AI70" s="915"/>
      <c r="AJ70" s="915"/>
      <c r="AK70" s="915">
        <v>723</v>
      </c>
      <c r="AL70" s="915"/>
      <c r="AM70" s="915"/>
      <c r="AN70" s="915"/>
      <c r="AO70" s="915"/>
      <c r="AP70" s="915">
        <v>1650</v>
      </c>
      <c r="AQ70" s="915"/>
      <c r="AR70" s="915"/>
      <c r="AS70" s="915"/>
      <c r="AT70" s="915"/>
      <c r="AU70" s="915" t="s">
        <v>522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600</v>
      </c>
      <c r="C71" s="958"/>
      <c r="D71" s="958"/>
      <c r="E71" s="958"/>
      <c r="F71" s="958"/>
      <c r="G71" s="958"/>
      <c r="H71" s="958"/>
      <c r="I71" s="958"/>
      <c r="J71" s="958"/>
      <c r="K71" s="958"/>
      <c r="L71" s="958"/>
      <c r="M71" s="958"/>
      <c r="N71" s="958"/>
      <c r="O71" s="958"/>
      <c r="P71" s="959"/>
      <c r="Q71" s="960">
        <v>204</v>
      </c>
      <c r="R71" s="915"/>
      <c r="S71" s="915"/>
      <c r="T71" s="915"/>
      <c r="U71" s="915"/>
      <c r="V71" s="915">
        <v>196</v>
      </c>
      <c r="W71" s="915"/>
      <c r="X71" s="915"/>
      <c r="Y71" s="915"/>
      <c r="Z71" s="915"/>
      <c r="AA71" s="915">
        <v>9</v>
      </c>
      <c r="AB71" s="915"/>
      <c r="AC71" s="915"/>
      <c r="AD71" s="915"/>
      <c r="AE71" s="915"/>
      <c r="AF71" s="915">
        <v>9</v>
      </c>
      <c r="AG71" s="915"/>
      <c r="AH71" s="915"/>
      <c r="AI71" s="915"/>
      <c r="AJ71" s="915"/>
      <c r="AK71" s="915" t="s">
        <v>522</v>
      </c>
      <c r="AL71" s="915"/>
      <c r="AM71" s="915"/>
      <c r="AN71" s="915"/>
      <c r="AO71" s="915"/>
      <c r="AP71" s="915" t="s">
        <v>522</v>
      </c>
      <c r="AQ71" s="915"/>
      <c r="AR71" s="915"/>
      <c r="AS71" s="915"/>
      <c r="AT71" s="915"/>
      <c r="AU71" s="915" t="s">
        <v>522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601</v>
      </c>
      <c r="C72" s="958"/>
      <c r="D72" s="958"/>
      <c r="E72" s="958"/>
      <c r="F72" s="958"/>
      <c r="G72" s="958"/>
      <c r="H72" s="958"/>
      <c r="I72" s="958"/>
      <c r="J72" s="958"/>
      <c r="K72" s="958"/>
      <c r="L72" s="958"/>
      <c r="M72" s="958"/>
      <c r="N72" s="958"/>
      <c r="O72" s="958"/>
      <c r="P72" s="959"/>
      <c r="Q72" s="960">
        <v>65</v>
      </c>
      <c r="R72" s="915"/>
      <c r="S72" s="915"/>
      <c r="T72" s="915"/>
      <c r="U72" s="915"/>
      <c r="V72" s="915">
        <v>65</v>
      </c>
      <c r="W72" s="915"/>
      <c r="X72" s="915"/>
      <c r="Y72" s="915"/>
      <c r="Z72" s="915"/>
      <c r="AA72" s="915" t="s">
        <v>522</v>
      </c>
      <c r="AB72" s="915"/>
      <c r="AC72" s="915"/>
      <c r="AD72" s="915"/>
      <c r="AE72" s="915"/>
      <c r="AF72" s="915" t="s">
        <v>522</v>
      </c>
      <c r="AG72" s="915"/>
      <c r="AH72" s="915"/>
      <c r="AI72" s="915"/>
      <c r="AJ72" s="915"/>
      <c r="AK72" s="915" t="s">
        <v>522</v>
      </c>
      <c r="AL72" s="915"/>
      <c r="AM72" s="915"/>
      <c r="AN72" s="915"/>
      <c r="AO72" s="915"/>
      <c r="AP72" s="915" t="s">
        <v>522</v>
      </c>
      <c r="AQ72" s="915"/>
      <c r="AR72" s="915"/>
      <c r="AS72" s="915"/>
      <c r="AT72" s="915"/>
      <c r="AU72" s="915" t="s">
        <v>522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602</v>
      </c>
      <c r="C73" s="958"/>
      <c r="D73" s="958"/>
      <c r="E73" s="958"/>
      <c r="F73" s="958"/>
      <c r="G73" s="958"/>
      <c r="H73" s="958"/>
      <c r="I73" s="958"/>
      <c r="J73" s="958"/>
      <c r="K73" s="958"/>
      <c r="L73" s="958"/>
      <c r="M73" s="958"/>
      <c r="N73" s="958"/>
      <c r="O73" s="958"/>
      <c r="P73" s="959"/>
      <c r="Q73" s="960">
        <v>173</v>
      </c>
      <c r="R73" s="915"/>
      <c r="S73" s="915"/>
      <c r="T73" s="915"/>
      <c r="U73" s="915"/>
      <c r="V73" s="915">
        <v>151</v>
      </c>
      <c r="W73" s="915"/>
      <c r="X73" s="915"/>
      <c r="Y73" s="915"/>
      <c r="Z73" s="915"/>
      <c r="AA73" s="915">
        <v>22</v>
      </c>
      <c r="AB73" s="915"/>
      <c r="AC73" s="915"/>
      <c r="AD73" s="915"/>
      <c r="AE73" s="915"/>
      <c r="AF73" s="915">
        <v>22</v>
      </c>
      <c r="AG73" s="915"/>
      <c r="AH73" s="915"/>
      <c r="AI73" s="915"/>
      <c r="AJ73" s="915"/>
      <c r="AK73" s="915">
        <v>42</v>
      </c>
      <c r="AL73" s="915"/>
      <c r="AM73" s="915"/>
      <c r="AN73" s="915"/>
      <c r="AO73" s="915"/>
      <c r="AP73" s="915" t="s">
        <v>522</v>
      </c>
      <c r="AQ73" s="915"/>
      <c r="AR73" s="915"/>
      <c r="AS73" s="915"/>
      <c r="AT73" s="915"/>
      <c r="AU73" s="915" t="s">
        <v>522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603</v>
      </c>
      <c r="C74" s="958"/>
      <c r="D74" s="958"/>
      <c r="E74" s="958"/>
      <c r="F74" s="958"/>
      <c r="G74" s="958"/>
      <c r="H74" s="958"/>
      <c r="I74" s="958"/>
      <c r="J74" s="958"/>
      <c r="K74" s="958"/>
      <c r="L74" s="958"/>
      <c r="M74" s="958"/>
      <c r="N74" s="958"/>
      <c r="O74" s="958"/>
      <c r="P74" s="959"/>
      <c r="Q74" s="960">
        <v>783718</v>
      </c>
      <c r="R74" s="915"/>
      <c r="S74" s="915"/>
      <c r="T74" s="915"/>
      <c r="U74" s="915"/>
      <c r="V74" s="915">
        <v>768737</v>
      </c>
      <c r="W74" s="915"/>
      <c r="X74" s="915"/>
      <c r="Y74" s="915"/>
      <c r="Z74" s="915"/>
      <c r="AA74" s="915">
        <v>14981</v>
      </c>
      <c r="AB74" s="915"/>
      <c r="AC74" s="915"/>
      <c r="AD74" s="915"/>
      <c r="AE74" s="915"/>
      <c r="AF74" s="915">
        <v>14981</v>
      </c>
      <c r="AG74" s="915"/>
      <c r="AH74" s="915"/>
      <c r="AI74" s="915"/>
      <c r="AJ74" s="915"/>
      <c r="AK74" s="915">
        <v>4096</v>
      </c>
      <c r="AL74" s="915"/>
      <c r="AM74" s="915"/>
      <c r="AN74" s="915"/>
      <c r="AO74" s="915"/>
      <c r="AP74" s="915" t="s">
        <v>522</v>
      </c>
      <c r="AQ74" s="915"/>
      <c r="AR74" s="915"/>
      <c r="AS74" s="915"/>
      <c r="AT74" s="915"/>
      <c r="AU74" s="915" t="s">
        <v>522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604</v>
      </c>
      <c r="C75" s="958"/>
      <c r="D75" s="958"/>
      <c r="E75" s="958"/>
      <c r="F75" s="958"/>
      <c r="G75" s="958"/>
      <c r="H75" s="958"/>
      <c r="I75" s="958"/>
      <c r="J75" s="958"/>
      <c r="K75" s="958"/>
      <c r="L75" s="958"/>
      <c r="M75" s="958"/>
      <c r="N75" s="958"/>
      <c r="O75" s="958"/>
      <c r="P75" s="959"/>
      <c r="Q75" s="963">
        <v>3223</v>
      </c>
      <c r="R75" s="964"/>
      <c r="S75" s="964"/>
      <c r="T75" s="964"/>
      <c r="U75" s="914"/>
      <c r="V75" s="965">
        <v>3057</v>
      </c>
      <c r="W75" s="964"/>
      <c r="X75" s="964"/>
      <c r="Y75" s="964"/>
      <c r="Z75" s="914"/>
      <c r="AA75" s="965">
        <v>166</v>
      </c>
      <c r="AB75" s="964"/>
      <c r="AC75" s="964"/>
      <c r="AD75" s="964"/>
      <c r="AE75" s="914"/>
      <c r="AF75" s="965">
        <v>166</v>
      </c>
      <c r="AG75" s="964"/>
      <c r="AH75" s="964"/>
      <c r="AI75" s="964"/>
      <c r="AJ75" s="914"/>
      <c r="AK75" s="965" t="s">
        <v>522</v>
      </c>
      <c r="AL75" s="964"/>
      <c r="AM75" s="964"/>
      <c r="AN75" s="964"/>
      <c r="AO75" s="914"/>
      <c r="AP75" s="965">
        <v>76</v>
      </c>
      <c r="AQ75" s="964"/>
      <c r="AR75" s="964"/>
      <c r="AS75" s="964"/>
      <c r="AT75" s="914"/>
      <c r="AU75" s="965">
        <v>32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15591</v>
      </c>
      <c r="AG88" s="926"/>
      <c r="AH88" s="926"/>
      <c r="AI88" s="926"/>
      <c r="AJ88" s="926"/>
      <c r="AK88" s="923"/>
      <c r="AL88" s="923"/>
      <c r="AM88" s="923"/>
      <c r="AN88" s="923"/>
      <c r="AO88" s="923"/>
      <c r="AP88" s="926">
        <v>1726</v>
      </c>
      <c r="AQ88" s="926"/>
      <c r="AR88" s="926"/>
      <c r="AS88" s="926"/>
      <c r="AT88" s="926"/>
      <c r="AU88" s="926">
        <v>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309</v>
      </c>
      <c r="AG109" s="979"/>
      <c r="AH109" s="979"/>
      <c r="AI109" s="979"/>
      <c r="AJ109" s="980"/>
      <c r="AK109" s="978" t="s">
        <v>308</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309</v>
      </c>
      <c r="BW109" s="979"/>
      <c r="BX109" s="979"/>
      <c r="BY109" s="979"/>
      <c r="BZ109" s="980"/>
      <c r="CA109" s="978" t="s">
        <v>308</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309</v>
      </c>
      <c r="DM109" s="979"/>
      <c r="DN109" s="979"/>
      <c r="DO109" s="979"/>
      <c r="DP109" s="980"/>
      <c r="DQ109" s="978" t="s">
        <v>308</v>
      </c>
      <c r="DR109" s="979"/>
      <c r="DS109" s="979"/>
      <c r="DT109" s="979"/>
      <c r="DU109" s="980"/>
      <c r="DV109" s="978" t="s">
        <v>441</v>
      </c>
      <c r="DW109" s="979"/>
      <c r="DX109" s="979"/>
      <c r="DY109" s="979"/>
      <c r="DZ109" s="981"/>
    </row>
    <row r="110" spans="1:131" s="247" customFormat="1" ht="26.25" customHeight="1">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6195297</v>
      </c>
      <c r="AB110" s="986"/>
      <c r="AC110" s="986"/>
      <c r="AD110" s="986"/>
      <c r="AE110" s="987"/>
      <c r="AF110" s="988">
        <v>6698092</v>
      </c>
      <c r="AG110" s="986"/>
      <c r="AH110" s="986"/>
      <c r="AI110" s="986"/>
      <c r="AJ110" s="987"/>
      <c r="AK110" s="988">
        <v>6869236</v>
      </c>
      <c r="AL110" s="986"/>
      <c r="AM110" s="986"/>
      <c r="AN110" s="986"/>
      <c r="AO110" s="987"/>
      <c r="AP110" s="989">
        <v>25.1</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77869107</v>
      </c>
      <c r="BR110" s="1021"/>
      <c r="BS110" s="1021"/>
      <c r="BT110" s="1021"/>
      <c r="BU110" s="1021"/>
      <c r="BV110" s="1021">
        <v>76451822</v>
      </c>
      <c r="BW110" s="1021"/>
      <c r="BX110" s="1021"/>
      <c r="BY110" s="1021"/>
      <c r="BZ110" s="1021"/>
      <c r="CA110" s="1021">
        <v>75474683</v>
      </c>
      <c r="CB110" s="1021"/>
      <c r="CC110" s="1021"/>
      <c r="CD110" s="1021"/>
      <c r="CE110" s="1021"/>
      <c r="CF110" s="1035">
        <v>276.10000000000002</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137</v>
      </c>
      <c r="DH110" s="1021"/>
      <c r="DI110" s="1021"/>
      <c r="DJ110" s="1021"/>
      <c r="DK110" s="1021"/>
      <c r="DL110" s="1021" t="s">
        <v>137</v>
      </c>
      <c r="DM110" s="1021"/>
      <c r="DN110" s="1021"/>
      <c r="DO110" s="1021"/>
      <c r="DP110" s="1021"/>
      <c r="DQ110" s="1021" t="s">
        <v>137</v>
      </c>
      <c r="DR110" s="1021"/>
      <c r="DS110" s="1021"/>
      <c r="DT110" s="1021"/>
      <c r="DU110" s="1021"/>
      <c r="DV110" s="1022" t="s">
        <v>137</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137</v>
      </c>
      <c r="AB111" s="1028"/>
      <c r="AC111" s="1028"/>
      <c r="AD111" s="1028"/>
      <c r="AE111" s="1029"/>
      <c r="AF111" s="1030" t="s">
        <v>137</v>
      </c>
      <c r="AG111" s="1028"/>
      <c r="AH111" s="1028"/>
      <c r="AI111" s="1028"/>
      <c r="AJ111" s="1029"/>
      <c r="AK111" s="1030" t="s">
        <v>448</v>
      </c>
      <c r="AL111" s="1028"/>
      <c r="AM111" s="1028"/>
      <c r="AN111" s="1028"/>
      <c r="AO111" s="1029"/>
      <c r="AP111" s="1031" t="s">
        <v>137</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1685775</v>
      </c>
      <c r="BR111" s="1014"/>
      <c r="BS111" s="1014"/>
      <c r="BT111" s="1014"/>
      <c r="BU111" s="1014"/>
      <c r="BV111" s="1014">
        <v>1600045</v>
      </c>
      <c r="BW111" s="1014"/>
      <c r="BX111" s="1014"/>
      <c r="BY111" s="1014"/>
      <c r="BZ111" s="1014"/>
      <c r="CA111" s="1014" t="s">
        <v>448</v>
      </c>
      <c r="CB111" s="1014"/>
      <c r="CC111" s="1014"/>
      <c r="CD111" s="1014"/>
      <c r="CE111" s="1014"/>
      <c r="CF111" s="1008" t="s">
        <v>137</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137</v>
      </c>
      <c r="DM111" s="1014"/>
      <c r="DN111" s="1014"/>
      <c r="DO111" s="1014"/>
      <c r="DP111" s="1014"/>
      <c r="DQ111" s="1014" t="s">
        <v>448</v>
      </c>
      <c r="DR111" s="1014"/>
      <c r="DS111" s="1014"/>
      <c r="DT111" s="1014"/>
      <c r="DU111" s="1014"/>
      <c r="DV111" s="1015" t="s">
        <v>137</v>
      </c>
      <c r="DW111" s="1015"/>
      <c r="DX111" s="1015"/>
      <c r="DY111" s="1015"/>
      <c r="DZ111" s="1016"/>
    </row>
    <row r="112" spans="1:131" s="247" customFormat="1" ht="26.25" customHeight="1">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137</v>
      </c>
      <c r="AG112" s="1053"/>
      <c r="AH112" s="1053"/>
      <c r="AI112" s="1053"/>
      <c r="AJ112" s="1054"/>
      <c r="AK112" s="1055" t="s">
        <v>448</v>
      </c>
      <c r="AL112" s="1053"/>
      <c r="AM112" s="1053"/>
      <c r="AN112" s="1053"/>
      <c r="AO112" s="1054"/>
      <c r="AP112" s="1056" t="s">
        <v>448</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8023883</v>
      </c>
      <c r="BR112" s="1014"/>
      <c r="BS112" s="1014"/>
      <c r="BT112" s="1014"/>
      <c r="BU112" s="1014"/>
      <c r="BV112" s="1014">
        <v>7749286</v>
      </c>
      <c r="BW112" s="1014"/>
      <c r="BX112" s="1014"/>
      <c r="BY112" s="1014"/>
      <c r="BZ112" s="1014"/>
      <c r="CA112" s="1014">
        <v>8156569</v>
      </c>
      <c r="CB112" s="1014"/>
      <c r="CC112" s="1014"/>
      <c r="CD112" s="1014"/>
      <c r="CE112" s="1014"/>
      <c r="CF112" s="1008">
        <v>29.8</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137</v>
      </c>
      <c r="DH112" s="1014"/>
      <c r="DI112" s="1014"/>
      <c r="DJ112" s="1014"/>
      <c r="DK112" s="1014"/>
      <c r="DL112" s="1014" t="s">
        <v>137</v>
      </c>
      <c r="DM112" s="1014"/>
      <c r="DN112" s="1014"/>
      <c r="DO112" s="1014"/>
      <c r="DP112" s="1014"/>
      <c r="DQ112" s="1014" t="s">
        <v>137</v>
      </c>
      <c r="DR112" s="1014"/>
      <c r="DS112" s="1014"/>
      <c r="DT112" s="1014"/>
      <c r="DU112" s="1014"/>
      <c r="DV112" s="1015" t="s">
        <v>448</v>
      </c>
      <c r="DW112" s="1015"/>
      <c r="DX112" s="1015"/>
      <c r="DY112" s="1015"/>
      <c r="DZ112" s="1016"/>
    </row>
    <row r="113" spans="1:130" s="247" customFormat="1" ht="26.25" customHeight="1">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478329</v>
      </c>
      <c r="AB113" s="1028"/>
      <c r="AC113" s="1028"/>
      <c r="AD113" s="1028"/>
      <c r="AE113" s="1029"/>
      <c r="AF113" s="1030">
        <v>503139</v>
      </c>
      <c r="AG113" s="1028"/>
      <c r="AH113" s="1028"/>
      <c r="AI113" s="1028"/>
      <c r="AJ113" s="1029"/>
      <c r="AK113" s="1030">
        <v>509817</v>
      </c>
      <c r="AL113" s="1028"/>
      <c r="AM113" s="1028"/>
      <c r="AN113" s="1028"/>
      <c r="AO113" s="1029"/>
      <c r="AP113" s="1031">
        <v>1.9</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160071</v>
      </c>
      <c r="BR113" s="1014"/>
      <c r="BS113" s="1014"/>
      <c r="BT113" s="1014"/>
      <c r="BU113" s="1014"/>
      <c r="BV113" s="1014">
        <v>88112</v>
      </c>
      <c r="BW113" s="1014"/>
      <c r="BX113" s="1014"/>
      <c r="BY113" s="1014"/>
      <c r="BZ113" s="1014"/>
      <c r="CA113" s="1014">
        <v>32167</v>
      </c>
      <c r="CB113" s="1014"/>
      <c r="CC113" s="1014"/>
      <c r="CD113" s="1014"/>
      <c r="CE113" s="1014"/>
      <c r="CF113" s="1008">
        <v>0.1</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137</v>
      </c>
      <c r="DH113" s="1053"/>
      <c r="DI113" s="1053"/>
      <c r="DJ113" s="1053"/>
      <c r="DK113" s="1054"/>
      <c r="DL113" s="1055" t="s">
        <v>137</v>
      </c>
      <c r="DM113" s="1053"/>
      <c r="DN113" s="1053"/>
      <c r="DO113" s="1053"/>
      <c r="DP113" s="1054"/>
      <c r="DQ113" s="1055" t="s">
        <v>137</v>
      </c>
      <c r="DR113" s="1053"/>
      <c r="DS113" s="1053"/>
      <c r="DT113" s="1053"/>
      <c r="DU113" s="1054"/>
      <c r="DV113" s="1056" t="s">
        <v>448</v>
      </c>
      <c r="DW113" s="1057"/>
      <c r="DX113" s="1057"/>
      <c r="DY113" s="1057"/>
      <c r="DZ113" s="1058"/>
    </row>
    <row r="114" spans="1:130" s="247" customFormat="1" ht="26.25" customHeight="1">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27295</v>
      </c>
      <c r="AB114" s="1053"/>
      <c r="AC114" s="1053"/>
      <c r="AD114" s="1053"/>
      <c r="AE114" s="1054"/>
      <c r="AF114" s="1055">
        <v>3649</v>
      </c>
      <c r="AG114" s="1053"/>
      <c r="AH114" s="1053"/>
      <c r="AI114" s="1053"/>
      <c r="AJ114" s="1054"/>
      <c r="AK114" s="1055">
        <v>16792</v>
      </c>
      <c r="AL114" s="1053"/>
      <c r="AM114" s="1053"/>
      <c r="AN114" s="1053"/>
      <c r="AO114" s="1054"/>
      <c r="AP114" s="1056">
        <v>0.1</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9095252</v>
      </c>
      <c r="BR114" s="1014"/>
      <c r="BS114" s="1014"/>
      <c r="BT114" s="1014"/>
      <c r="BU114" s="1014"/>
      <c r="BV114" s="1014">
        <v>7924872</v>
      </c>
      <c r="BW114" s="1014"/>
      <c r="BX114" s="1014"/>
      <c r="BY114" s="1014"/>
      <c r="BZ114" s="1014"/>
      <c r="CA114" s="1014">
        <v>7853773</v>
      </c>
      <c r="CB114" s="1014"/>
      <c r="CC114" s="1014"/>
      <c r="CD114" s="1014"/>
      <c r="CE114" s="1014"/>
      <c r="CF114" s="1008">
        <v>28.7</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137</v>
      </c>
      <c r="DH114" s="1053"/>
      <c r="DI114" s="1053"/>
      <c r="DJ114" s="1053"/>
      <c r="DK114" s="1054"/>
      <c r="DL114" s="1055" t="s">
        <v>137</v>
      </c>
      <c r="DM114" s="1053"/>
      <c r="DN114" s="1053"/>
      <c r="DO114" s="1053"/>
      <c r="DP114" s="1054"/>
      <c r="DQ114" s="1055" t="s">
        <v>448</v>
      </c>
      <c r="DR114" s="1053"/>
      <c r="DS114" s="1053"/>
      <c r="DT114" s="1053"/>
      <c r="DU114" s="1054"/>
      <c r="DV114" s="1056" t="s">
        <v>137</v>
      </c>
      <c r="DW114" s="1057"/>
      <c r="DX114" s="1057"/>
      <c r="DY114" s="1057"/>
      <c r="DZ114" s="1058"/>
    </row>
    <row r="115" spans="1:130" s="247" customFormat="1" ht="26.25" customHeight="1">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116433</v>
      </c>
      <c r="AB115" s="1028"/>
      <c r="AC115" s="1028"/>
      <c r="AD115" s="1028"/>
      <c r="AE115" s="1029"/>
      <c r="AF115" s="1030">
        <v>74909</v>
      </c>
      <c r="AG115" s="1028"/>
      <c r="AH115" s="1028"/>
      <c r="AI115" s="1028"/>
      <c r="AJ115" s="1029"/>
      <c r="AK115" s="1030">
        <v>59875</v>
      </c>
      <c r="AL115" s="1028"/>
      <c r="AM115" s="1028"/>
      <c r="AN115" s="1028"/>
      <c r="AO115" s="1029"/>
      <c r="AP115" s="1031">
        <v>0.2</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137</v>
      </c>
      <c r="BR115" s="1014"/>
      <c r="BS115" s="1014"/>
      <c r="BT115" s="1014"/>
      <c r="BU115" s="1014"/>
      <c r="BV115" s="1014">
        <v>1090</v>
      </c>
      <c r="BW115" s="1014"/>
      <c r="BX115" s="1014"/>
      <c r="BY115" s="1014"/>
      <c r="BZ115" s="1014"/>
      <c r="CA115" s="1014" t="s">
        <v>137</v>
      </c>
      <c r="CB115" s="1014"/>
      <c r="CC115" s="1014"/>
      <c r="CD115" s="1014"/>
      <c r="CE115" s="1014"/>
      <c r="CF115" s="1008" t="s">
        <v>448</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1685775</v>
      </c>
      <c r="DH115" s="1053"/>
      <c r="DI115" s="1053"/>
      <c r="DJ115" s="1053"/>
      <c r="DK115" s="1054"/>
      <c r="DL115" s="1055">
        <v>1600045</v>
      </c>
      <c r="DM115" s="1053"/>
      <c r="DN115" s="1053"/>
      <c r="DO115" s="1053"/>
      <c r="DP115" s="1054"/>
      <c r="DQ115" s="1055" t="s">
        <v>137</v>
      </c>
      <c r="DR115" s="1053"/>
      <c r="DS115" s="1053"/>
      <c r="DT115" s="1053"/>
      <c r="DU115" s="1054"/>
      <c r="DV115" s="1056" t="s">
        <v>448</v>
      </c>
      <c r="DW115" s="1057"/>
      <c r="DX115" s="1057"/>
      <c r="DY115" s="1057"/>
      <c r="DZ115" s="1058"/>
    </row>
    <row r="116" spans="1:130" s="247" customFormat="1" ht="26.25" customHeight="1">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132</v>
      </c>
      <c r="AB116" s="1053"/>
      <c r="AC116" s="1053"/>
      <c r="AD116" s="1053"/>
      <c r="AE116" s="1054"/>
      <c r="AF116" s="1055" t="s">
        <v>137</v>
      </c>
      <c r="AG116" s="1053"/>
      <c r="AH116" s="1053"/>
      <c r="AI116" s="1053"/>
      <c r="AJ116" s="1054"/>
      <c r="AK116" s="1055">
        <v>60</v>
      </c>
      <c r="AL116" s="1053"/>
      <c r="AM116" s="1053"/>
      <c r="AN116" s="1053"/>
      <c r="AO116" s="1054"/>
      <c r="AP116" s="1056">
        <v>0</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448</v>
      </c>
      <c r="BR116" s="1014"/>
      <c r="BS116" s="1014"/>
      <c r="BT116" s="1014"/>
      <c r="BU116" s="1014"/>
      <c r="BV116" s="1014" t="s">
        <v>448</v>
      </c>
      <c r="BW116" s="1014"/>
      <c r="BX116" s="1014"/>
      <c r="BY116" s="1014"/>
      <c r="BZ116" s="1014"/>
      <c r="CA116" s="1014" t="s">
        <v>448</v>
      </c>
      <c r="CB116" s="1014"/>
      <c r="CC116" s="1014"/>
      <c r="CD116" s="1014"/>
      <c r="CE116" s="1014"/>
      <c r="CF116" s="1008" t="s">
        <v>137</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137</v>
      </c>
      <c r="DM116" s="1053"/>
      <c r="DN116" s="1053"/>
      <c r="DO116" s="1053"/>
      <c r="DP116" s="1054"/>
      <c r="DQ116" s="1055" t="s">
        <v>448</v>
      </c>
      <c r="DR116" s="1053"/>
      <c r="DS116" s="1053"/>
      <c r="DT116" s="1053"/>
      <c r="DU116" s="1054"/>
      <c r="DV116" s="1056" t="s">
        <v>137</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6817486</v>
      </c>
      <c r="AB117" s="1071"/>
      <c r="AC117" s="1071"/>
      <c r="AD117" s="1071"/>
      <c r="AE117" s="1072"/>
      <c r="AF117" s="1073">
        <v>7279789</v>
      </c>
      <c r="AG117" s="1071"/>
      <c r="AH117" s="1071"/>
      <c r="AI117" s="1071"/>
      <c r="AJ117" s="1072"/>
      <c r="AK117" s="1073">
        <v>7455780</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448</v>
      </c>
      <c r="BW117" s="1014"/>
      <c r="BX117" s="1014"/>
      <c r="BY117" s="1014"/>
      <c r="BZ117" s="1014"/>
      <c r="CA117" s="1014" t="s">
        <v>448</v>
      </c>
      <c r="CB117" s="1014"/>
      <c r="CC117" s="1014"/>
      <c r="CD117" s="1014"/>
      <c r="CE117" s="1014"/>
      <c r="CF117" s="1008" t="s">
        <v>448</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137</v>
      </c>
      <c r="DH117" s="1053"/>
      <c r="DI117" s="1053"/>
      <c r="DJ117" s="1053"/>
      <c r="DK117" s="1054"/>
      <c r="DL117" s="1055" t="s">
        <v>137</v>
      </c>
      <c r="DM117" s="1053"/>
      <c r="DN117" s="1053"/>
      <c r="DO117" s="1053"/>
      <c r="DP117" s="1054"/>
      <c r="DQ117" s="1055" t="s">
        <v>137</v>
      </c>
      <c r="DR117" s="1053"/>
      <c r="DS117" s="1053"/>
      <c r="DT117" s="1053"/>
      <c r="DU117" s="1054"/>
      <c r="DV117" s="1056" t="s">
        <v>448</v>
      </c>
      <c r="DW117" s="1057"/>
      <c r="DX117" s="1057"/>
      <c r="DY117" s="1057"/>
      <c r="DZ117" s="1058"/>
    </row>
    <row r="118" spans="1:130" s="247" customFormat="1" ht="26.25" customHeight="1">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309</v>
      </c>
      <c r="AG118" s="979"/>
      <c r="AH118" s="979"/>
      <c r="AI118" s="979"/>
      <c r="AJ118" s="980"/>
      <c r="AK118" s="978" t="s">
        <v>308</v>
      </c>
      <c r="AL118" s="979"/>
      <c r="AM118" s="979"/>
      <c r="AN118" s="979"/>
      <c r="AO118" s="980"/>
      <c r="AP118" s="1065" t="s">
        <v>441</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448</v>
      </c>
      <c r="BR118" s="1092"/>
      <c r="BS118" s="1092"/>
      <c r="BT118" s="1092"/>
      <c r="BU118" s="1092"/>
      <c r="BV118" s="1092" t="s">
        <v>137</v>
      </c>
      <c r="BW118" s="1092"/>
      <c r="BX118" s="1092"/>
      <c r="BY118" s="1092"/>
      <c r="BZ118" s="1092"/>
      <c r="CA118" s="1092" t="s">
        <v>448</v>
      </c>
      <c r="CB118" s="1092"/>
      <c r="CC118" s="1092"/>
      <c r="CD118" s="1092"/>
      <c r="CE118" s="1092"/>
      <c r="CF118" s="1008" t="s">
        <v>448</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448</v>
      </c>
      <c r="DH118" s="1053"/>
      <c r="DI118" s="1053"/>
      <c r="DJ118" s="1053"/>
      <c r="DK118" s="1054"/>
      <c r="DL118" s="1055" t="s">
        <v>137</v>
      </c>
      <c r="DM118" s="1053"/>
      <c r="DN118" s="1053"/>
      <c r="DO118" s="1053"/>
      <c r="DP118" s="1054"/>
      <c r="DQ118" s="1055" t="s">
        <v>448</v>
      </c>
      <c r="DR118" s="1053"/>
      <c r="DS118" s="1053"/>
      <c r="DT118" s="1053"/>
      <c r="DU118" s="1054"/>
      <c r="DV118" s="1056" t="s">
        <v>137</v>
      </c>
      <c r="DW118" s="1057"/>
      <c r="DX118" s="1057"/>
      <c r="DY118" s="1057"/>
      <c r="DZ118" s="1058"/>
    </row>
    <row r="119" spans="1:130" s="247" customFormat="1" ht="26.25" customHeight="1">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448</v>
      </c>
      <c r="AG119" s="986"/>
      <c r="AH119" s="986"/>
      <c r="AI119" s="986"/>
      <c r="AJ119" s="987"/>
      <c r="AK119" s="988" t="s">
        <v>448</v>
      </c>
      <c r="AL119" s="986"/>
      <c r="AM119" s="986"/>
      <c r="AN119" s="986"/>
      <c r="AO119" s="987"/>
      <c r="AP119" s="989" t="s">
        <v>448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472</v>
      </c>
      <c r="BP119" s="1100"/>
      <c r="BQ119" s="1091">
        <v>96834088</v>
      </c>
      <c r="BR119" s="1092"/>
      <c r="BS119" s="1092"/>
      <c r="BT119" s="1092"/>
      <c r="BU119" s="1092"/>
      <c r="BV119" s="1092">
        <v>93815227</v>
      </c>
      <c r="BW119" s="1092"/>
      <c r="BX119" s="1092"/>
      <c r="BY119" s="1092"/>
      <c r="BZ119" s="1092"/>
      <c r="CA119" s="1092">
        <v>91517192</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448</v>
      </c>
      <c r="DH119" s="1078"/>
      <c r="DI119" s="1078"/>
      <c r="DJ119" s="1078"/>
      <c r="DK119" s="1079"/>
      <c r="DL119" s="1077" t="s">
        <v>137</v>
      </c>
      <c r="DM119" s="1078"/>
      <c r="DN119" s="1078"/>
      <c r="DO119" s="1078"/>
      <c r="DP119" s="1079"/>
      <c r="DQ119" s="1077" t="s">
        <v>448</v>
      </c>
      <c r="DR119" s="1078"/>
      <c r="DS119" s="1078"/>
      <c r="DT119" s="1078"/>
      <c r="DU119" s="1079"/>
      <c r="DV119" s="1080" t="s">
        <v>137</v>
      </c>
      <c r="DW119" s="1081"/>
      <c r="DX119" s="1081"/>
      <c r="DY119" s="1081"/>
      <c r="DZ119" s="1082"/>
    </row>
    <row r="120" spans="1:130" s="247" customFormat="1" ht="26.25" customHeight="1">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137</v>
      </c>
      <c r="AB120" s="1053"/>
      <c r="AC120" s="1053"/>
      <c r="AD120" s="1053"/>
      <c r="AE120" s="1054"/>
      <c r="AF120" s="1055" t="s">
        <v>448</v>
      </c>
      <c r="AG120" s="1053"/>
      <c r="AH120" s="1053"/>
      <c r="AI120" s="1053"/>
      <c r="AJ120" s="1054"/>
      <c r="AK120" s="1055" t="s">
        <v>448</v>
      </c>
      <c r="AL120" s="1053"/>
      <c r="AM120" s="1053"/>
      <c r="AN120" s="1053"/>
      <c r="AO120" s="1054"/>
      <c r="AP120" s="1056" t="s">
        <v>137</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21586666</v>
      </c>
      <c r="BR120" s="1021"/>
      <c r="BS120" s="1021"/>
      <c r="BT120" s="1021"/>
      <c r="BU120" s="1021"/>
      <c r="BV120" s="1021">
        <v>22402651</v>
      </c>
      <c r="BW120" s="1021"/>
      <c r="BX120" s="1021"/>
      <c r="BY120" s="1021"/>
      <c r="BZ120" s="1021"/>
      <c r="CA120" s="1021">
        <v>23549093</v>
      </c>
      <c r="CB120" s="1021"/>
      <c r="CC120" s="1021"/>
      <c r="CD120" s="1021"/>
      <c r="CE120" s="1021"/>
      <c r="CF120" s="1035">
        <v>86.2</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5488213</v>
      </c>
      <c r="DH120" s="1021"/>
      <c r="DI120" s="1021"/>
      <c r="DJ120" s="1021"/>
      <c r="DK120" s="1021"/>
      <c r="DL120" s="1021">
        <v>5423059</v>
      </c>
      <c r="DM120" s="1021"/>
      <c r="DN120" s="1021"/>
      <c r="DO120" s="1021"/>
      <c r="DP120" s="1021"/>
      <c r="DQ120" s="1021">
        <v>5432780</v>
      </c>
      <c r="DR120" s="1021"/>
      <c r="DS120" s="1021"/>
      <c r="DT120" s="1021"/>
      <c r="DU120" s="1021"/>
      <c r="DV120" s="1022">
        <v>19.899999999999999</v>
      </c>
      <c r="DW120" s="1022"/>
      <c r="DX120" s="1022"/>
      <c r="DY120" s="1022"/>
      <c r="DZ120" s="1023"/>
    </row>
    <row r="121" spans="1:130" s="247" customFormat="1" ht="26.25" customHeight="1">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448</v>
      </c>
      <c r="AB121" s="1053"/>
      <c r="AC121" s="1053"/>
      <c r="AD121" s="1053"/>
      <c r="AE121" s="1054"/>
      <c r="AF121" s="1055" t="s">
        <v>448</v>
      </c>
      <c r="AG121" s="1053"/>
      <c r="AH121" s="1053"/>
      <c r="AI121" s="1053"/>
      <c r="AJ121" s="1054"/>
      <c r="AK121" s="1055" t="s">
        <v>448</v>
      </c>
      <c r="AL121" s="1053"/>
      <c r="AM121" s="1053"/>
      <c r="AN121" s="1053"/>
      <c r="AO121" s="1054"/>
      <c r="AP121" s="1056" t="s">
        <v>448</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5566917</v>
      </c>
      <c r="BR121" s="1014"/>
      <c r="BS121" s="1014"/>
      <c r="BT121" s="1014"/>
      <c r="BU121" s="1014"/>
      <c r="BV121" s="1014">
        <v>5353922</v>
      </c>
      <c r="BW121" s="1014"/>
      <c r="BX121" s="1014"/>
      <c r="BY121" s="1014"/>
      <c r="BZ121" s="1014"/>
      <c r="CA121" s="1014">
        <v>3522500</v>
      </c>
      <c r="CB121" s="1014"/>
      <c r="CC121" s="1014"/>
      <c r="CD121" s="1014"/>
      <c r="CE121" s="1014"/>
      <c r="CF121" s="1008">
        <v>12.9</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1736795</v>
      </c>
      <c r="DH121" s="1014"/>
      <c r="DI121" s="1014"/>
      <c r="DJ121" s="1014"/>
      <c r="DK121" s="1014"/>
      <c r="DL121" s="1014">
        <v>1692128</v>
      </c>
      <c r="DM121" s="1014"/>
      <c r="DN121" s="1014"/>
      <c r="DO121" s="1014"/>
      <c r="DP121" s="1014"/>
      <c r="DQ121" s="1014">
        <v>1626258</v>
      </c>
      <c r="DR121" s="1014"/>
      <c r="DS121" s="1014"/>
      <c r="DT121" s="1014"/>
      <c r="DU121" s="1014"/>
      <c r="DV121" s="1015">
        <v>5.9</v>
      </c>
      <c r="DW121" s="1015"/>
      <c r="DX121" s="1015"/>
      <c r="DY121" s="1015"/>
      <c r="DZ121" s="1016"/>
    </row>
    <row r="122" spans="1:130" s="247" customFormat="1" ht="26.25" customHeight="1">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448</v>
      </c>
      <c r="AG122" s="1053"/>
      <c r="AH122" s="1053"/>
      <c r="AI122" s="1053"/>
      <c r="AJ122" s="1054"/>
      <c r="AK122" s="1055" t="s">
        <v>448</v>
      </c>
      <c r="AL122" s="1053"/>
      <c r="AM122" s="1053"/>
      <c r="AN122" s="1053"/>
      <c r="AO122" s="1054"/>
      <c r="AP122" s="1056" t="s">
        <v>137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62056501</v>
      </c>
      <c r="BR122" s="1092"/>
      <c r="BS122" s="1092"/>
      <c r="BT122" s="1092"/>
      <c r="BU122" s="1092"/>
      <c r="BV122" s="1092">
        <v>60613771</v>
      </c>
      <c r="BW122" s="1092"/>
      <c r="BX122" s="1092"/>
      <c r="BY122" s="1092"/>
      <c r="BZ122" s="1092"/>
      <c r="CA122" s="1092">
        <v>59710969</v>
      </c>
      <c r="CB122" s="1092"/>
      <c r="CC122" s="1092"/>
      <c r="CD122" s="1092"/>
      <c r="CE122" s="1092"/>
      <c r="CF122" s="1112">
        <v>218.5</v>
      </c>
      <c r="CG122" s="1113"/>
      <c r="CH122" s="1113"/>
      <c r="CI122" s="1113"/>
      <c r="CJ122" s="1113"/>
      <c r="CK122" s="1104"/>
      <c r="CL122" s="1105"/>
      <c r="CM122" s="1105"/>
      <c r="CN122" s="1105"/>
      <c r="CO122" s="1106"/>
      <c r="CP122" s="1114" t="s">
        <v>417</v>
      </c>
      <c r="CQ122" s="1115"/>
      <c r="CR122" s="1115"/>
      <c r="CS122" s="1115"/>
      <c r="CT122" s="1115"/>
      <c r="CU122" s="1115"/>
      <c r="CV122" s="1115"/>
      <c r="CW122" s="1115"/>
      <c r="CX122" s="1115"/>
      <c r="CY122" s="1115"/>
      <c r="CZ122" s="1115"/>
      <c r="DA122" s="1115"/>
      <c r="DB122" s="1115"/>
      <c r="DC122" s="1115"/>
      <c r="DD122" s="1115"/>
      <c r="DE122" s="1115"/>
      <c r="DF122" s="1116"/>
      <c r="DG122" s="1013">
        <v>44464</v>
      </c>
      <c r="DH122" s="1014"/>
      <c r="DI122" s="1014"/>
      <c r="DJ122" s="1014"/>
      <c r="DK122" s="1014"/>
      <c r="DL122" s="1014">
        <v>56317</v>
      </c>
      <c r="DM122" s="1014"/>
      <c r="DN122" s="1014"/>
      <c r="DO122" s="1014"/>
      <c r="DP122" s="1014"/>
      <c r="DQ122" s="1014">
        <v>687595</v>
      </c>
      <c r="DR122" s="1014"/>
      <c r="DS122" s="1014"/>
      <c r="DT122" s="1014"/>
      <c r="DU122" s="1014"/>
      <c r="DV122" s="1015">
        <v>2.5</v>
      </c>
      <c r="DW122" s="1015"/>
      <c r="DX122" s="1015"/>
      <c r="DY122" s="1015"/>
      <c r="DZ122" s="1016"/>
    </row>
    <row r="123" spans="1:130" s="247" customFormat="1" ht="26.25" customHeight="1">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448</v>
      </c>
      <c r="AB123" s="1053"/>
      <c r="AC123" s="1053"/>
      <c r="AD123" s="1053"/>
      <c r="AE123" s="1054"/>
      <c r="AF123" s="1055" t="s">
        <v>137</v>
      </c>
      <c r="AG123" s="1053"/>
      <c r="AH123" s="1053"/>
      <c r="AI123" s="1053"/>
      <c r="AJ123" s="1054"/>
      <c r="AK123" s="1055" t="s">
        <v>448</v>
      </c>
      <c r="AL123" s="1053"/>
      <c r="AM123" s="1053"/>
      <c r="AN123" s="1053"/>
      <c r="AO123" s="1054"/>
      <c r="AP123" s="1056" t="s">
        <v>448</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482</v>
      </c>
      <c r="BP123" s="1100"/>
      <c r="BQ123" s="1159">
        <v>89210084</v>
      </c>
      <c r="BR123" s="1160"/>
      <c r="BS123" s="1160"/>
      <c r="BT123" s="1160"/>
      <c r="BU123" s="1160"/>
      <c r="BV123" s="1160">
        <v>88370344</v>
      </c>
      <c r="BW123" s="1160"/>
      <c r="BX123" s="1160"/>
      <c r="BY123" s="1160"/>
      <c r="BZ123" s="1160"/>
      <c r="CA123" s="1160">
        <v>86782562</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v>588089</v>
      </c>
      <c r="DH123" s="1053"/>
      <c r="DI123" s="1053"/>
      <c r="DJ123" s="1053"/>
      <c r="DK123" s="1054"/>
      <c r="DL123" s="1055">
        <v>427738</v>
      </c>
      <c r="DM123" s="1053"/>
      <c r="DN123" s="1053"/>
      <c r="DO123" s="1053"/>
      <c r="DP123" s="1054"/>
      <c r="DQ123" s="1055">
        <v>282292</v>
      </c>
      <c r="DR123" s="1053"/>
      <c r="DS123" s="1053"/>
      <c r="DT123" s="1053"/>
      <c r="DU123" s="1054"/>
      <c r="DV123" s="1056">
        <v>1</v>
      </c>
      <c r="DW123" s="1057"/>
      <c r="DX123" s="1057"/>
      <c r="DY123" s="1057"/>
      <c r="DZ123" s="1058"/>
    </row>
    <row r="124" spans="1:130" s="247" customFormat="1" ht="26.25" customHeight="1" thickBot="1">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137</v>
      </c>
      <c r="AB124" s="1053"/>
      <c r="AC124" s="1053"/>
      <c r="AD124" s="1053"/>
      <c r="AE124" s="1054"/>
      <c r="AF124" s="1055" t="s">
        <v>448</v>
      </c>
      <c r="AG124" s="1053"/>
      <c r="AH124" s="1053"/>
      <c r="AI124" s="1053"/>
      <c r="AJ124" s="1054"/>
      <c r="AK124" s="1055" t="s">
        <v>448</v>
      </c>
      <c r="AL124" s="1053"/>
      <c r="AM124" s="1053"/>
      <c r="AN124" s="1053"/>
      <c r="AO124" s="1054"/>
      <c r="AP124" s="1056" t="s">
        <v>137</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27.5</v>
      </c>
      <c r="BR124" s="1122"/>
      <c r="BS124" s="1122"/>
      <c r="BT124" s="1122"/>
      <c r="BU124" s="1122"/>
      <c r="BV124" s="1122">
        <v>19.7</v>
      </c>
      <c r="BW124" s="1122"/>
      <c r="BX124" s="1122"/>
      <c r="BY124" s="1122"/>
      <c r="BZ124" s="1122"/>
      <c r="CA124" s="1122">
        <v>17.3</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128204</v>
      </c>
      <c r="DH124" s="1078"/>
      <c r="DI124" s="1078"/>
      <c r="DJ124" s="1078"/>
      <c r="DK124" s="1079"/>
      <c r="DL124" s="1077">
        <v>122551</v>
      </c>
      <c r="DM124" s="1078"/>
      <c r="DN124" s="1078"/>
      <c r="DO124" s="1078"/>
      <c r="DP124" s="1079"/>
      <c r="DQ124" s="1077">
        <v>112108</v>
      </c>
      <c r="DR124" s="1078"/>
      <c r="DS124" s="1078"/>
      <c r="DT124" s="1078"/>
      <c r="DU124" s="1079"/>
      <c r="DV124" s="1080">
        <v>0.4</v>
      </c>
      <c r="DW124" s="1081"/>
      <c r="DX124" s="1081"/>
      <c r="DY124" s="1081"/>
      <c r="DZ124" s="1082"/>
    </row>
    <row r="125" spans="1:130" s="247" customFormat="1" ht="26.25" customHeight="1">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448</v>
      </c>
      <c r="AB125" s="1053"/>
      <c r="AC125" s="1053"/>
      <c r="AD125" s="1053"/>
      <c r="AE125" s="1054"/>
      <c r="AF125" s="1055" t="s">
        <v>448</v>
      </c>
      <c r="AG125" s="1053"/>
      <c r="AH125" s="1053"/>
      <c r="AI125" s="1053"/>
      <c r="AJ125" s="1054"/>
      <c r="AK125" s="1055" t="s">
        <v>448</v>
      </c>
      <c r="AL125" s="1053"/>
      <c r="AM125" s="1053"/>
      <c r="AN125" s="1053"/>
      <c r="AO125" s="1054"/>
      <c r="AP125" s="1056" t="s">
        <v>137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448</v>
      </c>
      <c r="DH125" s="1021"/>
      <c r="DI125" s="1021"/>
      <c r="DJ125" s="1021"/>
      <c r="DK125" s="1021"/>
      <c r="DL125" s="1021" t="s">
        <v>448</v>
      </c>
      <c r="DM125" s="1021"/>
      <c r="DN125" s="1021"/>
      <c r="DO125" s="1021"/>
      <c r="DP125" s="1021"/>
      <c r="DQ125" s="1021" t="s">
        <v>448</v>
      </c>
      <c r="DR125" s="1021"/>
      <c r="DS125" s="1021"/>
      <c r="DT125" s="1021"/>
      <c r="DU125" s="1021"/>
      <c r="DV125" s="1022" t="s">
        <v>448</v>
      </c>
      <c r="DW125" s="1022"/>
      <c r="DX125" s="1022"/>
      <c r="DY125" s="1022"/>
      <c r="DZ125" s="1023"/>
    </row>
    <row r="126" spans="1:130" s="247" customFormat="1" ht="26.25" customHeight="1" thickBot="1">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116330</v>
      </c>
      <c r="AB126" s="1053"/>
      <c r="AC126" s="1053"/>
      <c r="AD126" s="1053"/>
      <c r="AE126" s="1054"/>
      <c r="AF126" s="1055">
        <v>74859</v>
      </c>
      <c r="AG126" s="1053"/>
      <c r="AH126" s="1053"/>
      <c r="AI126" s="1053"/>
      <c r="AJ126" s="1054"/>
      <c r="AK126" s="1055">
        <v>57729</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v>1090</v>
      </c>
      <c r="DM126" s="1014"/>
      <c r="DN126" s="1014"/>
      <c r="DO126" s="1014"/>
      <c r="DP126" s="1014"/>
      <c r="DQ126" s="1014" t="s">
        <v>448</v>
      </c>
      <c r="DR126" s="1014"/>
      <c r="DS126" s="1014"/>
      <c r="DT126" s="1014"/>
      <c r="DU126" s="1014"/>
      <c r="DV126" s="1015" t="s">
        <v>137</v>
      </c>
      <c r="DW126" s="1015"/>
      <c r="DX126" s="1015"/>
      <c r="DY126" s="1015"/>
      <c r="DZ126" s="1016"/>
    </row>
    <row r="127" spans="1:130" s="247" customFormat="1" ht="26.25" customHeight="1">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103</v>
      </c>
      <c r="AB127" s="1053"/>
      <c r="AC127" s="1053"/>
      <c r="AD127" s="1053"/>
      <c r="AE127" s="1054"/>
      <c r="AF127" s="1055">
        <v>50</v>
      </c>
      <c r="AG127" s="1053"/>
      <c r="AH127" s="1053"/>
      <c r="AI127" s="1053"/>
      <c r="AJ127" s="1054"/>
      <c r="AK127" s="1055">
        <v>2146</v>
      </c>
      <c r="AL127" s="1053"/>
      <c r="AM127" s="1053"/>
      <c r="AN127" s="1053"/>
      <c r="AO127" s="1054"/>
      <c r="AP127" s="1056">
        <v>0</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448</v>
      </c>
      <c r="DH127" s="1014"/>
      <c r="DI127" s="1014"/>
      <c r="DJ127" s="1014"/>
      <c r="DK127" s="1014"/>
      <c r="DL127" s="1014" t="s">
        <v>448</v>
      </c>
      <c r="DM127" s="1014"/>
      <c r="DN127" s="1014"/>
      <c r="DO127" s="1014"/>
      <c r="DP127" s="1014"/>
      <c r="DQ127" s="1014" t="s">
        <v>448</v>
      </c>
      <c r="DR127" s="1014"/>
      <c r="DS127" s="1014"/>
      <c r="DT127" s="1014"/>
      <c r="DU127" s="1014"/>
      <c r="DV127" s="1015" t="s">
        <v>137</v>
      </c>
      <c r="DW127" s="1015"/>
      <c r="DX127" s="1015"/>
      <c r="DY127" s="1015"/>
      <c r="DZ127" s="1016"/>
    </row>
    <row r="128" spans="1:130" s="247" customFormat="1" ht="26.25" customHeight="1" thickBot="1">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485771</v>
      </c>
      <c r="AB128" s="1142"/>
      <c r="AC128" s="1142"/>
      <c r="AD128" s="1142"/>
      <c r="AE128" s="1143"/>
      <c r="AF128" s="1144">
        <v>462433</v>
      </c>
      <c r="AG128" s="1142"/>
      <c r="AH128" s="1142"/>
      <c r="AI128" s="1142"/>
      <c r="AJ128" s="1143"/>
      <c r="AK128" s="1144">
        <v>449283</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137</v>
      </c>
      <c r="BG128" s="1149"/>
      <c r="BH128" s="1149"/>
      <c r="BI128" s="1149"/>
      <c r="BJ128" s="1149"/>
      <c r="BK128" s="1149"/>
      <c r="BL128" s="1150"/>
      <c r="BM128" s="1148">
        <v>11.7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137</v>
      </c>
      <c r="DH128" s="1134"/>
      <c r="DI128" s="1134"/>
      <c r="DJ128" s="1134"/>
      <c r="DK128" s="1134"/>
      <c r="DL128" s="1134" t="s">
        <v>137</v>
      </c>
      <c r="DM128" s="1134"/>
      <c r="DN128" s="1134"/>
      <c r="DO128" s="1134"/>
      <c r="DP128" s="1134"/>
      <c r="DQ128" s="1134" t="s">
        <v>137</v>
      </c>
      <c r="DR128" s="1134"/>
      <c r="DS128" s="1134"/>
      <c r="DT128" s="1134"/>
      <c r="DU128" s="1134"/>
      <c r="DV128" s="1135" t="s">
        <v>137</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32895189</v>
      </c>
      <c r="AB129" s="1053"/>
      <c r="AC129" s="1053"/>
      <c r="AD129" s="1053"/>
      <c r="AE129" s="1054"/>
      <c r="AF129" s="1055">
        <v>32939734</v>
      </c>
      <c r="AG129" s="1053"/>
      <c r="AH129" s="1053"/>
      <c r="AI129" s="1053"/>
      <c r="AJ129" s="1054"/>
      <c r="AK129" s="1055">
        <v>32543646</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448</v>
      </c>
      <c r="BG129" s="1163"/>
      <c r="BH129" s="1163"/>
      <c r="BI129" s="1163"/>
      <c r="BJ129" s="1163"/>
      <c r="BK129" s="1163"/>
      <c r="BL129" s="1164"/>
      <c r="BM129" s="1162">
        <v>16.7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5214665</v>
      </c>
      <c r="AB130" s="1053"/>
      <c r="AC130" s="1053"/>
      <c r="AD130" s="1053"/>
      <c r="AE130" s="1054"/>
      <c r="AF130" s="1055">
        <v>5375404</v>
      </c>
      <c r="AG130" s="1053"/>
      <c r="AH130" s="1053"/>
      <c r="AI130" s="1053"/>
      <c r="AJ130" s="1054"/>
      <c r="AK130" s="1055">
        <v>5210863</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27680524</v>
      </c>
      <c r="AB131" s="1078"/>
      <c r="AC131" s="1078"/>
      <c r="AD131" s="1078"/>
      <c r="AE131" s="1079"/>
      <c r="AF131" s="1077">
        <v>27564330</v>
      </c>
      <c r="AG131" s="1078"/>
      <c r="AH131" s="1078"/>
      <c r="AI131" s="1078"/>
      <c r="AJ131" s="1079"/>
      <c r="AK131" s="1077">
        <v>27332783</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17.3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4.0355088649999997</v>
      </c>
      <c r="AB132" s="1194"/>
      <c r="AC132" s="1194"/>
      <c r="AD132" s="1194"/>
      <c r="AE132" s="1195"/>
      <c r="AF132" s="1196">
        <v>5.231224557</v>
      </c>
      <c r="AG132" s="1194"/>
      <c r="AH132" s="1194"/>
      <c r="AI132" s="1194"/>
      <c r="AJ132" s="1195"/>
      <c r="AK132" s="1196">
        <v>6.5695249550000003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4.2</v>
      </c>
      <c r="AB133" s="1177"/>
      <c r="AC133" s="1177"/>
      <c r="AD133" s="1177"/>
      <c r="AE133" s="1178"/>
      <c r="AF133" s="1176">
        <v>4.3</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I+6wIfTwgHX9VFnDgzkuvzwy0dGhTLKUymOnG6hWz2ldXeH2MraIVjLZyTD5simEH3UZnk7tV0VQ1V/HuNKOA==" saltValue="oRMF3x7U8tcjmmVYT7hk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JOGA+/IYrj9GiOPFhpyqja5GjGXpaMXzXHpQjIUdPogMlHYroDvFIgZNOUQb7B08NvTbTIJo3IObkA2mreS2jw==" saltValue="CNh7x7mRMVDfOlLf6g6i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QCR++pFgPmt+wg/0GnCfrvGwSIxFZA0jfRB+GOhtoWSHBUNRyxgBUvWriXjrwqAs4aX6KURA9SHdIj7H8yzaQ==" saltValue="UVa+nRtq/lh5hkVaKvfG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7009326</v>
      </c>
      <c r="AP9" s="313">
        <v>54682</v>
      </c>
      <c r="AQ9" s="314">
        <v>56868</v>
      </c>
      <c r="AR9" s="315">
        <v>-3.8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788320</v>
      </c>
      <c r="AP10" s="316">
        <v>6150</v>
      </c>
      <c r="AQ10" s="317">
        <v>3674</v>
      </c>
      <c r="AR10" s="318">
        <v>67.400000000000006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1255227</v>
      </c>
      <c r="AP11" s="316">
        <v>9792</v>
      </c>
      <c r="AQ11" s="317">
        <v>3477</v>
      </c>
      <c r="AR11" s="318">
        <v>181.6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32270</v>
      </c>
      <c r="AP12" s="316">
        <v>252</v>
      </c>
      <c r="AQ12" s="317">
        <v>579</v>
      </c>
      <c r="AR12" s="318">
        <v>-56.5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11</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439381</v>
      </c>
      <c r="AP14" s="316">
        <v>3428</v>
      </c>
      <c r="AQ14" s="317">
        <v>2399</v>
      </c>
      <c r="AR14" s="318">
        <v>42.9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170977</v>
      </c>
      <c r="AP15" s="316">
        <v>1334</v>
      </c>
      <c r="AQ15" s="317">
        <v>1114</v>
      </c>
      <c r="AR15" s="318">
        <v>19.7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-874128</v>
      </c>
      <c r="AP16" s="316">
        <v>-6819</v>
      </c>
      <c r="AQ16" s="317">
        <v>-4418</v>
      </c>
      <c r="AR16" s="318">
        <v>54.3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8821373</v>
      </c>
      <c r="AP17" s="316">
        <v>68818</v>
      </c>
      <c r="AQ17" s="317">
        <v>63704</v>
      </c>
      <c r="AR17" s="318">
        <v>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6.07</v>
      </c>
      <c r="AP21" s="329">
        <v>6.05</v>
      </c>
      <c r="AQ21" s="330">
        <v>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99.6</v>
      </c>
      <c r="AP22" s="334">
        <v>99.6</v>
      </c>
      <c r="AQ22" s="335">
        <v>0</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6869236</v>
      </c>
      <c r="AP32" s="343">
        <v>53589</v>
      </c>
      <c r="AQ32" s="344">
        <v>31767</v>
      </c>
      <c r="AR32" s="345">
        <v>68.7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v>4</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33</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509817</v>
      </c>
      <c r="AP35" s="343">
        <v>3977</v>
      </c>
      <c r="AQ35" s="344">
        <v>6427</v>
      </c>
      <c r="AR35" s="345">
        <v>-38.1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16792</v>
      </c>
      <c r="AP36" s="343">
        <v>131</v>
      </c>
      <c r="AQ36" s="344">
        <v>1122</v>
      </c>
      <c r="AR36" s="345">
        <v>-88.3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59875</v>
      </c>
      <c r="AP37" s="343">
        <v>467</v>
      </c>
      <c r="AQ37" s="344">
        <v>1023</v>
      </c>
      <c r="AR37" s="345">
        <v>-54.3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v>60</v>
      </c>
      <c r="AP38" s="346">
        <v>0</v>
      </c>
      <c r="AQ38" s="347">
        <v>2</v>
      </c>
      <c r="AR38" s="335">
        <v>-100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-449283</v>
      </c>
      <c r="AP39" s="343">
        <v>-3505</v>
      </c>
      <c r="AQ39" s="344">
        <v>-6864</v>
      </c>
      <c r="AR39" s="345">
        <v>-48.9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-5210863</v>
      </c>
      <c r="AP40" s="343">
        <v>-40651</v>
      </c>
      <c r="AQ40" s="344">
        <v>-26034</v>
      </c>
      <c r="AR40" s="345">
        <v>56.1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1795634</v>
      </c>
      <c r="AP41" s="343">
        <v>14008</v>
      </c>
      <c r="AQ41" s="344">
        <v>7479</v>
      </c>
      <c r="AR41" s="345">
        <v>87.3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12895050</v>
      </c>
      <c r="AN51" s="365">
        <v>98800</v>
      </c>
      <c r="AO51" s="366">
        <v>5.7</v>
      </c>
      <c r="AP51" s="367">
        <v>44267</v>
      </c>
      <c r="AQ51" s="368">
        <v>-2.4</v>
      </c>
      <c r="AR51" s="369">
        <v>8.1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8975899</v>
      </c>
      <c r="AN52" s="373">
        <v>68772</v>
      </c>
      <c r="AO52" s="374">
        <v>14.6</v>
      </c>
      <c r="AP52" s="375">
        <v>26161</v>
      </c>
      <c r="AQ52" s="376">
        <v>0.5</v>
      </c>
      <c r="AR52" s="377">
        <v>14.1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16982327</v>
      </c>
      <c r="AN53" s="365">
        <v>130541</v>
      </c>
      <c r="AO53" s="366">
        <v>32.1</v>
      </c>
      <c r="AP53" s="367">
        <v>40879</v>
      </c>
      <c r="AQ53" s="368">
        <v>-7.7</v>
      </c>
      <c r="AR53" s="369">
        <v>39.799999999999997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11406751</v>
      </c>
      <c r="AN54" s="373">
        <v>87682</v>
      </c>
      <c r="AO54" s="374">
        <v>27.5</v>
      </c>
      <c r="AP54" s="375">
        <v>24087</v>
      </c>
      <c r="AQ54" s="376">
        <v>-7.9</v>
      </c>
      <c r="AR54" s="377">
        <v>35.4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10766138</v>
      </c>
      <c r="AN55" s="365">
        <v>82943</v>
      </c>
      <c r="AO55" s="366">
        <v>-36.5</v>
      </c>
      <c r="AP55" s="367">
        <v>42651</v>
      </c>
      <c r="AQ55" s="368">
        <v>4.3</v>
      </c>
      <c r="AR55" s="369">
        <v>-40.799999999999997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7102033</v>
      </c>
      <c r="AN56" s="373">
        <v>54715</v>
      </c>
      <c r="AO56" s="374">
        <v>-37.6</v>
      </c>
      <c r="AP56" s="375">
        <v>22675</v>
      </c>
      <c r="AQ56" s="376">
        <v>-5.9</v>
      </c>
      <c r="AR56" s="377">
        <v>-31.7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5322131</v>
      </c>
      <c r="AN57" s="365">
        <v>41256</v>
      </c>
      <c r="AO57" s="366">
        <v>-50.3</v>
      </c>
      <c r="AP57" s="367">
        <v>43226</v>
      </c>
      <c r="AQ57" s="368">
        <v>1.3</v>
      </c>
      <c r="AR57" s="369">
        <v>-51.6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3881018</v>
      </c>
      <c r="AN58" s="373">
        <v>30085</v>
      </c>
      <c r="AO58" s="374">
        <v>-45</v>
      </c>
      <c r="AP58" s="375">
        <v>22622</v>
      </c>
      <c r="AQ58" s="376">
        <v>-0.2</v>
      </c>
      <c r="AR58" s="377">
        <v>-44.8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7423549</v>
      </c>
      <c r="AN59" s="365">
        <v>57913</v>
      </c>
      <c r="AO59" s="366">
        <v>40.4</v>
      </c>
      <c r="AP59" s="367">
        <v>42836</v>
      </c>
      <c r="AQ59" s="368">
        <v>-0.9</v>
      </c>
      <c r="AR59" s="369">
        <v>41.3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4762965</v>
      </c>
      <c r="AN60" s="373">
        <v>37157</v>
      </c>
      <c r="AO60" s="374">
        <v>23.5</v>
      </c>
      <c r="AP60" s="375">
        <v>22936</v>
      </c>
      <c r="AQ60" s="376">
        <v>1.4</v>
      </c>
      <c r="AR60" s="377">
        <v>22.1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10677839</v>
      </c>
      <c r="AN61" s="380">
        <v>82291</v>
      </c>
      <c r="AO61" s="381">
        <v>-1.7</v>
      </c>
      <c r="AP61" s="382">
        <v>42772</v>
      </c>
      <c r="AQ61" s="383">
        <v>-1.1000000000000001</v>
      </c>
      <c r="AR61" s="369">
        <v>-0.6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7225733</v>
      </c>
      <c r="AN62" s="373">
        <v>55682</v>
      </c>
      <c r="AO62" s="374">
        <v>-3.4</v>
      </c>
      <c r="AP62" s="375">
        <v>23696</v>
      </c>
      <c r="AQ62" s="376">
        <v>-2.4</v>
      </c>
      <c r="AR62" s="377">
        <v>-1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HXOCByQXi3JoEJJJvIWrgfELylbxFGGto/SPANmtQcgJqNz+tJ5HhAGwr/SWfwDuCZfhLjqpBQp/k2DIwWL3g==" saltValue="n/LhiDiEmss0rptKyS8l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mlbthjiZ2A8HyE34P2wH2E+osbVtteZDkC+ExfrFSF20dvvX2ZygOfMj8SJjsCFWGiZy4g719gnEaJVRrJsxww==" saltValue="2mw/KjPlxWfTO2i0Ko4O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q6jh1jzEn3mVaMa5lpl6g1h72zBgmvwqGdlEwW/oqewZsnCwIbHe6u7vCtB6jLjojrX7HHTpyeB/R5Y5irZpdw==" saltValue="8t2Ks+pI/YuD5dWOYre0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26.33</v>
      </c>
      <c r="G47" s="12">
        <v>26.68</v>
      </c>
      <c r="H47" s="12">
        <v>25.1</v>
      </c>
      <c r="I47" s="12">
        <v>24.96</v>
      </c>
      <c r="J47" s="13">
        <v>26.51</v>
      </c>
    </row>
    <row r="48" spans="2:10" ht="57.75" customHeight="1">
      <c r="B48" s="14"/>
      <c r="C48" s="1238" t="s">
        <v>4</v>
      </c>
      <c r="D48" s="1238"/>
      <c r="E48" s="1239"/>
      <c r="F48" s="15">
        <v>5.51</v>
      </c>
      <c r="G48" s="16">
        <v>1.84</v>
      </c>
      <c r="H48" s="16">
        <v>4.92</v>
      </c>
      <c r="I48" s="16">
        <v>4.22</v>
      </c>
      <c r="J48" s="17">
        <v>3.05</v>
      </c>
    </row>
    <row r="49" spans="2:10" ht="57.75" customHeight="1" thickBot="1">
      <c r="B49" s="18"/>
      <c r="C49" s="1240" t="s">
        <v>5</v>
      </c>
      <c r="D49" s="1240"/>
      <c r="E49" s="1241"/>
      <c r="F49" s="19" t="s">
        <v>568</v>
      </c>
      <c r="G49" s="20" t="s">
        <v>569</v>
      </c>
      <c r="H49" s="20">
        <v>0.81</v>
      </c>
      <c r="I49" s="20" t="s">
        <v>570</v>
      </c>
      <c r="J49" s="21" t="s">
        <v>571</v>
      </c>
    </row>
    <row r="50" spans="2:10" ht="13.5" customHeight="1"/>
  </sheetData>
  <sheetProtection algorithmName="SHA-512" hashValue="CdMSAAgq8uvMcNpFwCIrYPaCz5HPGzVA83LvEsFJQWvmkWR0p2bex9LJlq5imKMILkNEWli2zaqcNVJVWxne8A==" saltValue="LlSuMTeuwSa1725H/f51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2021-10-04T03:44:39Z</cp:lastPrinted>
  <dcterms:created xsi:type="dcterms:W3CDTF">2021-02-05T04:25:30Z</dcterms:created>
  <dcterms:modified xsi:type="dcterms:W3CDTF">2021-10-04T03:44:48Z</dcterms:modified>
  <cp:category/>
</cp:coreProperties>
</file>