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60" windowHeight="7905" activeTab="0"/>
  </bookViews>
  <sheets>
    <sheet name="費用構成（企業団）" sheetId="1" r:id="rId1"/>
  </sheets>
  <definedNames>
    <definedName name="_xlnm.Print_Area" localSheetId="0">'費用構成（企業団）'!$B$1:$Q$11</definedName>
  </definedNames>
  <calcPr fullCalcOnLoad="1"/>
</workbook>
</file>

<file path=xl/sharedStrings.xml><?xml version="1.0" encoding="utf-8"?>
<sst xmlns="http://schemas.openxmlformats.org/spreadsheetml/2006/main" count="23" uniqueCount="23">
  <si>
    <t>人件費
（千円）</t>
  </si>
  <si>
    <t>動力費
（千円）</t>
  </si>
  <si>
    <t>修繕費
（千円）</t>
  </si>
  <si>
    <t>山神水道
企業団</t>
  </si>
  <si>
    <t>福岡県南広域
水道企業団</t>
  </si>
  <si>
    <t>福岡地区
水道企業団</t>
  </si>
  <si>
    <t>宗像地区
水道企業団</t>
  </si>
  <si>
    <t>田川地区
水道企業団</t>
  </si>
  <si>
    <t>京築地区
水道企業団</t>
  </si>
  <si>
    <t>薬品費
（千円）</t>
  </si>
  <si>
    <t>支払利息
（千円）</t>
  </si>
  <si>
    <t>減価償却費
（千円）</t>
  </si>
  <si>
    <t>受水費
（千円）</t>
  </si>
  <si>
    <t>その他
（千円）</t>
  </si>
  <si>
    <t>計
（千円）</t>
  </si>
  <si>
    <t>受託工事費
Ｂ
（千円）</t>
  </si>
  <si>
    <t>合計
Ａ
（千円）</t>
  </si>
  <si>
    <t>給水収益
Ｃ
（千円）</t>
  </si>
  <si>
    <t>年間有収水量
Ｄ
（千ｍ3）</t>
  </si>
  <si>
    <t>給水原価
(A-B)/D
（円/ｍ3）</t>
  </si>
  <si>
    <t>平均供給単価
Ｃ/Ｄ
（円/ｍ3）</t>
  </si>
  <si>
    <t>（８）費用構成</t>
  </si>
  <si>
    <t>事業主体名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</si>
</sst>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(#\)"/>
    <numFmt numFmtId="177" formatCode="&quot;計&quot;\ \ \(#\)"/>
    <numFmt numFmtId="178" formatCode="0_);[Red]\(0\)"/>
    <numFmt numFmtId="179" formatCode="#,##0_ "/>
    <numFmt numFmtId="180" formatCode="&quot;計&quot;\ \(\ #\ \)"/>
    <numFmt numFmtId="181" formatCode="&quot;県計&quot;\ \(\ #\ 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6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distributed" vertical="center" wrapText="1"/>
    </xf>
    <xf numFmtId="4" fontId="0" fillId="0" borderId="7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80" fontId="0" fillId="0" borderId="8" xfId="0" applyNumberFormat="1" applyBorder="1" applyAlignment="1">
      <alignment horizontal="center" vertical="center"/>
    </xf>
    <xf numFmtId="38" fontId="0" fillId="0" borderId="9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1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3.625" style="0" customWidth="1"/>
    <col min="2" max="2" width="13.00390625" style="0" bestFit="1" customWidth="1"/>
    <col min="3" max="3" width="10.50390625" style="0" bestFit="1" customWidth="1"/>
    <col min="4" max="5" width="9.375" style="0" bestFit="1" customWidth="1"/>
    <col min="6" max="6" width="9.125" style="0" bestFit="1" customWidth="1"/>
    <col min="7" max="7" width="10.50390625" style="0" bestFit="1" customWidth="1"/>
    <col min="8" max="8" width="11.125" style="0" bestFit="1" customWidth="1"/>
    <col min="9" max="9" width="10.375" style="0" bestFit="1" customWidth="1"/>
    <col min="10" max="10" width="10.50390625" style="0" bestFit="1" customWidth="1"/>
    <col min="11" max="11" width="11.625" style="0" bestFit="1" customWidth="1"/>
    <col min="12" max="12" width="11.125" style="0" bestFit="1" customWidth="1"/>
    <col min="13" max="13" width="11.625" style="0" bestFit="1" customWidth="1"/>
    <col min="14" max="14" width="10.25390625" style="0" bestFit="1" customWidth="1"/>
    <col min="15" max="15" width="13.00390625" style="0" bestFit="1" customWidth="1"/>
    <col min="17" max="17" width="13.00390625" style="0" bestFit="1" customWidth="1"/>
  </cols>
  <sheetData>
    <row r="1" ht="13.5">
      <c r="B1" t="s">
        <v>21</v>
      </c>
    </row>
    <row r="2" ht="14.25" thickBot="1"/>
    <row r="3" spans="2:17" ht="40.5">
      <c r="B3" s="4" t="s">
        <v>22</v>
      </c>
      <c r="C3" s="5" t="s">
        <v>0</v>
      </c>
      <c r="D3" s="5" t="s">
        <v>1</v>
      </c>
      <c r="E3" s="5" t="s">
        <v>2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19</v>
      </c>
      <c r="Q3" s="6" t="s">
        <v>20</v>
      </c>
    </row>
    <row r="4" spans="2:17" ht="31.5" customHeight="1">
      <c r="B4" s="7" t="s">
        <v>3</v>
      </c>
      <c r="C4" s="2">
        <v>114439</v>
      </c>
      <c r="D4" s="2">
        <v>3951</v>
      </c>
      <c r="E4" s="2">
        <v>17937</v>
      </c>
      <c r="F4" s="2">
        <v>7253</v>
      </c>
      <c r="G4" s="2">
        <v>77012</v>
      </c>
      <c r="H4" s="2">
        <v>134197</v>
      </c>
      <c r="I4" s="2"/>
      <c r="J4" s="2">
        <v>81059</v>
      </c>
      <c r="K4" s="2">
        <v>435848</v>
      </c>
      <c r="L4" s="2"/>
      <c r="M4" s="2">
        <v>435848</v>
      </c>
      <c r="N4" s="2">
        <v>509472</v>
      </c>
      <c r="O4" s="2">
        <v>6525</v>
      </c>
      <c r="P4" s="3">
        <f aca="true" t="shared" si="0" ref="P4:P9">(M4-L4)/O4</f>
        <v>66.79662835249042</v>
      </c>
      <c r="Q4" s="8">
        <f aca="true" t="shared" si="1" ref="Q4:Q9">N4/O4</f>
        <v>78.08</v>
      </c>
    </row>
    <row r="5" spans="2:17" ht="31.5" customHeight="1">
      <c r="B5" s="7" t="s">
        <v>4</v>
      </c>
      <c r="C5" s="2">
        <v>225073</v>
      </c>
      <c r="D5" s="2">
        <v>165817</v>
      </c>
      <c r="E5" s="2">
        <v>39335</v>
      </c>
      <c r="F5" s="2">
        <v>36042</v>
      </c>
      <c r="G5" s="2">
        <v>562324</v>
      </c>
      <c r="H5" s="2">
        <v>784911</v>
      </c>
      <c r="I5" s="2"/>
      <c r="J5" s="2">
        <v>447453</v>
      </c>
      <c r="K5" s="2">
        <v>2260955</v>
      </c>
      <c r="L5" s="2"/>
      <c r="M5" s="2">
        <v>2260955</v>
      </c>
      <c r="N5" s="2">
        <v>2327112</v>
      </c>
      <c r="O5" s="2">
        <v>33582</v>
      </c>
      <c r="P5" s="3">
        <f t="shared" si="0"/>
        <v>67.32639509260913</v>
      </c>
      <c r="Q5" s="8">
        <f t="shared" si="1"/>
        <v>69.29640879042344</v>
      </c>
    </row>
    <row r="6" spans="2:17" ht="31.5" customHeight="1">
      <c r="B6" s="7" t="s">
        <v>5</v>
      </c>
      <c r="C6" s="2">
        <v>608123</v>
      </c>
      <c r="D6" s="2">
        <v>120381</v>
      </c>
      <c r="E6" s="2">
        <v>91885</v>
      </c>
      <c r="F6" s="2">
        <v>97570</v>
      </c>
      <c r="G6" s="2">
        <v>3097885</v>
      </c>
      <c r="H6" s="2">
        <v>3328331</v>
      </c>
      <c r="I6" s="2"/>
      <c r="J6" s="2">
        <v>1440439</v>
      </c>
      <c r="K6" s="2">
        <v>8784614</v>
      </c>
      <c r="L6" s="2"/>
      <c r="M6" s="2">
        <v>8784614</v>
      </c>
      <c r="N6" s="2">
        <v>9073101</v>
      </c>
      <c r="O6" s="2">
        <v>69314</v>
      </c>
      <c r="P6" s="3">
        <f t="shared" si="0"/>
        <v>126.73650344807687</v>
      </c>
      <c r="Q6" s="8">
        <f t="shared" si="1"/>
        <v>130.89853420665378</v>
      </c>
    </row>
    <row r="7" spans="2:17" ht="31.5" customHeight="1">
      <c r="B7" s="7" t="s">
        <v>6</v>
      </c>
      <c r="C7" s="2">
        <v>142977</v>
      </c>
      <c r="D7" s="2">
        <v>54600</v>
      </c>
      <c r="E7" s="2">
        <v>87682</v>
      </c>
      <c r="F7" s="2">
        <v>13383</v>
      </c>
      <c r="G7" s="2">
        <v>412895</v>
      </c>
      <c r="H7" s="2">
        <v>267278</v>
      </c>
      <c r="I7" s="2"/>
      <c r="J7" s="2">
        <v>76289</v>
      </c>
      <c r="K7" s="2">
        <v>1055104</v>
      </c>
      <c r="L7" s="2"/>
      <c r="M7" s="2">
        <v>1055104</v>
      </c>
      <c r="N7" s="2">
        <v>1256113</v>
      </c>
      <c r="O7" s="2">
        <v>7172</v>
      </c>
      <c r="P7" s="3">
        <f t="shared" si="0"/>
        <v>147.11433351924148</v>
      </c>
      <c r="Q7" s="8">
        <f t="shared" si="1"/>
        <v>175.14124372559957</v>
      </c>
    </row>
    <row r="8" spans="2:17" ht="31.5" customHeight="1">
      <c r="B8" s="7" t="s">
        <v>7</v>
      </c>
      <c r="C8" s="2">
        <v>25020</v>
      </c>
      <c r="D8" s="2">
        <v>27681</v>
      </c>
      <c r="E8" s="2">
        <v>6039</v>
      </c>
      <c r="F8" s="2">
        <v>4326</v>
      </c>
      <c r="G8" s="2">
        <v>16456</v>
      </c>
      <c r="H8" s="2">
        <v>147129</v>
      </c>
      <c r="I8" s="2">
        <v>428332</v>
      </c>
      <c r="J8" s="2">
        <v>49455</v>
      </c>
      <c r="K8" s="2">
        <v>704438</v>
      </c>
      <c r="L8" s="2"/>
      <c r="M8" s="2">
        <v>704438</v>
      </c>
      <c r="N8" s="2">
        <v>472752</v>
      </c>
      <c r="O8" s="2">
        <v>5380</v>
      </c>
      <c r="P8" s="3">
        <f t="shared" si="0"/>
        <v>130.9364312267658</v>
      </c>
      <c r="Q8" s="8">
        <f t="shared" si="1"/>
        <v>87.87211895910781</v>
      </c>
    </row>
    <row r="9" spans="2:17" ht="31.5" customHeight="1">
      <c r="B9" s="7" t="s">
        <v>8</v>
      </c>
      <c r="C9" s="2">
        <v>63008</v>
      </c>
      <c r="D9" s="2">
        <v>4355</v>
      </c>
      <c r="E9" s="2">
        <v>10691</v>
      </c>
      <c r="F9" s="2">
        <v>4594</v>
      </c>
      <c r="G9" s="2">
        <v>186099</v>
      </c>
      <c r="H9" s="2">
        <v>226060</v>
      </c>
      <c r="I9" s="2"/>
      <c r="J9" s="2">
        <v>127835</v>
      </c>
      <c r="K9" s="2">
        <v>622642</v>
      </c>
      <c r="L9" s="2"/>
      <c r="M9" s="2">
        <v>622642</v>
      </c>
      <c r="N9" s="2">
        <v>653879</v>
      </c>
      <c r="O9" s="2">
        <v>3468</v>
      </c>
      <c r="P9" s="3">
        <f t="shared" si="0"/>
        <v>179.5392156862745</v>
      </c>
      <c r="Q9" s="8">
        <f t="shared" si="1"/>
        <v>188.5464244521338</v>
      </c>
    </row>
    <row r="10" spans="2:17" ht="31.5" customHeight="1"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0"/>
    </row>
    <row r="11" spans="2:17" ht="31.5" customHeight="1" thickBot="1">
      <c r="B11" s="11">
        <f>COUNTA(B4:B10)</f>
        <v>6</v>
      </c>
      <c r="C11" s="12">
        <f aca="true" t="shared" si="2" ref="C11:O11">SUM(C4:C10)</f>
        <v>1178640</v>
      </c>
      <c r="D11" s="12">
        <f t="shared" si="2"/>
        <v>376785</v>
      </c>
      <c r="E11" s="12">
        <f t="shared" si="2"/>
        <v>253569</v>
      </c>
      <c r="F11" s="12">
        <f t="shared" si="2"/>
        <v>163168</v>
      </c>
      <c r="G11" s="12">
        <f t="shared" si="2"/>
        <v>4352671</v>
      </c>
      <c r="H11" s="12">
        <f t="shared" si="2"/>
        <v>4887906</v>
      </c>
      <c r="I11" s="12">
        <f t="shared" si="2"/>
        <v>428332</v>
      </c>
      <c r="J11" s="12">
        <f t="shared" si="2"/>
        <v>2222530</v>
      </c>
      <c r="K11" s="12">
        <f t="shared" si="2"/>
        <v>13863601</v>
      </c>
      <c r="L11" s="12">
        <f t="shared" si="2"/>
        <v>0</v>
      </c>
      <c r="M11" s="12">
        <f t="shared" si="2"/>
        <v>13863601</v>
      </c>
      <c r="N11" s="12">
        <f t="shared" si="2"/>
        <v>14292429</v>
      </c>
      <c r="O11" s="12">
        <f t="shared" si="2"/>
        <v>125441</v>
      </c>
      <c r="P11" s="13">
        <f>(M11-L11)/O11</f>
        <v>110.51889733021899</v>
      </c>
      <c r="Q11" s="14">
        <f>N11/O11</f>
        <v>113.93746063886609</v>
      </c>
    </row>
  </sheetData>
  <printOptions horizontalCentered="1"/>
  <pageMargins left="0.5905511811023623" right="0.5905511811023623" top="1.1811023622047245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2005-03-30T05:56:53Z</cp:lastPrinted>
  <dcterms:created xsi:type="dcterms:W3CDTF">2004-11-04T00:41:05Z</dcterms:created>
  <dcterms:modified xsi:type="dcterms:W3CDTF">2005-03-30T06:19:42Z</dcterms:modified>
  <cp:category/>
  <cp:version/>
  <cp:contentType/>
  <cp:contentStatus/>
</cp:coreProperties>
</file>