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75" windowWidth="15345" windowHeight="4665" activeTab="0"/>
  </bookViews>
  <sheets>
    <sheet name="Ｈ17上水道 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'Ｈ17上水道 '!$B$1:$I$37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<sst xmlns="http://schemas.openxmlformats.org/spreadsheetml/2006/main" count="93" uniqueCount="75">
  <si>
    <t>２　国庫補助事業の概要</t>
  </si>
  <si>
    <t>区分</t>
  </si>
  <si>
    <t>事　業　者　名</t>
  </si>
  <si>
    <t>補助対象
事業費</t>
  </si>
  <si>
    <t>補助率</t>
  </si>
  <si>
    <t>国庫
補助金</t>
  </si>
  <si>
    <t>工　　期</t>
  </si>
  <si>
    <t>繰 越 額</t>
  </si>
  <si>
    <t>（千円）</t>
  </si>
  <si>
    <t>福岡市</t>
  </si>
  <si>
    <t>五ケ山ダム</t>
  </si>
  <si>
    <t>S63～H22</t>
  </si>
  <si>
    <t>伊良原ダム</t>
  </si>
  <si>
    <t>広　域　化　施　設</t>
  </si>
  <si>
    <t>二期拡張</t>
  </si>
  <si>
    <t>創　設</t>
  </si>
  <si>
    <t>三・四期拡張</t>
  </si>
  <si>
    <t>豊前市</t>
  </si>
  <si>
    <t>八期拡張</t>
  </si>
  <si>
    <t>行橋市</t>
  </si>
  <si>
    <t>五期拡張</t>
  </si>
  <si>
    <t>ラ　イ　フ　ラ　イ　ン　機　能　強　化</t>
  </si>
  <si>
    <t>配水池</t>
  </si>
  <si>
    <t>大野城市</t>
  </si>
  <si>
    <t>福岡市</t>
  </si>
  <si>
    <t>大容量送水管</t>
  </si>
  <si>
    <t>桂川町</t>
  </si>
  <si>
    <t>添田町</t>
  </si>
  <si>
    <t>福岡地区水道企業団</t>
  </si>
  <si>
    <t>H2～H22</t>
  </si>
  <si>
    <t>京築地区水道企業団</t>
  </si>
  <si>
    <t>福岡県南広域水道企業団</t>
  </si>
  <si>
    <t>H11～H22</t>
  </si>
  <si>
    <t>計３件</t>
  </si>
  <si>
    <t>H3～H19</t>
  </si>
  <si>
    <t>H6～H18</t>
  </si>
  <si>
    <t>計１件</t>
  </si>
  <si>
    <t>一期拡張</t>
  </si>
  <si>
    <t>高度浄水</t>
  </si>
  <si>
    <t>石綿ｾﾒﾝﾄ管更新</t>
  </si>
  <si>
    <t>山田市</t>
  </si>
  <si>
    <t>宗像市</t>
  </si>
  <si>
    <t>春日那珂川水道企業団</t>
  </si>
  <si>
    <t>八女市</t>
  </si>
  <si>
    <t>大木町</t>
  </si>
  <si>
    <t>久留米市（旧　三潴町）</t>
  </si>
  <si>
    <t>福岡地区水道企業団</t>
  </si>
  <si>
    <t>田川地区水道企業団</t>
  </si>
  <si>
    <t>京築地区水道企業団</t>
  </si>
  <si>
    <t>水道水源開発施設</t>
  </si>
  <si>
    <t>一期拡張</t>
  </si>
  <si>
    <t>S63～H22</t>
  </si>
  <si>
    <t>H15～H18</t>
  </si>
  <si>
    <t>事　　　業　　　名</t>
  </si>
  <si>
    <t>H11～H22</t>
  </si>
  <si>
    <t>H16～H23</t>
  </si>
  <si>
    <t>H11～H17</t>
  </si>
  <si>
    <t>計５件</t>
  </si>
  <si>
    <t>筑前町</t>
  </si>
  <si>
    <t>創設</t>
  </si>
  <si>
    <t>計７件</t>
  </si>
  <si>
    <t>直方市</t>
  </si>
  <si>
    <t>打向浄水場</t>
  </si>
  <si>
    <t>計１件</t>
  </si>
  <si>
    <t>計４件</t>
  </si>
  <si>
    <t xml:space="preserve"> (1) 平成１7年度水道水源開発等施設整備費補助金</t>
  </si>
  <si>
    <t>H1～H26</t>
  </si>
  <si>
    <t>H16～H20</t>
  </si>
  <si>
    <t>H17～H26</t>
  </si>
  <si>
    <t>H17～H19</t>
  </si>
  <si>
    <t>H15～H21</t>
  </si>
  <si>
    <t>H11～H18</t>
  </si>
  <si>
    <t>H11～H21</t>
  </si>
  <si>
    <t>H11～H56</t>
  </si>
  <si>
    <t>計２件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</si>
</sst>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vertical="center"/>
      <protection/>
    </xf>
    <xf numFmtId="37" fontId="3" fillId="0" borderId="7" xfId="0" applyNumberFormat="1" applyFont="1" applyBorder="1" applyAlignment="1" applyProtection="1">
      <alignment vertical="center" shrinkToFit="1"/>
      <protection/>
    </xf>
    <xf numFmtId="37" fontId="3" fillId="0" borderId="8" xfId="0" applyNumberFormat="1" applyFont="1" applyFill="1" applyBorder="1" applyAlignment="1" applyProtection="1">
      <alignment vertical="center"/>
      <protection/>
    </xf>
    <xf numFmtId="12" fontId="3" fillId="0" borderId="8" xfId="0" applyNumberFormat="1" applyFont="1" applyBorder="1" applyAlignment="1" applyProtection="1">
      <alignment horizontal="center" vertical="center"/>
      <protection/>
    </xf>
    <xf numFmtId="38" fontId="2" fillId="0" borderId="9" xfId="17" applyFont="1" applyBorder="1" applyAlignment="1">
      <alignment horizontal="center" vertical="center"/>
    </xf>
    <xf numFmtId="38" fontId="2" fillId="0" borderId="10" xfId="17" applyFont="1" applyFill="1" applyBorder="1" applyAlignment="1">
      <alignment vertical="center"/>
    </xf>
    <xf numFmtId="37" fontId="3" fillId="0" borderId="4" xfId="0" applyNumberFormat="1" applyFont="1" applyBorder="1" applyAlignment="1" applyProtection="1">
      <alignment vertical="center"/>
      <protection/>
    </xf>
    <xf numFmtId="37" fontId="3" fillId="0" borderId="4" xfId="0" applyNumberFormat="1" applyFont="1" applyBorder="1" applyAlignment="1" applyProtection="1">
      <alignment vertical="center" shrinkToFit="1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12" fontId="3" fillId="0" borderId="11" xfId="0" applyNumberFormat="1" applyFont="1" applyBorder="1" applyAlignment="1" applyProtection="1">
      <alignment horizontal="center" vertical="center"/>
      <protection/>
    </xf>
    <xf numFmtId="38" fontId="2" fillId="0" borderId="12" xfId="17" applyFont="1" applyBorder="1" applyAlignment="1">
      <alignment horizontal="center" vertical="center"/>
    </xf>
    <xf numFmtId="38" fontId="2" fillId="0" borderId="13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2" xfId="0" applyNumberFormat="1" applyFont="1" applyBorder="1" applyAlignment="1" applyProtection="1">
      <alignment vertical="center" shrinkToFit="1"/>
      <protection/>
    </xf>
    <xf numFmtId="38" fontId="3" fillId="0" borderId="2" xfId="17" applyFont="1" applyFill="1" applyBorder="1" applyAlignment="1" applyProtection="1">
      <alignment vertical="center"/>
      <protection/>
    </xf>
    <xf numFmtId="12" fontId="3" fillId="0" borderId="2" xfId="0" applyNumberFormat="1" applyFont="1" applyBorder="1" applyAlignment="1" applyProtection="1">
      <alignment horizontal="center" vertical="center"/>
      <protection/>
    </xf>
    <xf numFmtId="38" fontId="2" fillId="0" borderId="2" xfId="17" applyFont="1" applyFill="1" applyBorder="1" applyAlignment="1">
      <alignment vertical="center"/>
    </xf>
    <xf numFmtId="38" fontId="3" fillId="0" borderId="16" xfId="17" applyFont="1" applyFill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 shrinkToFit="1"/>
      <protection/>
    </xf>
    <xf numFmtId="38" fontId="3" fillId="0" borderId="3" xfId="17" applyFont="1" applyFill="1" applyBorder="1" applyAlignment="1" applyProtection="1">
      <alignment vertical="center"/>
      <protection/>
    </xf>
    <xf numFmtId="12" fontId="3" fillId="0" borderId="3" xfId="0" applyNumberFormat="1" applyFont="1" applyBorder="1" applyAlignment="1" applyProtection="1">
      <alignment horizontal="center" vertical="center"/>
      <protection/>
    </xf>
    <xf numFmtId="38" fontId="2" fillId="0" borderId="3" xfId="17" applyFont="1" applyFill="1" applyBorder="1" applyAlignment="1">
      <alignment vertical="center"/>
    </xf>
    <xf numFmtId="38" fontId="2" fillId="0" borderId="18" xfId="17" applyFont="1" applyFill="1" applyBorder="1" applyAlignment="1">
      <alignment vertical="center"/>
    </xf>
    <xf numFmtId="37" fontId="3" fillId="0" borderId="19" xfId="0" applyNumberFormat="1" applyFont="1" applyBorder="1" applyAlignment="1" applyProtection="1">
      <alignment vertical="center"/>
      <protection/>
    </xf>
    <xf numFmtId="38" fontId="3" fillId="0" borderId="4" xfId="17" applyFont="1" applyFill="1" applyBorder="1" applyAlignment="1" applyProtection="1">
      <alignment vertical="center"/>
      <protection/>
    </xf>
    <xf numFmtId="12" fontId="3" fillId="0" borderId="4" xfId="0" applyNumberFormat="1" applyFont="1" applyBorder="1" applyAlignment="1" applyProtection="1">
      <alignment horizontal="center" vertical="center"/>
      <protection/>
    </xf>
    <xf numFmtId="38" fontId="2" fillId="0" borderId="4" xfId="17" applyFont="1" applyFill="1" applyBorder="1" applyAlignment="1">
      <alignment vertical="center"/>
    </xf>
    <xf numFmtId="37" fontId="3" fillId="0" borderId="20" xfId="0" applyNumberFormat="1" applyFont="1" applyBorder="1" applyAlignment="1" applyProtection="1">
      <alignment horizontal="center" vertical="center"/>
      <protection/>
    </xf>
    <xf numFmtId="37" fontId="3" fillId="0" borderId="5" xfId="0" applyNumberFormat="1" applyFont="1" applyBorder="1" applyAlignment="1" applyProtection="1">
      <alignment vertical="center" shrinkToFit="1"/>
      <protection/>
    </xf>
    <xf numFmtId="38" fontId="3" fillId="0" borderId="5" xfId="17" applyFont="1" applyFill="1" applyBorder="1" applyAlignment="1" applyProtection="1">
      <alignment vertical="center"/>
      <protection/>
    </xf>
    <xf numFmtId="12" fontId="3" fillId="0" borderId="5" xfId="0" applyNumberFormat="1" applyFont="1" applyBorder="1" applyAlignment="1" applyProtection="1">
      <alignment horizontal="center" vertical="center"/>
      <protection/>
    </xf>
    <xf numFmtId="38" fontId="2" fillId="0" borderId="5" xfId="17" applyFont="1" applyFill="1" applyBorder="1" applyAlignment="1">
      <alignment vertical="center"/>
    </xf>
    <xf numFmtId="38" fontId="3" fillId="0" borderId="21" xfId="17" applyFont="1" applyFill="1" applyBorder="1" applyAlignment="1" applyProtection="1">
      <alignment vertical="center"/>
      <protection/>
    </xf>
    <xf numFmtId="38" fontId="2" fillId="0" borderId="22" xfId="17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2" fillId="0" borderId="16" xfId="17" applyFont="1" applyBorder="1" applyAlignment="1">
      <alignment vertical="center"/>
    </xf>
    <xf numFmtId="37" fontId="3" fillId="0" borderId="3" xfId="0" applyNumberFormat="1" applyFont="1" applyBorder="1" applyAlignment="1" applyProtection="1">
      <alignment vertical="center"/>
      <protection/>
    </xf>
    <xf numFmtId="38" fontId="2" fillId="0" borderId="21" xfId="17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center" vertical="center"/>
      <protection/>
    </xf>
    <xf numFmtId="38" fontId="2" fillId="0" borderId="5" xfId="17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38" fontId="3" fillId="0" borderId="1" xfId="17" applyFont="1" applyFill="1" applyBorder="1" applyAlignment="1" applyProtection="1">
      <alignment vertical="center"/>
      <protection/>
    </xf>
    <xf numFmtId="12" fontId="3" fillId="0" borderId="1" xfId="0" applyNumberFormat="1" applyFont="1" applyBorder="1" applyAlignment="1" applyProtection="1">
      <alignment horizontal="center" vertical="center"/>
      <protection/>
    </xf>
    <xf numFmtId="38" fontId="3" fillId="0" borderId="25" xfId="17" applyFont="1" applyFill="1" applyBorder="1" applyAlignment="1" applyProtection="1">
      <alignment vertical="center"/>
      <protection/>
    </xf>
    <xf numFmtId="37" fontId="3" fillId="0" borderId="19" xfId="0" applyNumberFormat="1" applyFont="1" applyBorder="1" applyAlignment="1" applyProtection="1">
      <alignment horizontal="left" vertical="center"/>
      <protection/>
    </xf>
    <xf numFmtId="37" fontId="3" fillId="0" borderId="4" xfId="0" applyNumberFormat="1" applyFont="1" applyBorder="1" applyAlignment="1" applyProtection="1">
      <alignment horizontal="left" vertical="center" shrinkToFit="1"/>
      <protection/>
    </xf>
    <xf numFmtId="37" fontId="3" fillId="0" borderId="26" xfId="0" applyNumberFormat="1" applyFont="1" applyBorder="1" applyAlignment="1" applyProtection="1">
      <alignment vertical="center"/>
      <protection/>
    </xf>
    <xf numFmtId="37" fontId="3" fillId="0" borderId="27" xfId="0" applyNumberFormat="1" applyFont="1" applyBorder="1" applyAlignment="1" applyProtection="1">
      <alignment vertical="center" shrinkToFit="1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12" fontId="3" fillId="0" borderId="27" xfId="0" applyNumberFormat="1" applyFont="1" applyBorder="1" applyAlignment="1" applyProtection="1">
      <alignment horizontal="center" vertical="center"/>
      <protection/>
    </xf>
    <xf numFmtId="38" fontId="2" fillId="0" borderId="28" xfId="17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7" fontId="3" fillId="0" borderId="2" xfId="0" applyNumberFormat="1" applyFont="1" applyBorder="1" applyAlignment="1" applyProtection="1">
      <alignment vertical="center"/>
      <protection/>
    </xf>
    <xf numFmtId="38" fontId="2" fillId="0" borderId="16" xfId="17" applyFont="1" applyFill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tabSelected="1" zoomScale="85" zoomScaleNormal="85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5" sqref="J35"/>
    </sheetView>
  </sheetViews>
  <sheetFormatPr defaultColWidth="9.00390625" defaultRowHeight="13.5"/>
  <cols>
    <col min="1" max="1" width="3.625" style="7" customWidth="1"/>
    <col min="2" max="2" width="5.625" style="7" customWidth="1"/>
    <col min="3" max="3" width="27.625" style="7" customWidth="1"/>
    <col min="4" max="4" width="38.625" style="8" customWidth="1"/>
    <col min="5" max="5" width="12.625" style="9" customWidth="1"/>
    <col min="6" max="6" width="7.625" style="4" customWidth="1"/>
    <col min="7" max="7" width="12.625" style="7" customWidth="1"/>
    <col min="8" max="8" width="12.625" style="4" customWidth="1"/>
    <col min="9" max="9" width="12.625" style="7" customWidth="1"/>
    <col min="10" max="16384" width="9.00390625" style="7" customWidth="1"/>
  </cols>
  <sheetData>
    <row r="1" ht="18" customHeight="1">
      <c r="B1" s="7" t="s">
        <v>0</v>
      </c>
    </row>
    <row r="2" ht="9.75" customHeight="1"/>
    <row r="3" ht="18" customHeight="1" thickBot="1">
      <c r="B3" s="7" t="s">
        <v>65</v>
      </c>
    </row>
    <row r="4" spans="2:9" ht="19.5" customHeight="1">
      <c r="B4" s="85" t="s">
        <v>1</v>
      </c>
      <c r="C4" s="88" t="s">
        <v>2</v>
      </c>
      <c r="D4" s="89" t="s">
        <v>53</v>
      </c>
      <c r="E4" s="90" t="s">
        <v>3</v>
      </c>
      <c r="F4" s="92" t="s">
        <v>4</v>
      </c>
      <c r="G4" s="83" t="s">
        <v>5</v>
      </c>
      <c r="H4" s="78" t="s">
        <v>6</v>
      </c>
      <c r="I4" s="81" t="s">
        <v>7</v>
      </c>
    </row>
    <row r="5" spans="2:9" ht="19.5" customHeight="1">
      <c r="B5" s="86"/>
      <c r="C5" s="79"/>
      <c r="D5" s="79"/>
      <c r="E5" s="91"/>
      <c r="F5" s="79"/>
      <c r="G5" s="84"/>
      <c r="H5" s="79"/>
      <c r="I5" s="82"/>
    </row>
    <row r="6" spans="2:9" ht="19.5" customHeight="1" thickBot="1">
      <c r="B6" s="87"/>
      <c r="C6" s="80"/>
      <c r="D6" s="80"/>
      <c r="E6" s="10" t="s">
        <v>8</v>
      </c>
      <c r="F6" s="80"/>
      <c r="G6" s="10" t="s">
        <v>8</v>
      </c>
      <c r="H6" s="80"/>
      <c r="I6" s="11" t="s">
        <v>8</v>
      </c>
    </row>
    <row r="7" spans="2:9" ht="33" customHeight="1">
      <c r="B7" s="71" t="s">
        <v>49</v>
      </c>
      <c r="C7" s="12" t="s">
        <v>42</v>
      </c>
      <c r="D7" s="13" t="s">
        <v>10</v>
      </c>
      <c r="E7" s="14">
        <v>65174</v>
      </c>
      <c r="F7" s="15">
        <f>1/3</f>
        <v>0.3333333333333333</v>
      </c>
      <c r="G7" s="14">
        <f>INT(E7*F7)</f>
        <v>21724</v>
      </c>
      <c r="H7" s="16" t="s">
        <v>51</v>
      </c>
      <c r="I7" s="17"/>
    </row>
    <row r="8" spans="2:9" ht="33" customHeight="1">
      <c r="B8" s="72"/>
      <c r="C8" s="18" t="s">
        <v>9</v>
      </c>
      <c r="D8" s="19" t="s">
        <v>10</v>
      </c>
      <c r="E8" s="20">
        <v>2403205</v>
      </c>
      <c r="F8" s="21">
        <f>1/3</f>
        <v>0.3333333333333333</v>
      </c>
      <c r="G8" s="20">
        <f>INT(E8*F8)</f>
        <v>801068</v>
      </c>
      <c r="H8" s="22" t="s">
        <v>11</v>
      </c>
      <c r="I8" s="23"/>
    </row>
    <row r="9" spans="2:9" ht="33" customHeight="1">
      <c r="B9" s="72"/>
      <c r="C9" s="18" t="s">
        <v>46</v>
      </c>
      <c r="D9" s="19" t="s">
        <v>10</v>
      </c>
      <c r="E9" s="20">
        <v>557065</v>
      </c>
      <c r="F9" s="21">
        <f>1/2</f>
        <v>0.5</v>
      </c>
      <c r="G9" s="20">
        <f>INT(E9*F9)</f>
        <v>278532</v>
      </c>
      <c r="H9" s="22" t="s">
        <v>11</v>
      </c>
      <c r="I9" s="23"/>
    </row>
    <row r="10" spans="2:9" ht="33" customHeight="1">
      <c r="B10" s="72"/>
      <c r="C10" s="18" t="s">
        <v>47</v>
      </c>
      <c r="D10" s="19" t="s">
        <v>12</v>
      </c>
      <c r="E10" s="20">
        <v>162543</v>
      </c>
      <c r="F10" s="21">
        <f>1/2</f>
        <v>0.5</v>
      </c>
      <c r="G10" s="20">
        <f>INT(E10*F10)</f>
        <v>81271</v>
      </c>
      <c r="H10" s="22" t="s">
        <v>29</v>
      </c>
      <c r="I10" s="23"/>
    </row>
    <row r="11" spans="2:9" ht="33" customHeight="1">
      <c r="B11" s="72"/>
      <c r="C11" s="18" t="s">
        <v>48</v>
      </c>
      <c r="D11" s="19" t="s">
        <v>12</v>
      </c>
      <c r="E11" s="20">
        <v>60243</v>
      </c>
      <c r="F11" s="21">
        <f>1/2</f>
        <v>0.5</v>
      </c>
      <c r="G11" s="20">
        <f>INT(E11*F11)</f>
        <v>30121</v>
      </c>
      <c r="H11" s="22" t="s">
        <v>29</v>
      </c>
      <c r="I11" s="24"/>
    </row>
    <row r="12" spans="2:9" ht="33" customHeight="1" thickBot="1">
      <c r="B12" s="73"/>
      <c r="C12" s="25" t="s">
        <v>57</v>
      </c>
      <c r="D12" s="26"/>
      <c r="E12" s="27">
        <f>SUM(E7:E11)</f>
        <v>3248230</v>
      </c>
      <c r="F12" s="28"/>
      <c r="G12" s="29">
        <f>SUM(G7:G11)</f>
        <v>1212716</v>
      </c>
      <c r="H12" s="2"/>
      <c r="I12" s="30">
        <f>SUM(I7:I11)</f>
        <v>0</v>
      </c>
    </row>
    <row r="13" spans="2:9" ht="33" customHeight="1" thickTop="1">
      <c r="B13" s="74" t="s">
        <v>13</v>
      </c>
      <c r="C13" s="31" t="s">
        <v>31</v>
      </c>
      <c r="D13" s="32" t="s">
        <v>14</v>
      </c>
      <c r="E13" s="33">
        <v>694269</v>
      </c>
      <c r="F13" s="34">
        <v>0.3333333333333333</v>
      </c>
      <c r="G13" s="35">
        <f>INT(E13*F13)</f>
        <v>231423</v>
      </c>
      <c r="H13" s="3" t="s">
        <v>66</v>
      </c>
      <c r="I13" s="36">
        <v>36800</v>
      </c>
    </row>
    <row r="14" spans="2:9" ht="33" customHeight="1">
      <c r="B14" s="72"/>
      <c r="C14" s="37" t="s">
        <v>30</v>
      </c>
      <c r="D14" s="19" t="s">
        <v>15</v>
      </c>
      <c r="E14" s="38">
        <v>42000</v>
      </c>
      <c r="F14" s="39">
        <v>0.3333333333333333</v>
      </c>
      <c r="G14" s="40">
        <f>INT(E14*F14)</f>
        <v>14000</v>
      </c>
      <c r="H14" s="5" t="s">
        <v>29</v>
      </c>
      <c r="I14" s="23"/>
    </row>
    <row r="15" spans="2:9" ht="33" customHeight="1">
      <c r="B15" s="72"/>
      <c r="C15" s="37" t="s">
        <v>28</v>
      </c>
      <c r="D15" s="19" t="s">
        <v>16</v>
      </c>
      <c r="E15" s="38">
        <v>368776</v>
      </c>
      <c r="F15" s="39">
        <v>0.25</v>
      </c>
      <c r="G15" s="40">
        <f>INT(E15*F15)</f>
        <v>92194</v>
      </c>
      <c r="H15" s="5" t="s">
        <v>32</v>
      </c>
      <c r="I15" s="23">
        <v>12500</v>
      </c>
    </row>
    <row r="16" spans="2:9" ht="33" customHeight="1" thickBot="1">
      <c r="B16" s="72"/>
      <c r="C16" s="41" t="s">
        <v>33</v>
      </c>
      <c r="D16" s="42"/>
      <c r="E16" s="43">
        <f>SUM(E13:E15)</f>
        <v>1105045</v>
      </c>
      <c r="F16" s="44"/>
      <c r="G16" s="45">
        <f>SUM(G13:G15)</f>
        <v>337617</v>
      </c>
      <c r="H16" s="6"/>
      <c r="I16" s="46">
        <f>SUM(I13:I15)</f>
        <v>49300</v>
      </c>
    </row>
    <row r="17" spans="2:9" ht="33" customHeight="1" thickTop="1">
      <c r="B17" s="72"/>
      <c r="C17" s="50" t="s">
        <v>19</v>
      </c>
      <c r="D17" s="32" t="s">
        <v>20</v>
      </c>
      <c r="E17" s="33">
        <v>12000</v>
      </c>
      <c r="F17" s="34">
        <v>0.3333333333333333</v>
      </c>
      <c r="G17" s="35">
        <f aca="true" t="shared" si="0" ref="G17:G23">INT(E17*F17)</f>
        <v>4000</v>
      </c>
      <c r="H17" s="3" t="s">
        <v>32</v>
      </c>
      <c r="I17" s="36"/>
    </row>
    <row r="18" spans="2:9" ht="33" customHeight="1">
      <c r="B18" s="72"/>
      <c r="C18" s="18" t="s">
        <v>17</v>
      </c>
      <c r="D18" s="19" t="s">
        <v>18</v>
      </c>
      <c r="E18" s="38">
        <v>23400</v>
      </c>
      <c r="F18" s="39">
        <v>0.3333333333333333</v>
      </c>
      <c r="G18" s="40">
        <f t="shared" si="0"/>
        <v>7800</v>
      </c>
      <c r="H18" s="5" t="s">
        <v>34</v>
      </c>
      <c r="I18" s="23"/>
    </row>
    <row r="19" spans="2:9" ht="33" customHeight="1">
      <c r="B19" s="72"/>
      <c r="C19" s="18" t="s">
        <v>43</v>
      </c>
      <c r="D19" s="19" t="s">
        <v>37</v>
      </c>
      <c r="E19" s="38">
        <v>114600</v>
      </c>
      <c r="F19" s="39">
        <v>0.3333333333333333</v>
      </c>
      <c r="G19" s="40">
        <f t="shared" si="0"/>
        <v>38200</v>
      </c>
      <c r="H19" s="5" t="s">
        <v>35</v>
      </c>
      <c r="I19" s="23"/>
    </row>
    <row r="20" spans="2:9" ht="33" customHeight="1">
      <c r="B20" s="72"/>
      <c r="C20" s="18" t="s">
        <v>41</v>
      </c>
      <c r="D20" s="19" t="s">
        <v>14</v>
      </c>
      <c r="E20" s="38">
        <v>9000</v>
      </c>
      <c r="F20" s="39">
        <v>0.3333333333333333</v>
      </c>
      <c r="G20" s="40">
        <f t="shared" si="0"/>
        <v>3000</v>
      </c>
      <c r="H20" s="5" t="s">
        <v>54</v>
      </c>
      <c r="I20" s="23"/>
    </row>
    <row r="21" spans="2:9" ht="33" customHeight="1">
      <c r="B21" s="72"/>
      <c r="C21" s="18" t="s">
        <v>44</v>
      </c>
      <c r="D21" s="19" t="s">
        <v>50</v>
      </c>
      <c r="E21" s="38">
        <v>132000</v>
      </c>
      <c r="F21" s="39">
        <v>0.3333333333333333</v>
      </c>
      <c r="G21" s="40">
        <f t="shared" si="0"/>
        <v>44000</v>
      </c>
      <c r="H21" s="5" t="s">
        <v>55</v>
      </c>
      <c r="I21" s="23"/>
    </row>
    <row r="22" spans="2:9" ht="33" customHeight="1">
      <c r="B22" s="72"/>
      <c r="C22" s="18" t="s">
        <v>45</v>
      </c>
      <c r="D22" s="19" t="s">
        <v>50</v>
      </c>
      <c r="E22" s="38">
        <v>145995</v>
      </c>
      <c r="F22" s="39">
        <v>0.3333333333333333</v>
      </c>
      <c r="G22" s="40">
        <f t="shared" si="0"/>
        <v>48665</v>
      </c>
      <c r="H22" s="5" t="s">
        <v>67</v>
      </c>
      <c r="I22" s="23"/>
    </row>
    <row r="23" spans="2:9" ht="33" customHeight="1">
      <c r="B23" s="72"/>
      <c r="C23" s="68" t="s">
        <v>58</v>
      </c>
      <c r="D23" s="26" t="s">
        <v>59</v>
      </c>
      <c r="E23" s="27">
        <v>46800</v>
      </c>
      <c r="F23" s="39">
        <v>0.3333333333333333</v>
      </c>
      <c r="G23" s="40">
        <f t="shared" si="0"/>
        <v>15600</v>
      </c>
      <c r="H23" s="5" t="s">
        <v>68</v>
      </c>
      <c r="I23" s="69"/>
    </row>
    <row r="24" spans="2:9" ht="33" customHeight="1" thickBot="1">
      <c r="B24" s="73"/>
      <c r="C24" s="52" t="s">
        <v>60</v>
      </c>
      <c r="D24" s="42"/>
      <c r="E24" s="43">
        <f>SUM(E17:E23)</f>
        <v>483795</v>
      </c>
      <c r="F24" s="44"/>
      <c r="G24" s="45">
        <f>SUM(G17:G23)</f>
        <v>161265</v>
      </c>
      <c r="H24" s="6"/>
      <c r="I24" s="51">
        <f>SUM(I17:I22)</f>
        <v>0</v>
      </c>
    </row>
    <row r="25" spans="2:9" ht="33" customHeight="1" thickTop="1">
      <c r="B25" s="75" t="s">
        <v>38</v>
      </c>
      <c r="C25" s="62" t="s">
        <v>61</v>
      </c>
      <c r="D25" s="63" t="s">
        <v>62</v>
      </c>
      <c r="E25" s="64">
        <v>8244</v>
      </c>
      <c r="F25" s="65">
        <f>1/3</f>
        <v>0.3333333333333333</v>
      </c>
      <c r="G25" s="47">
        <f>INT(E25*F25)</f>
        <v>2748</v>
      </c>
      <c r="H25" s="48" t="s">
        <v>69</v>
      </c>
      <c r="I25" s="66"/>
    </row>
    <row r="26" spans="2:9" ht="33" customHeight="1" thickBot="1">
      <c r="B26" s="76"/>
      <c r="C26" s="41" t="s">
        <v>63</v>
      </c>
      <c r="D26" s="42"/>
      <c r="E26" s="43">
        <f>SUM(E25:E25)</f>
        <v>8244</v>
      </c>
      <c r="F26" s="44"/>
      <c r="G26" s="45">
        <f>SUM(G25:G25)</f>
        <v>2748</v>
      </c>
      <c r="H26" s="6"/>
      <c r="I26" s="51">
        <f>SUM(I25:I25)</f>
        <v>0</v>
      </c>
    </row>
    <row r="27" spans="2:9" ht="33" customHeight="1" thickTop="1">
      <c r="B27" s="75" t="s">
        <v>21</v>
      </c>
      <c r="C27" s="37" t="s">
        <v>23</v>
      </c>
      <c r="D27" s="19" t="s">
        <v>22</v>
      </c>
      <c r="E27" s="38">
        <v>55500</v>
      </c>
      <c r="F27" s="39">
        <v>0.3333333333333333</v>
      </c>
      <c r="G27" s="40">
        <f>INT(E27*F27)</f>
        <v>18500</v>
      </c>
      <c r="H27" s="5" t="s">
        <v>52</v>
      </c>
      <c r="I27" s="23"/>
    </row>
    <row r="28" spans="2:9" ht="33" customHeight="1">
      <c r="B28" s="77"/>
      <c r="C28" s="70" t="s">
        <v>61</v>
      </c>
      <c r="D28" s="19" t="s">
        <v>22</v>
      </c>
      <c r="E28" s="27">
        <v>5178</v>
      </c>
      <c r="F28" s="39">
        <v>0.3333333333333333</v>
      </c>
      <c r="G28" s="40">
        <f>INT(E28*F28)</f>
        <v>1726</v>
      </c>
      <c r="H28" s="5" t="s">
        <v>69</v>
      </c>
      <c r="I28" s="69"/>
    </row>
    <row r="29" spans="2:9" ht="33" customHeight="1" thickBot="1">
      <c r="B29" s="77"/>
      <c r="C29" s="25" t="s">
        <v>74</v>
      </c>
      <c r="D29" s="26"/>
      <c r="E29" s="27">
        <f>SUM(E27:E28)</f>
        <v>60678</v>
      </c>
      <c r="F29" s="28"/>
      <c r="G29" s="29">
        <f>SUM(G27:G28)</f>
        <v>20226</v>
      </c>
      <c r="H29" s="2"/>
      <c r="I29" s="49">
        <f>SUM(I27:I27)</f>
        <v>0</v>
      </c>
    </row>
    <row r="30" spans="2:9" ht="33" customHeight="1" thickTop="1">
      <c r="B30" s="77"/>
      <c r="C30" s="50" t="s">
        <v>24</v>
      </c>
      <c r="D30" s="32" t="s">
        <v>25</v>
      </c>
      <c r="E30" s="33">
        <v>552420</v>
      </c>
      <c r="F30" s="34">
        <v>0.3333333333333333</v>
      </c>
      <c r="G30" s="35">
        <f>INT(E30*F30)</f>
        <v>184140</v>
      </c>
      <c r="H30" s="3" t="s">
        <v>70</v>
      </c>
      <c r="I30" s="36"/>
    </row>
    <row r="31" spans="2:9" ht="33" customHeight="1" thickBot="1">
      <c r="B31" s="77"/>
      <c r="C31" s="52" t="s">
        <v>36</v>
      </c>
      <c r="D31" s="42"/>
      <c r="E31" s="43">
        <f>SUM(E30)</f>
        <v>552420</v>
      </c>
      <c r="F31" s="44"/>
      <c r="G31" s="45">
        <f>SUM(G30)</f>
        <v>184140</v>
      </c>
      <c r="H31" s="6"/>
      <c r="I31" s="51">
        <f>SUM(I30)</f>
        <v>0</v>
      </c>
    </row>
    <row r="32" spans="2:9" ht="33" customHeight="1" thickTop="1">
      <c r="B32" s="77"/>
      <c r="C32" s="60" t="s">
        <v>40</v>
      </c>
      <c r="D32" s="61" t="s">
        <v>39</v>
      </c>
      <c r="E32" s="38">
        <v>49342</v>
      </c>
      <c r="F32" s="39">
        <v>0.25</v>
      </c>
      <c r="G32" s="40">
        <f>INT(E32*F32)</f>
        <v>12335</v>
      </c>
      <c r="H32" s="5" t="s">
        <v>56</v>
      </c>
      <c r="I32" s="23"/>
    </row>
    <row r="33" spans="2:9" ht="33" customHeight="1">
      <c r="B33" s="77"/>
      <c r="C33" s="60" t="s">
        <v>41</v>
      </c>
      <c r="D33" s="61" t="s">
        <v>39</v>
      </c>
      <c r="E33" s="38">
        <v>11000</v>
      </c>
      <c r="F33" s="39">
        <v>0.25</v>
      </c>
      <c r="G33" s="40">
        <f>INT(E33*F33)</f>
        <v>2750</v>
      </c>
      <c r="H33" s="5" t="s">
        <v>71</v>
      </c>
      <c r="I33" s="23"/>
    </row>
    <row r="34" spans="2:9" ht="33" customHeight="1">
      <c r="B34" s="77"/>
      <c r="C34" s="60" t="s">
        <v>26</v>
      </c>
      <c r="D34" s="61" t="s">
        <v>39</v>
      </c>
      <c r="E34" s="38">
        <v>29000</v>
      </c>
      <c r="F34" s="39">
        <v>0.25</v>
      </c>
      <c r="G34" s="40">
        <f>INT(E34*F34)</f>
        <v>7250</v>
      </c>
      <c r="H34" s="5" t="s">
        <v>72</v>
      </c>
      <c r="I34" s="23"/>
    </row>
    <row r="35" spans="2:9" ht="33" customHeight="1">
      <c r="B35" s="77"/>
      <c r="C35" s="60" t="s">
        <v>27</v>
      </c>
      <c r="D35" s="61" t="s">
        <v>39</v>
      </c>
      <c r="E35" s="38">
        <v>10000</v>
      </c>
      <c r="F35" s="39">
        <v>0.25</v>
      </c>
      <c r="G35" s="40">
        <f>INT(E35*F35)</f>
        <v>2500</v>
      </c>
      <c r="H35" s="5" t="s">
        <v>73</v>
      </c>
      <c r="I35" s="23"/>
    </row>
    <row r="36" spans="2:9" ht="33" customHeight="1" thickBot="1">
      <c r="B36" s="76"/>
      <c r="C36" s="41" t="s">
        <v>64</v>
      </c>
      <c r="D36" s="42"/>
      <c r="E36" s="53">
        <f>SUM(E32:E35)</f>
        <v>99342</v>
      </c>
      <c r="F36" s="44"/>
      <c r="G36" s="53">
        <f>SUM(G32:G35)</f>
        <v>24835</v>
      </c>
      <c r="H36" s="6"/>
      <c r="I36" s="51">
        <f>SUM(I32:I35)</f>
        <v>0</v>
      </c>
    </row>
    <row r="37" spans="2:9" ht="33" customHeight="1" thickBot="1" thickTop="1">
      <c r="B37" s="54"/>
      <c r="C37" s="55"/>
      <c r="D37" s="56"/>
      <c r="E37" s="57">
        <f>E36+E29+E26+E24+E16+E31+E12</f>
        <v>5557754</v>
      </c>
      <c r="F37" s="58"/>
      <c r="G37" s="57">
        <f>G36+G29+G26+G24+G16+G31+G12</f>
        <v>1943547</v>
      </c>
      <c r="H37" s="1"/>
      <c r="I37" s="59">
        <f>I36+I29+I26+I24+I16+I31+I12</f>
        <v>49300</v>
      </c>
    </row>
    <row r="43" spans="5:7" ht="27" customHeight="1">
      <c r="E43" s="67"/>
      <c r="G43" s="67"/>
    </row>
  </sheetData>
  <sheetProtection/>
  <mergeCells count="12">
    <mergeCell ref="H4:H6"/>
    <mergeCell ref="I4:I5"/>
    <mergeCell ref="G4:G5"/>
    <mergeCell ref="B4:B6"/>
    <mergeCell ref="C4:C6"/>
    <mergeCell ref="D4:D6"/>
    <mergeCell ref="E4:E5"/>
    <mergeCell ref="F4:F6"/>
    <mergeCell ref="B7:B12"/>
    <mergeCell ref="B13:B24"/>
    <mergeCell ref="B25:B26"/>
    <mergeCell ref="B27:B36"/>
  </mergeCells>
  <printOptions/>
  <pageMargins left="0.984251968503937" right="0.7874015748031497" top="0.7874015748031497" bottom="0.3937007874015748" header="0.5118110236220472" footer="0.5118110236220472"/>
  <pageSetup fitToHeight="1" fitToWidth="1" horizontalDpi="600" verticalDpi="600" orientation="portrait" paperSize="9" scale="65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2007-03-09T04:24:51Z</cp:lastPrinted>
  <dcterms:created xsi:type="dcterms:W3CDTF">2001-12-13T09:24:40Z</dcterms:created>
  <dcterms:modified xsi:type="dcterms:W3CDTF">2007-03-20T05:12:01Z</dcterms:modified>
  <cp:category/>
  <cp:version/>
  <cp:contentType/>
  <cp:contentStatus/>
</cp:coreProperties>
</file>