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 windowWidth="19395" windowHeight="8055" activeTab="0"/>
  </bookViews>
  <sheets>
    <sheet name="診断" sheetId="1" r:id="rId1"/>
    <sheet name="事業所リスト" sheetId="2" r:id="rId2"/>
    <sheet name="判定" sheetId="3" r:id="rId3"/>
    <sheet name="定義" sheetId="4" r:id="rId4"/>
  </sheets>
  <definedNames>
    <definedName name="_xlnm.Print_Area" localSheetId="0">'診断'!$A$1:$F$40</definedName>
    <definedName name="_xlnm.Print_Titles" localSheetId="1">'事業所リスト'!$1:$4</definedName>
  </definedNames>
  <calcPr fullCalcOnLoad="1"/>
</workbook>
</file>

<file path=xl/sharedStrings.xml><?xml version="1.0" encoding="utf-8"?>
<sst xmlns="http://schemas.openxmlformats.org/spreadsheetml/2006/main" count="444" uniqueCount="321">
  <si>
    <t>北九州市</t>
  </si>
  <si>
    <t>北海道厚生局</t>
  </si>
  <si>
    <t>福岡市</t>
  </si>
  <si>
    <t>東北厚生局</t>
  </si>
  <si>
    <t>大牟田市</t>
  </si>
  <si>
    <t>関東信越厚生局</t>
  </si>
  <si>
    <t>久留米市</t>
  </si>
  <si>
    <t>東海北陸厚生局</t>
  </si>
  <si>
    <t>直方市</t>
  </si>
  <si>
    <t>近畿厚生局</t>
  </si>
  <si>
    <t>飯塚市</t>
  </si>
  <si>
    <t>中国四国厚生局</t>
  </si>
  <si>
    <t>田川市</t>
  </si>
  <si>
    <t>九州厚生局</t>
  </si>
  <si>
    <t>柳川市</t>
  </si>
  <si>
    <t>八女市</t>
  </si>
  <si>
    <t>北海道</t>
  </si>
  <si>
    <t>筑後市</t>
  </si>
  <si>
    <t>青森県</t>
  </si>
  <si>
    <t>大川市</t>
  </si>
  <si>
    <t>岩手県</t>
  </si>
  <si>
    <t>行橋市</t>
  </si>
  <si>
    <t>宮城県</t>
  </si>
  <si>
    <t>豊前市</t>
  </si>
  <si>
    <t>秋田県</t>
  </si>
  <si>
    <t>中間市</t>
  </si>
  <si>
    <t>山形県</t>
  </si>
  <si>
    <t>小郡市</t>
  </si>
  <si>
    <t>福島県</t>
  </si>
  <si>
    <t>筑紫野市</t>
  </si>
  <si>
    <t>茨城県</t>
  </si>
  <si>
    <t>春日市</t>
  </si>
  <si>
    <t>栃木県</t>
  </si>
  <si>
    <t>大野城市</t>
  </si>
  <si>
    <t>群馬県</t>
  </si>
  <si>
    <t>宗像市</t>
  </si>
  <si>
    <t>埼玉県</t>
  </si>
  <si>
    <t>太宰府市</t>
  </si>
  <si>
    <t>千葉県</t>
  </si>
  <si>
    <t>古賀市</t>
  </si>
  <si>
    <t>東京都</t>
  </si>
  <si>
    <t>福津市</t>
  </si>
  <si>
    <t>うきは市</t>
  </si>
  <si>
    <t>新潟県</t>
  </si>
  <si>
    <t>宮若市</t>
  </si>
  <si>
    <t>富山県</t>
  </si>
  <si>
    <t>嘉麻市</t>
  </si>
  <si>
    <t>石川県</t>
  </si>
  <si>
    <t>朝倉市</t>
  </si>
  <si>
    <t>福井県</t>
  </si>
  <si>
    <t>みやま市</t>
  </si>
  <si>
    <t>山梨県</t>
  </si>
  <si>
    <t>糸島市</t>
  </si>
  <si>
    <t>長野県</t>
  </si>
  <si>
    <t>筑紫郡那珂川町</t>
  </si>
  <si>
    <t>岐阜県</t>
  </si>
  <si>
    <t>糟屋郡宇美町</t>
  </si>
  <si>
    <t>静岡県</t>
  </si>
  <si>
    <t>糟屋郡篠栗町</t>
  </si>
  <si>
    <t>愛知県</t>
  </si>
  <si>
    <t>糟屋郡志免町</t>
  </si>
  <si>
    <t>三重県</t>
  </si>
  <si>
    <t>糟屋郡須恵町</t>
  </si>
  <si>
    <t>滋賀県</t>
  </si>
  <si>
    <t>京都府</t>
  </si>
  <si>
    <t>糟屋郡新宮町</t>
  </si>
  <si>
    <t>大阪府</t>
  </si>
  <si>
    <t>糟屋郡久山町</t>
  </si>
  <si>
    <t>兵庫県</t>
  </si>
  <si>
    <t>糟屋郡粕屋町</t>
  </si>
  <si>
    <t>奈良県</t>
  </si>
  <si>
    <t>遠賀郡芦屋町</t>
  </si>
  <si>
    <t>遠賀郡水巻町</t>
  </si>
  <si>
    <t>鳥取県</t>
  </si>
  <si>
    <t>遠賀郡岡垣町</t>
  </si>
  <si>
    <t>島根県</t>
  </si>
  <si>
    <t>遠賀郡遠賀町</t>
  </si>
  <si>
    <t>岡山県</t>
  </si>
  <si>
    <t>鞍手郡小竹町</t>
  </si>
  <si>
    <t>広島県</t>
  </si>
  <si>
    <t>鞍手郡鞍手町</t>
  </si>
  <si>
    <t>山口県</t>
  </si>
  <si>
    <t>嘉穂郡桂川町</t>
  </si>
  <si>
    <t>徳島県</t>
  </si>
  <si>
    <t>朝倉郡筑前町</t>
  </si>
  <si>
    <t>香川県</t>
  </si>
  <si>
    <t>朝倉郡東峰村</t>
  </si>
  <si>
    <t>愛媛県</t>
  </si>
  <si>
    <t>三井郡大刀洗町</t>
  </si>
  <si>
    <t>高知県</t>
  </si>
  <si>
    <t>三潴郡大木町</t>
  </si>
  <si>
    <t>佐賀県</t>
  </si>
  <si>
    <t>八女郡広川町</t>
  </si>
  <si>
    <t>長崎県</t>
  </si>
  <si>
    <t>田川郡香春町</t>
  </si>
  <si>
    <t>熊本県</t>
  </si>
  <si>
    <t>田川郡添田町</t>
  </si>
  <si>
    <t>大分県</t>
  </si>
  <si>
    <t>田川郡糸田町</t>
  </si>
  <si>
    <t>宮崎県</t>
  </si>
  <si>
    <t>田川郡川崎町</t>
  </si>
  <si>
    <t>田川郡大任町</t>
  </si>
  <si>
    <t>沖縄県</t>
  </si>
  <si>
    <t>田川郡赤村</t>
  </si>
  <si>
    <t>田川郡福智町</t>
  </si>
  <si>
    <t>京都郡苅田町</t>
  </si>
  <si>
    <t>京都郡みやこ町</t>
  </si>
  <si>
    <t>築上郡吉富町</t>
  </si>
  <si>
    <t>築上郡上毛町</t>
  </si>
  <si>
    <t>築上郡築上町</t>
  </si>
  <si>
    <t>サービス種別コード</t>
  </si>
  <si>
    <t>通常</t>
  </si>
  <si>
    <t>みなし１</t>
  </si>
  <si>
    <t>みなし２</t>
  </si>
  <si>
    <t>居宅介護支援</t>
  </si>
  <si>
    <t>訪問介護</t>
  </si>
  <si>
    <t>訪問入浴介護</t>
  </si>
  <si>
    <t>訪問看護</t>
  </si>
  <si>
    <t>訪問リハビリテーション</t>
  </si>
  <si>
    <t>居宅療養管理指導</t>
  </si>
  <si>
    <t>通所介護</t>
  </si>
  <si>
    <t>短期入所生活介護</t>
  </si>
  <si>
    <t>短期入所療養介護</t>
  </si>
  <si>
    <t>特定施設入居者生活介護</t>
  </si>
  <si>
    <t>福祉用具貸与</t>
  </si>
  <si>
    <t>特定福祉用具販売</t>
  </si>
  <si>
    <t>介護老人福祉施設</t>
  </si>
  <si>
    <t>介護老人保健施設</t>
  </si>
  <si>
    <t>介護療養型医療施設</t>
  </si>
  <si>
    <t>介護予防支援</t>
  </si>
  <si>
    <t>定期巡回・随時対応型訪問介護看護</t>
  </si>
  <si>
    <t>夜間対応型訪問介護</t>
  </si>
  <si>
    <t>認知症対応型通所介護</t>
  </si>
  <si>
    <t>小規模多機能型居宅介護</t>
  </si>
  <si>
    <t>認知症対応型共同生活介護</t>
  </si>
  <si>
    <t>地域密着型特定施設入居者生活介護</t>
  </si>
  <si>
    <t>地域密着型介護老人福祉施設入所者生活介護</t>
  </si>
  <si>
    <t>福岡県</t>
  </si>
  <si>
    <t>事業所番号</t>
  </si>
  <si>
    <t>サービス種別</t>
  </si>
  <si>
    <t>都道府県</t>
  </si>
  <si>
    <t>市町村</t>
  </si>
  <si>
    <t>事業所名称</t>
  </si>
  <si>
    <t>住　　　所</t>
  </si>
  <si>
    <t>鹿児島県</t>
  </si>
  <si>
    <t>神奈川県</t>
  </si>
  <si>
    <t>和歌山県</t>
  </si>
  <si>
    <t>都道府県名</t>
  </si>
  <si>
    <t>県番号</t>
  </si>
  <si>
    <t>厚生局番号</t>
  </si>
  <si>
    <t>地方厚生局名</t>
  </si>
  <si>
    <t>市町村名</t>
  </si>
  <si>
    <t>市町村ｺｰﾄﾞ</t>
  </si>
  <si>
    <t>厚生局コード</t>
  </si>
  <si>
    <t>市町村コード</t>
  </si>
  <si>
    <t>介護</t>
  </si>
  <si>
    <t>予防</t>
  </si>
  <si>
    <t>みなし１</t>
  </si>
  <si>
    <t>みなし２</t>
  </si>
  <si>
    <t>みなし３</t>
  </si>
  <si>
    <t>みなし４</t>
  </si>
  <si>
    <t>本社コード</t>
  </si>
  <si>
    <t>事業所計</t>
  </si>
  <si>
    <t>存在地方数</t>
  </si>
  <si>
    <t>合計</t>
  </si>
  <si>
    <t>存在市町村</t>
  </si>
  <si>
    <t>上記事業所数</t>
  </si>
  <si>
    <t>同一市町村</t>
  </si>
  <si>
    <t>訪問介護</t>
  </si>
  <si>
    <t>訪問介護・予</t>
  </si>
  <si>
    <t>訪問入浴</t>
  </si>
  <si>
    <t>訪問入浴・予</t>
  </si>
  <si>
    <t>訪問看護</t>
  </si>
  <si>
    <t>訪問看護・予</t>
  </si>
  <si>
    <t>訪問リハ</t>
  </si>
  <si>
    <t>訪問リハ・予</t>
  </si>
  <si>
    <t>居宅療養</t>
  </si>
  <si>
    <t>居宅療養・予</t>
  </si>
  <si>
    <t>通所介護</t>
  </si>
  <si>
    <t>通所介護・予</t>
  </si>
  <si>
    <t>短期生活</t>
  </si>
  <si>
    <t>短期生活・予</t>
  </si>
  <si>
    <t>短期療養</t>
  </si>
  <si>
    <t>短期療養・予</t>
  </si>
  <si>
    <t>療養型</t>
  </si>
  <si>
    <t>（通所リハ）</t>
  </si>
  <si>
    <t>（通所リハ・予）</t>
  </si>
  <si>
    <t>（短期療養）</t>
  </si>
  <si>
    <t>（短期療養・予）</t>
  </si>
  <si>
    <t>特定施設</t>
  </si>
  <si>
    <t>特定施設・予</t>
  </si>
  <si>
    <t>用具貸与</t>
  </si>
  <si>
    <t>用具貸与・予</t>
  </si>
  <si>
    <t>用具販売</t>
  </si>
  <si>
    <t>用具販売・予</t>
  </si>
  <si>
    <t>福祉施設</t>
  </si>
  <si>
    <t>保健施設</t>
  </si>
  <si>
    <t>居宅支援</t>
  </si>
  <si>
    <t>予防支援</t>
  </si>
  <si>
    <t>定期巡回</t>
  </si>
  <si>
    <t>夜間対応型</t>
  </si>
  <si>
    <t>認知症通所</t>
  </si>
  <si>
    <t>認知症通所・予</t>
  </si>
  <si>
    <t>共同生活</t>
  </si>
  <si>
    <t>共同生活・予</t>
  </si>
  <si>
    <t>密着特定</t>
  </si>
  <si>
    <t>密着特養</t>
  </si>
  <si>
    <t>複合型</t>
  </si>
  <si>
    <t>介護保険課</t>
  </si>
  <si>
    <t>保険者</t>
  </si>
  <si>
    <t>県コード</t>
  </si>
  <si>
    <t>存在県</t>
  </si>
  <si>
    <t>同一県</t>
  </si>
  <si>
    <t>療養
介護</t>
  </si>
  <si>
    <t>療養
予防</t>
  </si>
  <si>
    <t>厚生労働省</t>
  </si>
  <si>
    <t>１号</t>
  </si>
  <si>
    <t>２号</t>
  </si>
  <si>
    <t>３号</t>
  </si>
  <si>
    <t>４号</t>
  </si>
  <si>
    <t>５号</t>
  </si>
  <si>
    <t>札幌市</t>
  </si>
  <si>
    <t>仙台市</t>
  </si>
  <si>
    <t>さいたま市</t>
  </si>
  <si>
    <t>千葉市</t>
  </si>
  <si>
    <t>横浜市</t>
  </si>
  <si>
    <t>川崎市</t>
  </si>
  <si>
    <t>相模原市</t>
  </si>
  <si>
    <t>新潟市</t>
  </si>
  <si>
    <t>静岡市</t>
  </si>
  <si>
    <t>浜松市</t>
  </si>
  <si>
    <t>名古屋市</t>
  </si>
  <si>
    <t>京都市</t>
  </si>
  <si>
    <t>大阪市</t>
  </si>
  <si>
    <t>堺市</t>
  </si>
  <si>
    <t>神戸市</t>
  </si>
  <si>
    <t>岡山市</t>
  </si>
  <si>
    <t>北九州市</t>
  </si>
  <si>
    <t>福岡市</t>
  </si>
  <si>
    <t>熊本市</t>
  </si>
  <si>
    <t>広島市</t>
  </si>
  <si>
    <t>保険者ｺｰﾄﾞ</t>
  </si>
  <si>
    <t>同一指定都市</t>
  </si>
  <si>
    <t>法人（会社・団体）名</t>
  </si>
  <si>
    <t>行政庁名</t>
  </si>
  <si>
    <t>行政庁ｺｰﾄﾞ</t>
  </si>
  <si>
    <t>糟屋郡粕屋町</t>
  </si>
  <si>
    <t>京都郡苅田町</t>
  </si>
  <si>
    <t>京都郡みやこ町</t>
  </si>
  <si>
    <t>福岡県介護保険広域連合</t>
  </si>
  <si>
    <t>福岡県（介護保険課）</t>
  </si>
  <si>
    <t>福岡県（高齢者支援課）</t>
  </si>
  <si>
    <t>通所リハビリテーション</t>
  </si>
  <si>
    <t>通所リハ</t>
  </si>
  <si>
    <t>通所リハ・予</t>
  </si>
  <si>
    <t>判定</t>
  </si>
  <si>
    <t>事　　　業　　　所　　　リ　　　ス　　　ト</t>
  </si>
  <si>
    <t>施設みなし有無</t>
  </si>
  <si>
    <t>行政区・丁目・番地等</t>
  </si>
  <si>
    <t>小規模多機能</t>
  </si>
  <si>
    <t>小規模多機能・予</t>
  </si>
  <si>
    <t>現在の業務管理体制
所管行政庁</t>
  </si>
  <si>
    <t>新しい業務管理体制
所管行政庁</t>
  </si>
  <si>
    <t>サービス有無</t>
  </si>
  <si>
    <t>主たる事務所所在地
（本社・本部）</t>
  </si>
  <si>
    <t>(都道府県)</t>
  </si>
  <si>
    <t>（市町村）</t>
  </si>
  <si>
    <t>（行政区・丁目・番地等）</t>
  </si>
  <si>
    <t>（２）</t>
  </si>
  <si>
    <t>（３）</t>
  </si>
  <si>
    <t>サービス種別については、リストから選択することができます。</t>
  </si>
  <si>
    <t>１．</t>
  </si>
  <si>
    <t>「診断」タブの入力</t>
  </si>
  <si>
    <t>（４）</t>
  </si>
  <si>
    <t>「事業所リスト」タブの入力</t>
  </si>
  <si>
    <t>現在の規模区分についても、同様に入力しなくても診断は可能です。</t>
  </si>
  <si>
    <t>（５）</t>
  </si>
  <si>
    <t>保険医療機関が行う訪問看護、居宅療養管理指導、訪問リハビリテーション及び通所リハビリテーション（いわゆる医療みなし事業所）については、入力する必要はありません。</t>
  </si>
  <si>
    <t>（６）</t>
  </si>
  <si>
    <t>（７）</t>
  </si>
  <si>
    <t>判定結果の表示</t>
  </si>
  <si>
    <t>「診断」タブに、入力結果に基づく新しい業務管理体制所管行政庁及び規模区分が表示されます。</t>
  </si>
  <si>
    <t>（１）</t>
  </si>
  <si>
    <t>その他【免責事項】</t>
  </si>
  <si>
    <t>現在の規模区分</t>
  </si>
  <si>
    <t>新しい規模区分</t>
  </si>
  <si>
    <t>現在所管</t>
  </si>
  <si>
    <t>表示される「事業所・施設数」とは、業務管理体制の整備の必要がある事業所・施設数です。</t>
  </si>
  <si>
    <t>サービス有無の欄については、要介護者を対象とした事業（「介護」）と要支援者を対象とした事業（「予防」）それぞれについて、指定の有無を選択してください。（それぞれが別事業所として扱われます。）
なお、居宅介護支援や施設サービスなど要介護者を対象としたサービス事業所については「介護」の欄に○を選択し、介護予防支援については「予防」の欄に○を選択してください。</t>
  </si>
  <si>
    <t>施設みなし有無の欄については、介護老人保健施設及び介護療養型医療施設について、利用可能なみなしサービスを選択してください。なお、利用可能かどうかとは、利用実績の有無ではなく別段の申出を行ってみなし指定を受けないこととしているかどうかで判断しますので、お間違いのないようにお願いします。（施設みなし事業所は別事業所として扱われます。）</t>
  </si>
  <si>
    <t>２．</t>
  </si>
  <si>
    <t>（１）</t>
  </si>
  <si>
    <t>３．</t>
  </si>
  <si>
    <t>４．</t>
  </si>
  <si>
    <t>（８）</t>
  </si>
  <si>
    <t>業務管理体制の所管行政庁が変更になる場合には、区分（所管）変更届を変更前及び変更後の双方の行政庁に提出してください、また、規模区分が大きくなった場合には、変更届を所管行政庁に提出してください。ただし、福岡県内部での所管変更（担当課が介護保険課から高齢者支援課に変更になる場合など）については、区分（所管）変更届の提出は不要です。</t>
  </si>
  <si>
    <t>このタブの黄色及び水色のセルに情報を入力します。複数の都道府県に事業所・施設がある場合には、最低でも主たる事務所のある都道府県名を入力する必要があります。なお、水色のタブは、リストからデータを選択することが可能です。</t>
  </si>
  <si>
    <r>
      <t>「事業所リスト」タブに、法人が開設している全事業所・施設のリストを入力してください。</t>
    </r>
    <r>
      <rPr>
        <u val="single"/>
        <sz val="9"/>
        <color indexed="8"/>
        <rFont val="ＭＳ Ｐゴシック"/>
        <family val="3"/>
      </rPr>
      <t>休止中や行政処分を受けて営業停止中の事業所・施設についても入力が必要です。</t>
    </r>
    <r>
      <rPr>
        <sz val="9"/>
        <color indexed="8"/>
        <rFont val="ＭＳ Ｐゴシック"/>
        <family val="3"/>
      </rPr>
      <t>なお、最低限「都道府県名」「市町村名」「サービス種別」「サービス有無」及び「施設みなし有無」（該当する場合のみ）を正しく入力すれば、判定は可能です。</t>
    </r>
  </si>
  <si>
    <t>居宅サービス事業所と介護予防サービス事業所を別行に分けて入力する必要はありません。また、介護保険施設と同施設が行うみなし指定事業所（介護老人施設が行う通所リハビリテーションや短期入所慮療養介護など）を別行で入力する必要はありません。</t>
  </si>
  <si>
    <t>住所の入力方法は、上記１（２）と同じです。なお、市町村名の欄について、郡部については郡名及び町村名を入力することとし、政令指定都市については市名のみを入力してください。</t>
  </si>
  <si>
    <t>行やセルの削除や移動は行わないでください。計算式にエラーが発生するため、正しい判定ができなくなる恐れがあります。（データの複写や消去は可能です。）</t>
  </si>
  <si>
    <t>都道府県名と市町村名を入力しない場合や入力データに矛盾がある場合（例えば「福岡県中津市」などと入力した場合）、居宅介護支援事業所なのに「予防」のみに○を入れるなど、入力データに不備や異常がある場合の判定結果は、保証されません。
また、入力された情報では判定が不能である場合には、新しい所轄行政庁及び規模区分は表示されません。</t>
  </si>
  <si>
    <t>主たる事務所所在地については、都道府県名、市町村名（東京都の特別区を含む。以下同じ。）及びそれ以降（行政区（北九州市や福岡市などの区）や丁目・番地など）をそれぞれ分けて入力します。
なお、都道府県及び福岡県内の市町村については、リストから選択することが可能です。</t>
  </si>
  <si>
    <t>所管行政庁については、各都道府県又は各市町村が定める条例により管内市町村等に対して権限委譲されている場合がありますので、他都道府県又はその管内の市区町村が表示された場合には、必ず法人ご自身で所管行政庁をご確認ください。</t>
  </si>
  <si>
    <t>この診断表による判定結果については、福岡県内に本社又は事業所・施設を開設している法人向けに作成したものであり、福岡県又はその管内市町村等が業務管理体制の所管行政庁とならない場合に判定内容の正確性を保証するものではありません。</t>
  </si>
  <si>
    <t>この診断表の利用によって、万一損害が発生したとしても、かかる損害について保障することはできません。</t>
  </si>
  <si>
    <t>&lt;&lt;この診断表の使い方＞＞</t>
  </si>
  <si>
    <t>この診断表に入力した事業所リストは、本県に提出する業務管理体制の届出書又は変更届出書において添付書類として必要となる別紙事業所リストとしてご利用いただけます。なお、１ページには２０事業所・施設が印刷されますので、必要なページのみ印刷してください。印刷ページ数を設定せずに印刷する場合は、１０ページ印刷されます。</t>
  </si>
  <si>
    <t>新潟市</t>
  </si>
  <si>
    <t>地域密着型通所介護</t>
  </si>
  <si>
    <t>事業所計（実数）</t>
  </si>
  <si>
    <t>現在の業務管理体制所管行政庁については、空白のままでも診断は可能ですが、現在の所管行政庁を入力した場合は所管（区分）変更の有無が表示されます。
所管行政庁が福岡県の場合は、介護老人福祉施設又は介護老人保健施設を開設している法人については所管課が「福岡県（高齢者支援課）」、それ以外の法人については所管課が「福岡県（介護保険課）」となります。
福岡県内の市町村のうちリストに表示されない市町村を管轄する所管行政庁は、「福岡県介護保険広域連合」です。
なお、地方厚生局及び指定都市を除く他都道府県の市町村はリストに表示されませんので、その場合は文字入力してください。また、他都道府県の市区町村名を入力する場合は、都道府県名は入力せず、郡名及び市町村名のみを入力してください。</t>
  </si>
  <si>
    <t>密着通所</t>
  </si>
  <si>
    <t>指定年月日</t>
  </si>
  <si>
    <t>リハ
介護</t>
  </si>
  <si>
    <t>リハ
予防</t>
  </si>
  <si>
    <t>業務管理体制所管行政庁診断表（福岡県版 Ver １．1）</t>
  </si>
  <si>
    <t>（９）</t>
  </si>
  <si>
    <t>本バージョンは平成２８年度制度改正に対応しています。「地域密着型通所介護」に併設して実施する「介護予防通所介護」については、別に「通所介護」として入力する必要はなく、「地域密着型通所介護」の「予防」として情報を入力することで、正しく判定することができます。</t>
  </si>
  <si>
    <t>複合型サービス（看護小規模多機能型居宅介護）</t>
  </si>
  <si>
    <t>高齢者支援課</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</si>
</sst>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_ "/>
    <numFmt numFmtId="177" formatCode="0_ "/>
    <numFmt numFmtId="178" formatCode="mmm\-yyyy"/>
  </numFmts>
  <fonts count="58">
    <font>
      <sz val="11"/>
      <color theme="1"/>
      <name val="Calibri"/>
      <family val="3"/>
    </font>
    <font>
      <sz val="11"/>
      <color indexed="8"/>
      <name val="ＭＳ Ｐゴシック"/>
      <family val="3"/>
    </font>
    <font>
      <sz val="11"/>
      <name val="ＭＳ Ｐゴシック"/>
      <family val="3"/>
    </font>
    <font>
      <sz val="6"/>
      <name val="ＭＳ Ｐゴシック"/>
      <family val="3"/>
    </font>
    <font>
      <i/>
      <sz val="11"/>
      <name val="ＭＳ Ｐゴシック"/>
      <family val="3"/>
    </font>
    <font>
      <sz val="8"/>
      <name val="ＭＳ Ｐゴシック"/>
      <family val="3"/>
    </font>
    <font>
      <sz val="10"/>
      <name val="ＭＳ Ｐゴシック"/>
      <family val="3"/>
    </font>
    <font>
      <sz val="14"/>
      <name val="ＭＳ Ｐゴシック"/>
      <family val="3"/>
    </font>
    <font>
      <u val="single"/>
      <sz val="9"/>
      <color indexed="8"/>
      <name val="ＭＳ Ｐゴシック"/>
      <family val="3"/>
    </font>
    <font>
      <sz val="9"/>
      <color indexed="8"/>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8"/>
      <color indexed="8"/>
      <name val="ＭＳ Ｐゴシック"/>
      <family val="3"/>
    </font>
    <font>
      <b/>
      <sz val="10"/>
      <color indexed="8"/>
      <name val="ＭＳ Ｐゴシック"/>
      <family val="3"/>
    </font>
    <font>
      <b/>
      <sz val="16"/>
      <color indexed="8"/>
      <name val="ＭＳ Ｐゴシック"/>
      <family val="3"/>
    </font>
    <font>
      <b/>
      <sz val="12"/>
      <color indexed="8"/>
      <name val="ＭＳ Ｐゴシック"/>
      <family val="3"/>
    </font>
    <font>
      <sz val="12"/>
      <color indexed="8"/>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8"/>
      <color theme="1"/>
      <name val="Calibri"/>
      <family val="3"/>
    </font>
    <font>
      <sz val="9"/>
      <color theme="1"/>
      <name val="Calibri"/>
      <family val="3"/>
    </font>
    <font>
      <b/>
      <sz val="10"/>
      <color theme="1"/>
      <name val="Calibri"/>
      <family val="3"/>
    </font>
    <font>
      <u val="single"/>
      <sz val="9"/>
      <color theme="1"/>
      <name val="Calibri"/>
      <family val="3"/>
    </font>
    <font>
      <b/>
      <sz val="16"/>
      <color theme="1"/>
      <name val="Calibri"/>
      <family val="3"/>
    </font>
    <font>
      <b/>
      <sz val="12"/>
      <color theme="1"/>
      <name val="Calibri"/>
      <family val="3"/>
    </font>
    <font>
      <sz val="12"/>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rgb="FFFFFF00"/>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bottom style="thin"/>
    </border>
    <border>
      <left/>
      <right/>
      <top style="thin"/>
      <bottom/>
    </border>
    <border>
      <left style="thin"/>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2" fillId="0" borderId="0">
      <alignment/>
      <protection/>
    </xf>
    <xf numFmtId="0" fontId="2" fillId="0" borderId="0">
      <alignment/>
      <protection/>
    </xf>
    <xf numFmtId="0" fontId="49" fillId="32" borderId="0" applyNumberFormat="0" applyBorder="0" applyAlignment="0" applyProtection="0"/>
  </cellStyleXfs>
  <cellXfs count="74">
    <xf numFmtId="0" fontId="0" fillId="0" borderId="0" xfId="0" applyFont="1" applyAlignment="1">
      <alignment vertical="center"/>
    </xf>
    <xf numFmtId="0" fontId="2" fillId="0" borderId="10" xfId="60" applyBorder="1">
      <alignment/>
      <protection/>
    </xf>
    <xf numFmtId="0" fontId="2" fillId="0" borderId="0" xfId="60">
      <alignment/>
      <protection/>
    </xf>
    <xf numFmtId="176" fontId="0" fillId="0" borderId="10" xfId="0" applyNumberFormat="1" applyFill="1" applyBorder="1" applyAlignment="1">
      <alignment horizontal="right" vertical="center"/>
    </xf>
    <xf numFmtId="0" fontId="0" fillId="0" borderId="10" xfId="0" applyFill="1" applyBorder="1" applyAlignment="1">
      <alignment vertical="center"/>
    </xf>
    <xf numFmtId="176" fontId="2" fillId="0" borderId="10" xfId="42" applyNumberFormat="1" applyFont="1" applyFill="1" applyBorder="1" applyAlignment="1">
      <alignment vertical="center"/>
    </xf>
    <xf numFmtId="0" fontId="2" fillId="0" borderId="10" xfId="60" applyFont="1" applyBorder="1">
      <alignment/>
      <protection/>
    </xf>
    <xf numFmtId="0" fontId="4" fillId="0" borderId="0" xfId="60" applyFont="1">
      <alignment/>
      <protection/>
    </xf>
    <xf numFmtId="0" fontId="0" fillId="0" borderId="0" xfId="60" applyFont="1">
      <alignment/>
      <protection/>
    </xf>
    <xf numFmtId="0" fontId="2" fillId="0" borderId="0" xfId="61">
      <alignment/>
      <protection/>
    </xf>
    <xf numFmtId="0" fontId="0" fillId="0" borderId="0" xfId="61" applyFont="1">
      <alignment/>
      <protection/>
    </xf>
    <xf numFmtId="0" fontId="0" fillId="0" borderId="11" xfId="61" applyFont="1" applyBorder="1" applyAlignment="1">
      <alignment/>
      <protection/>
    </xf>
    <xf numFmtId="0" fontId="2" fillId="0" borderId="11" xfId="61" applyBorder="1" applyAlignment="1">
      <alignment/>
      <protection/>
    </xf>
    <xf numFmtId="0" fontId="2" fillId="0" borderId="0" xfId="60" applyBorder="1">
      <alignment/>
      <protection/>
    </xf>
    <xf numFmtId="0" fontId="0" fillId="0" borderId="0" xfId="0" applyAlignment="1">
      <alignment horizontal="center" vertical="center"/>
    </xf>
    <xf numFmtId="0" fontId="2" fillId="0" borderId="0" xfId="60" applyAlignment="1">
      <alignment horizontal="center" vertical="center"/>
      <protection/>
    </xf>
    <xf numFmtId="0" fontId="2" fillId="0" borderId="0" xfId="61" applyAlignment="1">
      <alignment horizontal="center" vertical="center"/>
      <protection/>
    </xf>
    <xf numFmtId="0" fontId="0" fillId="0" borderId="12" xfId="60" applyFont="1" applyBorder="1">
      <alignment/>
      <protection/>
    </xf>
    <xf numFmtId="0" fontId="2" fillId="0" borderId="12" xfId="60" applyBorder="1">
      <alignment/>
      <protection/>
    </xf>
    <xf numFmtId="0" fontId="2" fillId="0" borderId="10" xfId="60" applyBorder="1" applyAlignment="1">
      <alignment horizontal="center"/>
      <protection/>
    </xf>
    <xf numFmtId="0" fontId="2" fillId="0" borderId="10" xfId="60" applyBorder="1" applyAlignment="1">
      <alignment horizontal="center" shrinkToFit="1"/>
      <protection/>
    </xf>
    <xf numFmtId="0" fontId="0" fillId="0" borderId="0" xfId="0" applyAlignment="1">
      <alignment vertical="center"/>
    </xf>
    <xf numFmtId="0" fontId="6" fillId="0" borderId="0" xfId="60" applyFont="1" applyAlignment="1">
      <alignment horizontal="center" vertical="center"/>
      <protection/>
    </xf>
    <xf numFmtId="0" fontId="2" fillId="0" borderId="0" xfId="60" applyBorder="1" applyAlignment="1">
      <alignment horizontal="center" shrinkToFit="1"/>
      <protection/>
    </xf>
    <xf numFmtId="176" fontId="2" fillId="0" borderId="0" xfId="42" applyNumberFormat="1" applyFont="1" applyFill="1" applyBorder="1" applyAlignment="1">
      <alignment vertical="center"/>
    </xf>
    <xf numFmtId="177" fontId="2" fillId="0" borderId="0" xfId="60" applyNumberFormat="1">
      <alignment/>
      <protection/>
    </xf>
    <xf numFmtId="177" fontId="2" fillId="0" borderId="10" xfId="60" applyNumberFormat="1" applyBorder="1">
      <alignment/>
      <protection/>
    </xf>
    <xf numFmtId="177" fontId="2" fillId="0" borderId="10" xfId="60" applyNumberFormat="1" applyFont="1" applyBorder="1">
      <alignment/>
      <protection/>
    </xf>
    <xf numFmtId="0" fontId="2" fillId="0" borderId="10" xfId="60"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50" fillId="0" borderId="10" xfId="0" applyFont="1" applyBorder="1" applyAlignment="1" applyProtection="1">
      <alignment horizontal="center" vertical="center" wrapText="1"/>
      <protection locked="0"/>
    </xf>
    <xf numFmtId="0" fontId="2" fillId="0" borderId="10" xfId="60" applyBorder="1" applyAlignment="1" applyProtection="1">
      <alignment horizontal="center" vertical="center"/>
      <protection locked="0"/>
    </xf>
    <xf numFmtId="0" fontId="51" fillId="0" borderId="0" xfId="0" applyFont="1" applyAlignment="1">
      <alignment horizontal="center" vertical="top"/>
    </xf>
    <xf numFmtId="0" fontId="0" fillId="33" borderId="10" xfId="0" applyFill="1" applyBorder="1" applyAlignment="1">
      <alignment horizontal="center" vertical="center"/>
    </xf>
    <xf numFmtId="0" fontId="0" fillId="31" borderId="10" xfId="0" applyFill="1" applyBorder="1" applyAlignment="1">
      <alignment horizontal="center" vertical="center"/>
    </xf>
    <xf numFmtId="0" fontId="2" fillId="31" borderId="10" xfId="60" applyFill="1" applyBorder="1" applyAlignment="1">
      <alignment horizontal="center" vertical="center"/>
      <protection/>
    </xf>
    <xf numFmtId="0" fontId="5" fillId="31" borderId="10" xfId="60" applyFont="1" applyFill="1" applyBorder="1" applyAlignment="1">
      <alignment horizontal="center" vertical="center"/>
      <protection/>
    </xf>
    <xf numFmtId="0" fontId="5" fillId="31" borderId="10" xfId="61" applyFont="1" applyFill="1" applyBorder="1" applyAlignment="1">
      <alignment horizontal="center" vertical="center" wrapText="1" shrinkToFit="1"/>
      <protection/>
    </xf>
    <xf numFmtId="0" fontId="0" fillId="33" borderId="10" xfId="0" applyFill="1" applyBorder="1" applyAlignment="1" applyProtection="1">
      <alignment horizontal="center" vertical="center"/>
      <protection locked="0"/>
    </xf>
    <xf numFmtId="0" fontId="52" fillId="0" borderId="0" xfId="0" applyFont="1" applyAlignment="1" quotePrefix="1">
      <alignment vertical="top"/>
    </xf>
    <xf numFmtId="0" fontId="52" fillId="0" borderId="0" xfId="0" applyFont="1" applyAlignment="1">
      <alignment vertical="center"/>
    </xf>
    <xf numFmtId="0" fontId="53" fillId="0" borderId="0" xfId="0" applyFont="1" applyAlignment="1" quotePrefix="1">
      <alignment vertical="top"/>
    </xf>
    <xf numFmtId="0" fontId="53" fillId="0" borderId="0" xfId="0" applyFont="1" applyAlignment="1">
      <alignment vertical="center"/>
    </xf>
    <xf numFmtId="0" fontId="0" fillId="0" borderId="10" xfId="60" applyFont="1" applyBorder="1">
      <alignment/>
      <protection/>
    </xf>
    <xf numFmtId="58" fontId="2" fillId="0" borderId="10" xfId="60" applyNumberFormat="1" applyBorder="1" applyAlignment="1" applyProtection="1">
      <alignment horizontal="center" vertical="center" wrapText="1"/>
      <protection locked="0"/>
    </xf>
    <xf numFmtId="0" fontId="0" fillId="33" borderId="10" xfId="0" applyFill="1" applyBorder="1" applyAlignment="1" applyProtection="1">
      <alignment horizontal="center" vertical="center"/>
      <protection locked="0"/>
    </xf>
    <xf numFmtId="0" fontId="0" fillId="0" borderId="0" xfId="0" applyAlignment="1">
      <alignment horizontal="center" vertical="center"/>
    </xf>
    <xf numFmtId="0" fontId="54" fillId="0" borderId="0" xfId="0" applyFont="1" applyAlignment="1" quotePrefix="1">
      <alignment vertical="top"/>
    </xf>
    <xf numFmtId="0" fontId="0" fillId="0" borderId="10" xfId="60" applyFont="1" applyBorder="1">
      <alignment/>
      <protection/>
    </xf>
    <xf numFmtId="0" fontId="0" fillId="0" borderId="0" xfId="0" applyAlignment="1">
      <alignment vertical="center" wrapText="1"/>
    </xf>
    <xf numFmtId="0" fontId="52" fillId="0" borderId="0" xfId="0" applyFont="1" applyAlignment="1">
      <alignment vertical="top" wrapText="1"/>
    </xf>
    <xf numFmtId="0" fontId="0" fillId="34" borderId="10" xfId="0"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34" borderId="13" xfId="0" applyFill="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51" fillId="0" borderId="12" xfId="0" applyFont="1" applyBorder="1" applyAlignment="1">
      <alignment horizontal="center" vertical="top"/>
    </xf>
    <xf numFmtId="0" fontId="0" fillId="33" borderId="10" xfId="0" applyFill="1" applyBorder="1" applyAlignment="1" applyProtection="1">
      <alignment horizontal="center" vertical="center"/>
      <protection locked="0"/>
    </xf>
    <xf numFmtId="0" fontId="0" fillId="31" borderId="10" xfId="0" applyFill="1" applyBorder="1" applyAlignment="1">
      <alignment horizontal="center" vertical="center"/>
    </xf>
    <xf numFmtId="0" fontId="53" fillId="0" borderId="0" xfId="0" applyFont="1" applyAlignment="1">
      <alignment vertical="center"/>
    </xf>
    <xf numFmtId="0" fontId="50" fillId="0" borderId="0" xfId="0" applyFont="1" applyAlignment="1">
      <alignment vertical="center"/>
    </xf>
    <xf numFmtId="0" fontId="53" fillId="0" borderId="0" xfId="0" applyFont="1" applyAlignment="1">
      <alignment vertical="top" wrapText="1"/>
    </xf>
    <xf numFmtId="0" fontId="50" fillId="0" borderId="0" xfId="0" applyFont="1" applyAlignment="1">
      <alignment vertical="top" wrapText="1"/>
    </xf>
    <xf numFmtId="0" fontId="54" fillId="0" borderId="0" xfId="0" applyFont="1" applyAlignment="1">
      <alignment vertical="top" wrapText="1"/>
    </xf>
    <xf numFmtId="0" fontId="55" fillId="0" borderId="0" xfId="0" applyFont="1" applyAlignment="1">
      <alignment horizontal="center" vertical="center"/>
    </xf>
    <xf numFmtId="0" fontId="0" fillId="0" borderId="0" xfId="0" applyAlignment="1">
      <alignment horizontal="center" vertical="center"/>
    </xf>
    <xf numFmtId="0" fontId="56" fillId="0" borderId="0" xfId="0" applyFont="1" applyAlignment="1">
      <alignment horizontal="center" vertical="center" wrapText="1"/>
    </xf>
    <xf numFmtId="0" fontId="57" fillId="0" borderId="0" xfId="0" applyFont="1" applyAlignment="1">
      <alignment horizontal="center" vertical="center" wrapText="1"/>
    </xf>
    <xf numFmtId="0" fontId="0" fillId="0" borderId="11" xfId="0" applyBorder="1" applyAlignment="1">
      <alignment horizontal="right" vertical="center"/>
    </xf>
    <xf numFmtId="0" fontId="7" fillId="0" borderId="0" xfId="60" applyFont="1" applyBorder="1" applyAlignment="1">
      <alignment horizontal="center" vertical="center"/>
      <protection/>
    </xf>
    <xf numFmtId="0" fontId="2" fillId="31" borderId="10" xfId="60" applyFill="1" applyBorder="1" applyAlignment="1">
      <alignment horizontal="center" vertical="center"/>
      <protection/>
    </xf>
    <xf numFmtId="0" fontId="10" fillId="31" borderId="10" xfId="61" applyFont="1" applyFill="1" applyBorder="1" applyAlignment="1">
      <alignment horizontal="center" vertical="center"/>
      <protection/>
    </xf>
    <xf numFmtId="0" fontId="2" fillId="31" borderId="10" xfId="60" applyFont="1" applyFill="1" applyBorder="1" applyAlignment="1">
      <alignment horizontal="center" vertical="center"/>
      <protection/>
    </xf>
    <xf numFmtId="0" fontId="2" fillId="31" borderId="13" xfId="60" applyFill="1" applyBorder="1" applyAlignment="1">
      <alignment horizontal="center" vertical="center" shrinkToFit="1"/>
      <protection/>
    </xf>
    <xf numFmtId="0" fontId="2" fillId="31" borderId="14" xfId="60" applyFill="1" applyBorder="1" applyAlignment="1">
      <alignment horizontal="center"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コード表" xfId="60"/>
    <cellStyle name="標準_新規Microsoft Excel ワークシート (6)"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40"/>
  <sheetViews>
    <sheetView tabSelected="1" zoomScalePageLayoutView="0" workbookViewId="0" topLeftCell="A1">
      <selection activeCell="C3" sqref="C3:F3"/>
    </sheetView>
  </sheetViews>
  <sheetFormatPr defaultColWidth="9.140625" defaultRowHeight="15"/>
  <cols>
    <col min="1" max="1" width="4.00390625" style="0" bestFit="1" customWidth="1"/>
    <col min="2" max="2" width="17.421875" style="0" customWidth="1"/>
    <col min="4" max="4" width="15.00390625" style="0" customWidth="1"/>
    <col min="5" max="5" width="11.140625" style="0" bestFit="1" customWidth="1"/>
    <col min="6" max="6" width="35.421875" style="0" customWidth="1"/>
  </cols>
  <sheetData>
    <row r="1" spans="1:6" ht="22.5" customHeight="1">
      <c r="A1" s="63" t="s">
        <v>316</v>
      </c>
      <c r="B1" s="63"/>
      <c r="C1" s="63"/>
      <c r="D1" s="63"/>
      <c r="E1" s="63"/>
      <c r="F1" s="64"/>
    </row>
    <row r="2" ht="6" customHeight="1"/>
    <row r="3" spans="1:6" ht="27" customHeight="1">
      <c r="A3" s="49" t="s">
        <v>243</v>
      </c>
      <c r="B3" s="49"/>
      <c r="C3" s="51"/>
      <c r="D3" s="51"/>
      <c r="E3" s="51"/>
      <c r="F3" s="52"/>
    </row>
    <row r="4" ht="8.25" customHeight="1"/>
    <row r="5" spans="1:6" ht="27" customHeight="1">
      <c r="A5" s="49" t="s">
        <v>264</v>
      </c>
      <c r="B5" s="49"/>
      <c r="C5" s="45"/>
      <c r="D5" s="38"/>
      <c r="E5" s="53"/>
      <c r="F5" s="54"/>
    </row>
    <row r="6" spans="3:6" ht="12" customHeight="1">
      <c r="C6" s="32" t="s">
        <v>265</v>
      </c>
      <c r="D6" s="32" t="s">
        <v>266</v>
      </c>
      <c r="E6" s="55" t="s">
        <v>267</v>
      </c>
      <c r="F6" s="55"/>
    </row>
    <row r="7" spans="1:4" ht="27" customHeight="1">
      <c r="A7" s="49" t="s">
        <v>261</v>
      </c>
      <c r="B7" s="49"/>
      <c r="C7" s="56"/>
      <c r="D7" s="56"/>
    </row>
    <row r="8" ht="8.25" customHeight="1"/>
    <row r="9" spans="1:4" ht="27" customHeight="1">
      <c r="A9" s="49" t="s">
        <v>284</v>
      </c>
      <c r="B9" s="49"/>
      <c r="C9" s="56"/>
      <c r="D9" s="56"/>
    </row>
    <row r="10" ht="8.25" customHeight="1"/>
    <row r="11" spans="1:6" ht="27" customHeight="1">
      <c r="A11" s="49" t="s">
        <v>262</v>
      </c>
      <c r="B11" s="49"/>
      <c r="C11" s="57">
        <f>IF('判定'!$M$3=0,"",IF(ISERROR(VLOOKUP('判定'!$M$35,'定義'!$J$2:$K$96,2,FALSE)),IF(ISTEXT('判定'!$M$35),'判定'!$M$35,""),VLOOKUP('判定'!$M$35,'定義'!$J$2:$K$96,2,FALSE)))</f>
      </c>
      <c r="D11" s="57"/>
      <c r="E11">
        <f>IF(OR('判定'!$M$3=0,'判定'!$M$5='判定'!$M$35),"",IF($C$7="","（新規）","（所管変更）"))</f>
      </c>
      <c r="F11">
        <f>IF($C$11="","","【第１１５条の３２第２項第"&amp;TEXT('判定'!$M$36,"0[DBNum3]")&amp;"号】")</f>
      </c>
    </row>
    <row r="12" ht="8.25" customHeight="1"/>
    <row r="13" spans="1:6" ht="27" customHeight="1">
      <c r="A13" s="49" t="s">
        <v>285</v>
      </c>
      <c r="B13" s="49"/>
      <c r="C13" s="57">
        <f>IF($C$11="","",IF('判定'!$M$3&lt;20,"小規模",IF('判定'!$M$3&lt;100,"中規模","大規模")))</f>
      </c>
      <c r="D13" s="57"/>
      <c r="E13">
        <f>IF($C$13="","",IF($C$9="",IF('判定'!$M$3=0,"","（新規）"),IF($C$9="小規模",IF(OR($C$13="中規模",$C$13="大規模"),"（規模変更）",""),IF(AND($C$9="中規模",$C$13="大規模"),"（規模変更）",""))))</f>
      </c>
      <c r="F13" t="str">
        <f>"【 事業所・施設数 "&amp;TEXT('判定'!$M$3,"0[DBNum3]")&amp;" 】"</f>
        <v>【 事業所・施設数 ０ 】</v>
      </c>
    </row>
    <row r="14" ht="7.5" customHeight="1"/>
    <row r="15" spans="1:6" ht="18" customHeight="1">
      <c r="A15" s="65" t="s">
        <v>306</v>
      </c>
      <c r="B15" s="65"/>
      <c r="C15" s="65"/>
      <c r="D15" s="65"/>
      <c r="E15" s="65"/>
      <c r="F15" s="66"/>
    </row>
    <row r="16" spans="1:6" s="42" customFormat="1" ht="12">
      <c r="A16" s="41" t="s">
        <v>271</v>
      </c>
      <c r="B16" s="58" t="s">
        <v>272</v>
      </c>
      <c r="C16" s="58"/>
      <c r="D16" s="58"/>
      <c r="E16" s="58"/>
      <c r="F16" s="59"/>
    </row>
    <row r="17" spans="1:6" s="40" customFormat="1" ht="22.5" customHeight="1">
      <c r="A17" s="39" t="s">
        <v>282</v>
      </c>
      <c r="B17" s="50" t="s">
        <v>296</v>
      </c>
      <c r="C17" s="50"/>
      <c r="D17" s="50"/>
      <c r="E17" s="50"/>
      <c r="F17" s="50"/>
    </row>
    <row r="18" spans="1:6" s="40" customFormat="1" ht="33.75" customHeight="1">
      <c r="A18" s="39" t="s">
        <v>268</v>
      </c>
      <c r="B18" s="50" t="s">
        <v>302</v>
      </c>
      <c r="C18" s="50"/>
      <c r="D18" s="50"/>
      <c r="E18" s="50"/>
      <c r="F18" s="50"/>
    </row>
    <row r="19" spans="1:6" s="40" customFormat="1" ht="78.75" customHeight="1">
      <c r="A19" s="39" t="s">
        <v>269</v>
      </c>
      <c r="B19" s="50" t="s">
        <v>311</v>
      </c>
      <c r="C19" s="50"/>
      <c r="D19" s="50"/>
      <c r="E19" s="50"/>
      <c r="F19" s="50"/>
    </row>
    <row r="20" spans="1:6" s="40" customFormat="1" ht="11.25">
      <c r="A20" s="39" t="s">
        <v>273</v>
      </c>
      <c r="B20" s="50" t="s">
        <v>275</v>
      </c>
      <c r="C20" s="50"/>
      <c r="D20" s="50"/>
      <c r="E20" s="50"/>
      <c r="F20" s="50"/>
    </row>
    <row r="21" spans="1:6" s="42" customFormat="1" ht="12">
      <c r="A21" s="41" t="s">
        <v>290</v>
      </c>
      <c r="B21" s="60" t="s">
        <v>274</v>
      </c>
      <c r="C21" s="60"/>
      <c r="D21" s="60"/>
      <c r="E21" s="60"/>
      <c r="F21" s="61"/>
    </row>
    <row r="22" spans="1:6" s="40" customFormat="1" ht="33.75" customHeight="1">
      <c r="A22" s="39" t="s">
        <v>291</v>
      </c>
      <c r="B22" s="50" t="s">
        <v>297</v>
      </c>
      <c r="C22" s="50"/>
      <c r="D22" s="50"/>
      <c r="E22" s="50"/>
      <c r="F22" s="50"/>
    </row>
    <row r="23" spans="1:6" s="40" customFormat="1" ht="22.5" customHeight="1">
      <c r="A23" s="39" t="s">
        <v>268</v>
      </c>
      <c r="B23" s="50" t="s">
        <v>300</v>
      </c>
      <c r="C23" s="50"/>
      <c r="D23" s="50"/>
      <c r="E23" s="50"/>
      <c r="F23" s="50"/>
    </row>
    <row r="24" spans="1:6" s="40" customFormat="1" ht="33.75" customHeight="1">
      <c r="A24" s="39" t="s">
        <v>269</v>
      </c>
      <c r="B24" s="50" t="s">
        <v>298</v>
      </c>
      <c r="C24" s="50"/>
      <c r="D24" s="50"/>
      <c r="E24" s="50"/>
      <c r="F24" s="50"/>
    </row>
    <row r="25" spans="1:6" s="40" customFormat="1" ht="22.5" customHeight="1">
      <c r="A25" s="39" t="s">
        <v>273</v>
      </c>
      <c r="B25" s="50" t="s">
        <v>277</v>
      </c>
      <c r="C25" s="50"/>
      <c r="D25" s="50"/>
      <c r="E25" s="50"/>
      <c r="F25" s="50"/>
    </row>
    <row r="26" spans="1:6" s="40" customFormat="1" ht="22.5" customHeight="1">
      <c r="A26" s="39" t="s">
        <v>276</v>
      </c>
      <c r="B26" s="50" t="s">
        <v>299</v>
      </c>
      <c r="C26" s="50"/>
      <c r="D26" s="50"/>
      <c r="E26" s="50"/>
      <c r="F26" s="50"/>
    </row>
    <row r="27" spans="1:6" s="40" customFormat="1" ht="11.25">
      <c r="A27" s="39" t="s">
        <v>278</v>
      </c>
      <c r="B27" s="50" t="s">
        <v>270</v>
      </c>
      <c r="C27" s="50"/>
      <c r="D27" s="50"/>
      <c r="E27" s="50"/>
      <c r="F27" s="50"/>
    </row>
    <row r="28" spans="1:6" s="40" customFormat="1" ht="45" customHeight="1">
      <c r="A28" s="39" t="s">
        <v>279</v>
      </c>
      <c r="B28" s="50" t="s">
        <v>288</v>
      </c>
      <c r="C28" s="50"/>
      <c r="D28" s="50"/>
      <c r="E28" s="50"/>
      <c r="F28" s="50"/>
    </row>
    <row r="29" spans="1:6" s="40" customFormat="1" ht="33.75" customHeight="1">
      <c r="A29" s="39" t="s">
        <v>294</v>
      </c>
      <c r="B29" s="50" t="s">
        <v>289</v>
      </c>
      <c r="C29" s="50"/>
      <c r="D29" s="50"/>
      <c r="E29" s="50"/>
      <c r="F29" s="50"/>
    </row>
    <row r="30" spans="1:6" s="40" customFormat="1" ht="33.75" customHeight="1">
      <c r="A30" s="47" t="s">
        <v>317</v>
      </c>
      <c r="B30" s="62" t="s">
        <v>318</v>
      </c>
      <c r="C30" s="62"/>
      <c r="D30" s="62"/>
      <c r="E30" s="62"/>
      <c r="F30" s="62"/>
    </row>
    <row r="31" spans="1:6" s="42" customFormat="1" ht="12">
      <c r="A31" s="41" t="s">
        <v>292</v>
      </c>
      <c r="B31" s="60" t="s">
        <v>280</v>
      </c>
      <c r="C31" s="60"/>
      <c r="D31" s="60"/>
      <c r="E31" s="60"/>
      <c r="F31" s="61"/>
    </row>
    <row r="32" spans="1:6" s="40" customFormat="1" ht="11.25">
      <c r="A32" s="39" t="s">
        <v>291</v>
      </c>
      <c r="B32" s="50" t="s">
        <v>281</v>
      </c>
      <c r="C32" s="50"/>
      <c r="D32" s="50"/>
      <c r="E32" s="50"/>
      <c r="F32" s="50"/>
    </row>
    <row r="33" spans="1:6" s="40" customFormat="1" ht="11.25">
      <c r="A33" s="39" t="s">
        <v>268</v>
      </c>
      <c r="B33" s="50" t="s">
        <v>287</v>
      </c>
      <c r="C33" s="50"/>
      <c r="D33" s="50"/>
      <c r="E33" s="50"/>
      <c r="F33" s="50"/>
    </row>
    <row r="34" spans="1:6" s="40" customFormat="1" ht="33.75" customHeight="1">
      <c r="A34" s="39" t="s">
        <v>269</v>
      </c>
      <c r="B34" s="50" t="s">
        <v>301</v>
      </c>
      <c r="C34" s="50"/>
      <c r="D34" s="50"/>
      <c r="E34" s="50"/>
      <c r="F34" s="50"/>
    </row>
    <row r="35" spans="1:6" s="40" customFormat="1" ht="33.75" customHeight="1">
      <c r="A35" s="39" t="s">
        <v>273</v>
      </c>
      <c r="B35" s="50" t="s">
        <v>295</v>
      </c>
      <c r="C35" s="50"/>
      <c r="D35" s="50"/>
      <c r="E35" s="50"/>
      <c r="F35" s="50"/>
    </row>
    <row r="36" spans="1:6" s="40" customFormat="1" ht="33.75" customHeight="1">
      <c r="A36" s="39" t="s">
        <v>276</v>
      </c>
      <c r="B36" s="50" t="s">
        <v>307</v>
      </c>
      <c r="C36" s="50"/>
      <c r="D36" s="50"/>
      <c r="E36" s="50"/>
      <c r="F36" s="50"/>
    </row>
    <row r="37" spans="1:6" s="42" customFormat="1" ht="12">
      <c r="A37" s="41" t="s">
        <v>293</v>
      </c>
      <c r="B37" s="60" t="s">
        <v>283</v>
      </c>
      <c r="C37" s="60"/>
      <c r="D37" s="60"/>
      <c r="E37" s="60"/>
      <c r="F37" s="61"/>
    </row>
    <row r="38" spans="1:6" s="40" customFormat="1" ht="22.5" customHeight="1">
      <c r="A38" s="39" t="s">
        <v>291</v>
      </c>
      <c r="B38" s="50" t="s">
        <v>304</v>
      </c>
      <c r="C38" s="50"/>
      <c r="D38" s="50"/>
      <c r="E38" s="50"/>
      <c r="F38" s="50"/>
    </row>
    <row r="39" spans="1:6" s="40" customFormat="1" ht="22.5" customHeight="1">
      <c r="A39" s="39" t="s">
        <v>268</v>
      </c>
      <c r="B39" s="50" t="s">
        <v>303</v>
      </c>
      <c r="C39" s="50"/>
      <c r="D39" s="50"/>
      <c r="E39" s="50"/>
      <c r="F39" s="50"/>
    </row>
    <row r="40" spans="1:6" s="40" customFormat="1" ht="11.25">
      <c r="A40" s="39" t="s">
        <v>269</v>
      </c>
      <c r="B40" s="50" t="s">
        <v>305</v>
      </c>
      <c r="C40" s="50"/>
      <c r="D40" s="50"/>
      <c r="E40" s="50"/>
      <c r="F40" s="50"/>
    </row>
  </sheetData>
  <sheetProtection sheet="1" selectLockedCells="1"/>
  <mergeCells count="40">
    <mergeCell ref="B39:F39"/>
    <mergeCell ref="B40:F40"/>
    <mergeCell ref="A1:F1"/>
    <mergeCell ref="A15:F15"/>
    <mergeCell ref="B33:F33"/>
    <mergeCell ref="B34:F34"/>
    <mergeCell ref="B32:F32"/>
    <mergeCell ref="B35:F35"/>
    <mergeCell ref="B36:F36"/>
    <mergeCell ref="B37:F37"/>
    <mergeCell ref="B38:F38"/>
    <mergeCell ref="B25:F25"/>
    <mergeCell ref="B26:F26"/>
    <mergeCell ref="B27:F27"/>
    <mergeCell ref="B28:F28"/>
    <mergeCell ref="B29:F29"/>
    <mergeCell ref="B31:F31"/>
    <mergeCell ref="B30:F30"/>
    <mergeCell ref="B21:F21"/>
    <mergeCell ref="B20:F20"/>
    <mergeCell ref="B22:F22"/>
    <mergeCell ref="B24:F24"/>
    <mergeCell ref="B17:F17"/>
    <mergeCell ref="B18:F18"/>
    <mergeCell ref="A9:B9"/>
    <mergeCell ref="C9:D9"/>
    <mergeCell ref="A13:B13"/>
    <mergeCell ref="C13:D13"/>
    <mergeCell ref="B19:F19"/>
    <mergeCell ref="B16:F16"/>
    <mergeCell ref="A3:B3"/>
    <mergeCell ref="A5:B5"/>
    <mergeCell ref="A7:B7"/>
    <mergeCell ref="A11:B11"/>
    <mergeCell ref="B23:F23"/>
    <mergeCell ref="C3:F3"/>
    <mergeCell ref="E5:F5"/>
    <mergeCell ref="E6:F6"/>
    <mergeCell ref="C7:D7"/>
    <mergeCell ref="C11:D11"/>
  </mergeCells>
  <dataValidations count="4">
    <dataValidation type="list" allowBlank="1" showInputMessage="1" sqref="C7:D7">
      <formula1>定義!$K8:$K102</formula1>
    </dataValidation>
    <dataValidation type="list" allowBlank="1" showInputMessage="1" sqref="D5">
      <formula1>定義!$F$2:$F$61</formula1>
    </dataValidation>
    <dataValidation type="list" allowBlank="1" showInputMessage="1" showErrorMessage="1" sqref="C5">
      <formula1>定義!$A$12:$A$58</formula1>
    </dataValidation>
    <dataValidation type="list" allowBlank="1" showInputMessage="1" showErrorMessage="1" sqref="C9:D9">
      <formula1>"小規模,中規模,大規模"</formula1>
    </dataValidation>
  </dataValidations>
  <printOptions/>
  <pageMargins left="0.5905511811023623" right="0.5905511811023623" top="0.2362204724409449" bottom="0.15748031496062992"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N204"/>
  <sheetViews>
    <sheetView zoomScalePageLayoutView="0" workbookViewId="0" topLeftCell="A1">
      <selection activeCell="B5" sqref="B5"/>
    </sheetView>
  </sheetViews>
  <sheetFormatPr defaultColWidth="9.140625" defaultRowHeight="15"/>
  <cols>
    <col min="1" max="1" width="4.421875" style="14" bestFit="1" customWidth="1"/>
    <col min="2" max="2" width="11.57421875" style="15" bestFit="1" customWidth="1"/>
    <col min="3" max="3" width="17.57421875" style="15" bestFit="1" customWidth="1"/>
    <col min="4" max="4" width="9.00390625" style="14" customWidth="1"/>
    <col min="5" max="5" width="11.421875" style="14" customWidth="1"/>
    <col min="6" max="6" width="30.57421875" style="15" customWidth="1"/>
    <col min="7" max="7" width="30.00390625" style="15" customWidth="1"/>
    <col min="8" max="8" width="18.8515625" style="22" customWidth="1"/>
    <col min="9" max="10" width="3.57421875" style="15" customWidth="1"/>
    <col min="11" max="14" width="3.57421875" style="16" customWidth="1"/>
    <col min="15" max="16384" width="9.00390625" style="14" customWidth="1"/>
  </cols>
  <sheetData>
    <row r="1" spans="1:14" ht="21" customHeight="1">
      <c r="A1" s="68" t="s">
        <v>256</v>
      </c>
      <c r="B1" s="64"/>
      <c r="C1" s="64"/>
      <c r="D1" s="64"/>
      <c r="E1" s="64"/>
      <c r="F1" s="64"/>
      <c r="G1" s="64"/>
      <c r="H1" s="64"/>
      <c r="I1" s="64"/>
      <c r="J1" s="64"/>
      <c r="K1" s="64"/>
      <c r="L1" s="64"/>
      <c r="M1" s="64"/>
      <c r="N1" s="64"/>
    </row>
    <row r="2" spans="1:14" ht="13.5" customHeight="1">
      <c r="A2" s="67" t="str">
        <f>"【 事業所・施設数 "&amp;TEXT('判定'!$M$3,"0[DBNum3]")&amp;" 】"</f>
        <v>【 事業所・施設数 ０ 】</v>
      </c>
      <c r="B2" s="67"/>
      <c r="C2" s="67"/>
      <c r="D2" s="67"/>
      <c r="E2" s="67"/>
      <c r="F2" s="67"/>
      <c r="G2" s="67"/>
      <c r="H2" s="67"/>
      <c r="I2" s="67"/>
      <c r="J2" s="67"/>
      <c r="K2" s="67"/>
      <c r="L2" s="67"/>
      <c r="M2" s="67"/>
      <c r="N2" s="67"/>
    </row>
    <row r="3" spans="1:14" ht="13.5">
      <c r="A3" s="69"/>
      <c r="B3" s="69" t="s">
        <v>138</v>
      </c>
      <c r="C3" s="69" t="s">
        <v>313</v>
      </c>
      <c r="D3" s="57" t="s">
        <v>143</v>
      </c>
      <c r="E3" s="57"/>
      <c r="F3" s="57"/>
      <c r="G3" s="69" t="s">
        <v>142</v>
      </c>
      <c r="H3" s="71" t="s">
        <v>139</v>
      </c>
      <c r="I3" s="72" t="s">
        <v>263</v>
      </c>
      <c r="J3" s="73"/>
      <c r="K3" s="70" t="s">
        <v>257</v>
      </c>
      <c r="L3" s="70"/>
      <c r="M3" s="70"/>
      <c r="N3" s="70"/>
    </row>
    <row r="4" spans="1:14" ht="21">
      <c r="A4" s="69"/>
      <c r="B4" s="69"/>
      <c r="C4" s="69"/>
      <c r="D4" s="34" t="s">
        <v>140</v>
      </c>
      <c r="E4" s="34" t="s">
        <v>141</v>
      </c>
      <c r="F4" s="35" t="s">
        <v>258</v>
      </c>
      <c r="G4" s="69"/>
      <c r="H4" s="71"/>
      <c r="I4" s="36" t="s">
        <v>155</v>
      </c>
      <c r="J4" s="36" t="s">
        <v>156</v>
      </c>
      <c r="K4" s="37" t="s">
        <v>314</v>
      </c>
      <c r="L4" s="37" t="s">
        <v>315</v>
      </c>
      <c r="M4" s="37" t="s">
        <v>213</v>
      </c>
      <c r="N4" s="37" t="s">
        <v>214</v>
      </c>
    </row>
    <row r="5" spans="1:14" ht="28.5" customHeight="1">
      <c r="A5" s="33">
        <v>1</v>
      </c>
      <c r="B5" s="28"/>
      <c r="C5" s="44"/>
      <c r="D5" s="29"/>
      <c r="E5" s="29"/>
      <c r="F5" s="28"/>
      <c r="G5" s="28"/>
      <c r="H5" s="30"/>
      <c r="I5" s="31"/>
      <c r="J5" s="31"/>
      <c r="K5" s="31"/>
      <c r="L5" s="31"/>
      <c r="M5" s="31"/>
      <c r="N5" s="31"/>
    </row>
    <row r="6" spans="1:14" ht="28.5" customHeight="1">
      <c r="A6" s="33">
        <v>2</v>
      </c>
      <c r="B6" s="28"/>
      <c r="C6" s="44"/>
      <c r="D6" s="29"/>
      <c r="E6" s="29"/>
      <c r="F6" s="28"/>
      <c r="G6" s="28"/>
      <c r="H6" s="30"/>
      <c r="I6" s="31"/>
      <c r="J6" s="31"/>
      <c r="K6" s="31"/>
      <c r="L6" s="31"/>
      <c r="M6" s="31"/>
      <c r="N6" s="31"/>
    </row>
    <row r="7" spans="1:14" ht="28.5" customHeight="1">
      <c r="A7" s="33">
        <v>3</v>
      </c>
      <c r="B7" s="28"/>
      <c r="C7" s="44"/>
      <c r="D7" s="29"/>
      <c r="E7" s="29"/>
      <c r="F7" s="28"/>
      <c r="G7" s="28"/>
      <c r="H7" s="30"/>
      <c r="I7" s="31"/>
      <c r="J7" s="31"/>
      <c r="K7" s="31"/>
      <c r="L7" s="31"/>
      <c r="M7" s="31"/>
      <c r="N7" s="31"/>
    </row>
    <row r="8" spans="1:14" ht="28.5" customHeight="1">
      <c r="A8" s="33">
        <v>4</v>
      </c>
      <c r="B8" s="28"/>
      <c r="C8" s="44"/>
      <c r="D8" s="29"/>
      <c r="E8" s="29"/>
      <c r="F8" s="28"/>
      <c r="G8" s="28"/>
      <c r="H8" s="30"/>
      <c r="I8" s="31"/>
      <c r="J8" s="31"/>
      <c r="K8" s="31"/>
      <c r="L8" s="31"/>
      <c r="M8" s="31"/>
      <c r="N8" s="31"/>
    </row>
    <row r="9" spans="1:14" ht="28.5" customHeight="1">
      <c r="A9" s="33">
        <v>5</v>
      </c>
      <c r="B9" s="28"/>
      <c r="C9" s="44"/>
      <c r="D9" s="29"/>
      <c r="E9" s="29"/>
      <c r="F9" s="28"/>
      <c r="G9" s="28"/>
      <c r="H9" s="30"/>
      <c r="I9" s="31"/>
      <c r="J9" s="31"/>
      <c r="K9" s="31"/>
      <c r="L9" s="31"/>
      <c r="M9" s="31"/>
      <c r="N9" s="31"/>
    </row>
    <row r="10" spans="1:14" ht="28.5" customHeight="1">
      <c r="A10" s="33">
        <v>6</v>
      </c>
      <c r="B10" s="28"/>
      <c r="C10" s="44"/>
      <c r="D10" s="29"/>
      <c r="E10" s="29"/>
      <c r="F10" s="28"/>
      <c r="G10" s="28"/>
      <c r="H10" s="30"/>
      <c r="I10" s="31"/>
      <c r="J10" s="31"/>
      <c r="K10" s="31"/>
      <c r="L10" s="31"/>
      <c r="M10" s="31"/>
      <c r="N10" s="31"/>
    </row>
    <row r="11" spans="1:14" ht="28.5" customHeight="1">
      <c r="A11" s="33">
        <v>7</v>
      </c>
      <c r="B11" s="28"/>
      <c r="C11" s="44"/>
      <c r="D11" s="29"/>
      <c r="E11" s="29"/>
      <c r="F11" s="28"/>
      <c r="G11" s="28"/>
      <c r="H11" s="30"/>
      <c r="I11" s="31"/>
      <c r="J11" s="31"/>
      <c r="K11" s="31"/>
      <c r="L11" s="31"/>
      <c r="M11" s="31"/>
      <c r="N11" s="31"/>
    </row>
    <row r="12" spans="1:14" ht="28.5" customHeight="1">
      <c r="A12" s="33">
        <v>8</v>
      </c>
      <c r="B12" s="28"/>
      <c r="C12" s="44"/>
      <c r="D12" s="29"/>
      <c r="E12" s="29"/>
      <c r="F12" s="28"/>
      <c r="G12" s="28"/>
      <c r="H12" s="30"/>
      <c r="I12" s="31"/>
      <c r="J12" s="31"/>
      <c r="K12" s="31"/>
      <c r="L12" s="31"/>
      <c r="M12" s="31"/>
      <c r="N12" s="31"/>
    </row>
    <row r="13" spans="1:14" ht="28.5" customHeight="1">
      <c r="A13" s="33">
        <v>9</v>
      </c>
      <c r="B13" s="28"/>
      <c r="C13" s="44"/>
      <c r="D13" s="29"/>
      <c r="E13" s="29"/>
      <c r="F13" s="28"/>
      <c r="G13" s="28"/>
      <c r="H13" s="30"/>
      <c r="I13" s="31"/>
      <c r="J13" s="31"/>
      <c r="K13" s="31"/>
      <c r="L13" s="31"/>
      <c r="M13" s="31"/>
      <c r="N13" s="31"/>
    </row>
    <row r="14" spans="1:14" ht="28.5" customHeight="1">
      <c r="A14" s="33">
        <v>10</v>
      </c>
      <c r="B14" s="28"/>
      <c r="C14" s="44"/>
      <c r="D14" s="29"/>
      <c r="E14" s="29"/>
      <c r="F14" s="28"/>
      <c r="G14" s="28"/>
      <c r="H14" s="30"/>
      <c r="I14" s="31"/>
      <c r="J14" s="31"/>
      <c r="K14" s="31"/>
      <c r="L14" s="31"/>
      <c r="M14" s="31"/>
      <c r="N14" s="31"/>
    </row>
    <row r="15" spans="1:14" ht="28.5" customHeight="1">
      <c r="A15" s="33">
        <v>11</v>
      </c>
      <c r="B15" s="28"/>
      <c r="C15" s="44"/>
      <c r="D15" s="29"/>
      <c r="E15" s="29"/>
      <c r="F15" s="28"/>
      <c r="G15" s="28"/>
      <c r="H15" s="30"/>
      <c r="I15" s="31"/>
      <c r="J15" s="31"/>
      <c r="K15" s="31"/>
      <c r="L15" s="31"/>
      <c r="M15" s="31"/>
      <c r="N15" s="31"/>
    </row>
    <row r="16" spans="1:14" ht="28.5" customHeight="1">
      <c r="A16" s="33">
        <v>12</v>
      </c>
      <c r="B16" s="28"/>
      <c r="C16" s="44"/>
      <c r="D16" s="29"/>
      <c r="E16" s="29"/>
      <c r="F16" s="28"/>
      <c r="G16" s="28"/>
      <c r="H16" s="30"/>
      <c r="I16" s="31"/>
      <c r="J16" s="31"/>
      <c r="K16" s="31"/>
      <c r="L16" s="31"/>
      <c r="M16" s="31"/>
      <c r="N16" s="31"/>
    </row>
    <row r="17" spans="1:14" ht="28.5" customHeight="1">
      <c r="A17" s="33">
        <v>13</v>
      </c>
      <c r="B17" s="28"/>
      <c r="C17" s="44"/>
      <c r="D17" s="29"/>
      <c r="E17" s="29"/>
      <c r="F17" s="28"/>
      <c r="G17" s="28"/>
      <c r="H17" s="30"/>
      <c r="I17" s="31"/>
      <c r="J17" s="31"/>
      <c r="K17" s="31"/>
      <c r="L17" s="31"/>
      <c r="M17" s="31"/>
      <c r="N17" s="31"/>
    </row>
    <row r="18" spans="1:14" ht="28.5" customHeight="1">
      <c r="A18" s="33">
        <v>14</v>
      </c>
      <c r="B18" s="28"/>
      <c r="C18" s="44"/>
      <c r="D18" s="29"/>
      <c r="E18" s="29"/>
      <c r="F18" s="28"/>
      <c r="G18" s="28"/>
      <c r="H18" s="30"/>
      <c r="I18" s="31"/>
      <c r="J18" s="31"/>
      <c r="K18" s="31"/>
      <c r="L18" s="31"/>
      <c r="M18" s="31"/>
      <c r="N18" s="31"/>
    </row>
    <row r="19" spans="1:14" ht="28.5" customHeight="1">
      <c r="A19" s="33">
        <v>15</v>
      </c>
      <c r="B19" s="28"/>
      <c r="C19" s="44"/>
      <c r="D19" s="29"/>
      <c r="E19" s="29"/>
      <c r="F19" s="28"/>
      <c r="G19" s="28"/>
      <c r="H19" s="30"/>
      <c r="I19" s="31"/>
      <c r="J19" s="31"/>
      <c r="K19" s="31"/>
      <c r="L19" s="31"/>
      <c r="M19" s="31"/>
      <c r="N19" s="31"/>
    </row>
    <row r="20" spans="1:14" ht="28.5" customHeight="1">
      <c r="A20" s="33">
        <v>16</v>
      </c>
      <c r="B20" s="28"/>
      <c r="C20" s="44"/>
      <c r="D20" s="29"/>
      <c r="E20" s="29"/>
      <c r="F20" s="28"/>
      <c r="G20" s="28"/>
      <c r="H20" s="30"/>
      <c r="I20" s="31"/>
      <c r="J20" s="31"/>
      <c r="K20" s="31"/>
      <c r="L20" s="31"/>
      <c r="M20" s="31"/>
      <c r="N20" s="31"/>
    </row>
    <row r="21" spans="1:14" ht="28.5" customHeight="1">
      <c r="A21" s="33">
        <v>17</v>
      </c>
      <c r="B21" s="28"/>
      <c r="C21" s="44"/>
      <c r="D21" s="29"/>
      <c r="E21" s="29"/>
      <c r="F21" s="28"/>
      <c r="G21" s="28"/>
      <c r="H21" s="30"/>
      <c r="I21" s="31"/>
      <c r="J21" s="31"/>
      <c r="K21" s="31"/>
      <c r="L21" s="31"/>
      <c r="M21" s="31"/>
      <c r="N21" s="31"/>
    </row>
    <row r="22" spans="1:14" ht="28.5" customHeight="1">
      <c r="A22" s="33">
        <v>18</v>
      </c>
      <c r="B22" s="28"/>
      <c r="C22" s="44"/>
      <c r="D22" s="29"/>
      <c r="E22" s="29"/>
      <c r="F22" s="28"/>
      <c r="G22" s="28"/>
      <c r="H22" s="30"/>
      <c r="I22" s="31"/>
      <c r="J22" s="31"/>
      <c r="K22" s="31"/>
      <c r="L22" s="31"/>
      <c r="M22" s="31"/>
      <c r="N22" s="31"/>
    </row>
    <row r="23" spans="1:14" ht="28.5" customHeight="1">
      <c r="A23" s="33">
        <v>19</v>
      </c>
      <c r="B23" s="28"/>
      <c r="C23" s="44"/>
      <c r="D23" s="29"/>
      <c r="E23" s="29"/>
      <c r="F23" s="28"/>
      <c r="G23" s="28"/>
      <c r="H23" s="30"/>
      <c r="I23" s="31"/>
      <c r="J23" s="31"/>
      <c r="K23" s="31"/>
      <c r="L23" s="31"/>
      <c r="M23" s="31"/>
      <c r="N23" s="31"/>
    </row>
    <row r="24" spans="1:14" ht="28.5" customHeight="1">
      <c r="A24" s="33">
        <v>20</v>
      </c>
      <c r="B24" s="28"/>
      <c r="C24" s="44"/>
      <c r="D24" s="29"/>
      <c r="E24" s="29"/>
      <c r="F24" s="28"/>
      <c r="G24" s="28"/>
      <c r="H24" s="30"/>
      <c r="I24" s="31"/>
      <c r="J24" s="31"/>
      <c r="K24" s="31"/>
      <c r="L24" s="31"/>
      <c r="M24" s="31"/>
      <c r="N24" s="31"/>
    </row>
    <row r="25" spans="1:14" ht="28.5" customHeight="1">
      <c r="A25" s="33">
        <v>21</v>
      </c>
      <c r="B25" s="28"/>
      <c r="C25" s="44"/>
      <c r="D25" s="29"/>
      <c r="E25" s="29"/>
      <c r="F25" s="28"/>
      <c r="G25" s="28"/>
      <c r="H25" s="30"/>
      <c r="I25" s="31"/>
      <c r="J25" s="31"/>
      <c r="K25" s="31"/>
      <c r="L25" s="31"/>
      <c r="M25" s="31"/>
      <c r="N25" s="31"/>
    </row>
    <row r="26" spans="1:14" ht="28.5" customHeight="1">
      <c r="A26" s="33">
        <v>22</v>
      </c>
      <c r="B26" s="28"/>
      <c r="C26" s="44"/>
      <c r="D26" s="29"/>
      <c r="E26" s="29"/>
      <c r="F26" s="28"/>
      <c r="G26" s="28"/>
      <c r="H26" s="30"/>
      <c r="I26" s="31"/>
      <c r="J26" s="31"/>
      <c r="K26" s="31"/>
      <c r="L26" s="31"/>
      <c r="M26" s="31"/>
      <c r="N26" s="31"/>
    </row>
    <row r="27" spans="1:14" ht="28.5" customHeight="1">
      <c r="A27" s="33">
        <v>23</v>
      </c>
      <c r="B27" s="28"/>
      <c r="C27" s="44"/>
      <c r="D27" s="29"/>
      <c r="E27" s="29"/>
      <c r="F27" s="28"/>
      <c r="G27" s="28"/>
      <c r="H27" s="30"/>
      <c r="I27" s="31"/>
      <c r="J27" s="31"/>
      <c r="K27" s="31"/>
      <c r="L27" s="31"/>
      <c r="M27" s="31"/>
      <c r="N27" s="31"/>
    </row>
    <row r="28" spans="1:14" ht="28.5" customHeight="1">
      <c r="A28" s="33">
        <v>24</v>
      </c>
      <c r="B28" s="28"/>
      <c r="C28" s="44"/>
      <c r="D28" s="29"/>
      <c r="E28" s="29"/>
      <c r="F28" s="28"/>
      <c r="G28" s="28"/>
      <c r="H28" s="30"/>
      <c r="I28" s="31"/>
      <c r="J28" s="31"/>
      <c r="K28" s="31"/>
      <c r="L28" s="31"/>
      <c r="M28" s="31"/>
      <c r="N28" s="31"/>
    </row>
    <row r="29" spans="1:14" ht="28.5" customHeight="1">
      <c r="A29" s="33">
        <v>25</v>
      </c>
      <c r="B29" s="28"/>
      <c r="C29" s="44"/>
      <c r="D29" s="29"/>
      <c r="E29" s="29"/>
      <c r="F29" s="28"/>
      <c r="G29" s="28"/>
      <c r="H29" s="30"/>
      <c r="I29" s="31"/>
      <c r="J29" s="31"/>
      <c r="K29" s="31"/>
      <c r="L29" s="31"/>
      <c r="M29" s="31"/>
      <c r="N29" s="31"/>
    </row>
    <row r="30" spans="1:14" ht="28.5" customHeight="1">
      <c r="A30" s="33">
        <v>26</v>
      </c>
      <c r="B30" s="28"/>
      <c r="C30" s="44"/>
      <c r="D30" s="29"/>
      <c r="E30" s="29"/>
      <c r="F30" s="28"/>
      <c r="G30" s="28"/>
      <c r="H30" s="30"/>
      <c r="I30" s="31"/>
      <c r="J30" s="31"/>
      <c r="K30" s="31"/>
      <c r="L30" s="31"/>
      <c r="M30" s="31"/>
      <c r="N30" s="31"/>
    </row>
    <row r="31" spans="1:14" ht="28.5" customHeight="1">
      <c r="A31" s="33">
        <v>27</v>
      </c>
      <c r="B31" s="28"/>
      <c r="C31" s="44"/>
      <c r="D31" s="29"/>
      <c r="E31" s="29"/>
      <c r="F31" s="28"/>
      <c r="G31" s="28"/>
      <c r="H31" s="30"/>
      <c r="I31" s="31"/>
      <c r="J31" s="31"/>
      <c r="K31" s="31"/>
      <c r="L31" s="31"/>
      <c r="M31" s="31"/>
      <c r="N31" s="31"/>
    </row>
    <row r="32" spans="1:14" ht="28.5" customHeight="1">
      <c r="A32" s="33">
        <v>28</v>
      </c>
      <c r="B32" s="28"/>
      <c r="C32" s="44"/>
      <c r="D32" s="29"/>
      <c r="E32" s="29"/>
      <c r="F32" s="28"/>
      <c r="G32" s="28"/>
      <c r="H32" s="30"/>
      <c r="I32" s="31"/>
      <c r="J32" s="31"/>
      <c r="K32" s="31"/>
      <c r="L32" s="31"/>
      <c r="M32" s="31"/>
      <c r="N32" s="31"/>
    </row>
    <row r="33" spans="1:14" ht="28.5" customHeight="1">
      <c r="A33" s="33">
        <v>29</v>
      </c>
      <c r="B33" s="28"/>
      <c r="C33" s="44"/>
      <c r="D33" s="29"/>
      <c r="E33" s="29"/>
      <c r="F33" s="28"/>
      <c r="G33" s="28"/>
      <c r="H33" s="30"/>
      <c r="I33" s="31"/>
      <c r="J33" s="31"/>
      <c r="K33" s="31"/>
      <c r="L33" s="31"/>
      <c r="M33" s="31"/>
      <c r="N33" s="31"/>
    </row>
    <row r="34" spans="1:14" ht="28.5" customHeight="1">
      <c r="A34" s="33">
        <v>30</v>
      </c>
      <c r="B34" s="28"/>
      <c r="C34" s="44"/>
      <c r="D34" s="29"/>
      <c r="E34" s="29"/>
      <c r="F34" s="28"/>
      <c r="G34" s="28"/>
      <c r="H34" s="30"/>
      <c r="I34" s="31"/>
      <c r="J34" s="31"/>
      <c r="K34" s="31"/>
      <c r="L34" s="31"/>
      <c r="M34" s="31"/>
      <c r="N34" s="31"/>
    </row>
    <row r="35" spans="1:14" ht="28.5" customHeight="1">
      <c r="A35" s="33">
        <v>31</v>
      </c>
      <c r="B35" s="28"/>
      <c r="C35" s="44"/>
      <c r="D35" s="29"/>
      <c r="E35" s="29"/>
      <c r="F35" s="28"/>
      <c r="G35" s="28"/>
      <c r="H35" s="30"/>
      <c r="I35" s="31"/>
      <c r="J35" s="31"/>
      <c r="K35" s="31"/>
      <c r="L35" s="31"/>
      <c r="M35" s="31"/>
      <c r="N35" s="31"/>
    </row>
    <row r="36" spans="1:14" ht="28.5" customHeight="1">
      <c r="A36" s="33">
        <v>32</v>
      </c>
      <c r="B36" s="28"/>
      <c r="C36" s="44"/>
      <c r="D36" s="29"/>
      <c r="E36" s="29"/>
      <c r="F36" s="28"/>
      <c r="G36" s="28"/>
      <c r="H36" s="30"/>
      <c r="I36" s="31"/>
      <c r="J36" s="31"/>
      <c r="K36" s="31"/>
      <c r="L36" s="31"/>
      <c r="M36" s="31"/>
      <c r="N36" s="31"/>
    </row>
    <row r="37" spans="1:14" ht="28.5" customHeight="1">
      <c r="A37" s="33">
        <v>33</v>
      </c>
      <c r="B37" s="28"/>
      <c r="C37" s="44"/>
      <c r="D37" s="29"/>
      <c r="E37" s="29"/>
      <c r="F37" s="28"/>
      <c r="G37" s="28"/>
      <c r="H37" s="30"/>
      <c r="I37" s="31"/>
      <c r="J37" s="31"/>
      <c r="K37" s="31"/>
      <c r="L37" s="31"/>
      <c r="M37" s="31"/>
      <c r="N37" s="31"/>
    </row>
    <row r="38" spans="1:14" ht="28.5" customHeight="1">
      <c r="A38" s="33">
        <v>34</v>
      </c>
      <c r="B38" s="28"/>
      <c r="C38" s="44"/>
      <c r="D38" s="29"/>
      <c r="E38" s="29"/>
      <c r="F38" s="28"/>
      <c r="G38" s="28"/>
      <c r="H38" s="30"/>
      <c r="I38" s="31"/>
      <c r="J38" s="31"/>
      <c r="K38" s="31"/>
      <c r="L38" s="31"/>
      <c r="M38" s="31"/>
      <c r="N38" s="31"/>
    </row>
    <row r="39" spans="1:14" ht="28.5" customHeight="1">
      <c r="A39" s="33">
        <v>35</v>
      </c>
      <c r="B39" s="28"/>
      <c r="C39" s="44"/>
      <c r="D39" s="29"/>
      <c r="E39" s="29"/>
      <c r="F39" s="28"/>
      <c r="G39" s="28"/>
      <c r="H39" s="30"/>
      <c r="I39" s="31"/>
      <c r="J39" s="31"/>
      <c r="K39" s="31"/>
      <c r="L39" s="31"/>
      <c r="M39" s="31"/>
      <c r="N39" s="31"/>
    </row>
    <row r="40" spans="1:14" ht="28.5" customHeight="1">
      <c r="A40" s="33">
        <v>36</v>
      </c>
      <c r="B40" s="28"/>
      <c r="C40" s="44"/>
      <c r="D40" s="29"/>
      <c r="E40" s="29"/>
      <c r="F40" s="28"/>
      <c r="G40" s="28"/>
      <c r="H40" s="30"/>
      <c r="I40" s="31"/>
      <c r="J40" s="31"/>
      <c r="K40" s="31"/>
      <c r="L40" s="31"/>
      <c r="M40" s="31"/>
      <c r="N40" s="31"/>
    </row>
    <row r="41" spans="1:14" ht="28.5" customHeight="1">
      <c r="A41" s="33">
        <v>37</v>
      </c>
      <c r="B41" s="28"/>
      <c r="C41" s="44"/>
      <c r="D41" s="29"/>
      <c r="E41" s="29"/>
      <c r="F41" s="28"/>
      <c r="G41" s="28"/>
      <c r="H41" s="30"/>
      <c r="I41" s="31"/>
      <c r="J41" s="31"/>
      <c r="K41" s="31"/>
      <c r="L41" s="31"/>
      <c r="M41" s="31"/>
      <c r="N41" s="31"/>
    </row>
    <row r="42" spans="1:14" ht="28.5" customHeight="1">
      <c r="A42" s="33">
        <v>38</v>
      </c>
      <c r="B42" s="28"/>
      <c r="C42" s="44"/>
      <c r="D42" s="29"/>
      <c r="E42" s="29"/>
      <c r="F42" s="28"/>
      <c r="G42" s="28"/>
      <c r="H42" s="30"/>
      <c r="I42" s="31"/>
      <c r="J42" s="31"/>
      <c r="K42" s="31"/>
      <c r="L42" s="31"/>
      <c r="M42" s="31"/>
      <c r="N42" s="31"/>
    </row>
    <row r="43" spans="1:14" ht="28.5" customHeight="1">
      <c r="A43" s="33">
        <v>39</v>
      </c>
      <c r="B43" s="28"/>
      <c r="C43" s="44"/>
      <c r="D43" s="29"/>
      <c r="E43" s="29"/>
      <c r="F43" s="28"/>
      <c r="G43" s="28"/>
      <c r="H43" s="30"/>
      <c r="I43" s="31"/>
      <c r="J43" s="31"/>
      <c r="K43" s="31"/>
      <c r="L43" s="31"/>
      <c r="M43" s="31"/>
      <c r="N43" s="31"/>
    </row>
    <row r="44" spans="1:14" ht="28.5" customHeight="1">
      <c r="A44" s="33">
        <v>40</v>
      </c>
      <c r="B44" s="28"/>
      <c r="C44" s="44"/>
      <c r="D44" s="29"/>
      <c r="E44" s="29"/>
      <c r="F44" s="28"/>
      <c r="G44" s="28"/>
      <c r="H44" s="30"/>
      <c r="I44" s="31"/>
      <c r="J44" s="31"/>
      <c r="K44" s="31"/>
      <c r="L44" s="31"/>
      <c r="M44" s="31"/>
      <c r="N44" s="31"/>
    </row>
    <row r="45" spans="1:14" ht="28.5" customHeight="1">
      <c r="A45" s="33">
        <v>41</v>
      </c>
      <c r="B45" s="28"/>
      <c r="C45" s="44"/>
      <c r="D45" s="29"/>
      <c r="E45" s="29"/>
      <c r="F45" s="28"/>
      <c r="G45" s="28"/>
      <c r="H45" s="30"/>
      <c r="I45" s="31"/>
      <c r="J45" s="31"/>
      <c r="K45" s="31"/>
      <c r="L45" s="31"/>
      <c r="M45" s="31"/>
      <c r="N45" s="31"/>
    </row>
    <row r="46" spans="1:14" ht="28.5" customHeight="1">
      <c r="A46" s="33">
        <v>42</v>
      </c>
      <c r="B46" s="28"/>
      <c r="C46" s="44"/>
      <c r="D46" s="29"/>
      <c r="E46" s="29"/>
      <c r="F46" s="28"/>
      <c r="G46" s="28"/>
      <c r="H46" s="30"/>
      <c r="I46" s="31"/>
      <c r="J46" s="31"/>
      <c r="K46" s="31"/>
      <c r="L46" s="31"/>
      <c r="M46" s="31"/>
      <c r="N46" s="31"/>
    </row>
    <row r="47" spans="1:14" ht="28.5" customHeight="1">
      <c r="A47" s="33">
        <v>43</v>
      </c>
      <c r="B47" s="28"/>
      <c r="C47" s="44"/>
      <c r="D47" s="29"/>
      <c r="E47" s="29"/>
      <c r="F47" s="28"/>
      <c r="G47" s="28"/>
      <c r="H47" s="30"/>
      <c r="I47" s="31"/>
      <c r="J47" s="31"/>
      <c r="K47" s="31"/>
      <c r="L47" s="31"/>
      <c r="M47" s="31"/>
      <c r="N47" s="31"/>
    </row>
    <row r="48" spans="1:14" ht="28.5" customHeight="1">
      <c r="A48" s="33">
        <v>44</v>
      </c>
      <c r="B48" s="28"/>
      <c r="C48" s="44"/>
      <c r="D48" s="29"/>
      <c r="E48" s="29"/>
      <c r="F48" s="28"/>
      <c r="G48" s="28"/>
      <c r="H48" s="30"/>
      <c r="I48" s="31"/>
      <c r="J48" s="31"/>
      <c r="K48" s="31"/>
      <c r="L48" s="31"/>
      <c r="M48" s="31"/>
      <c r="N48" s="31"/>
    </row>
    <row r="49" spans="1:14" ht="28.5" customHeight="1">
      <c r="A49" s="33">
        <v>45</v>
      </c>
      <c r="B49" s="28"/>
      <c r="C49" s="44"/>
      <c r="D49" s="29"/>
      <c r="E49" s="29"/>
      <c r="F49" s="28"/>
      <c r="G49" s="28"/>
      <c r="H49" s="30"/>
      <c r="I49" s="31"/>
      <c r="J49" s="31"/>
      <c r="K49" s="31"/>
      <c r="L49" s="31"/>
      <c r="M49" s="31"/>
      <c r="N49" s="31"/>
    </row>
    <row r="50" spans="1:14" ht="28.5" customHeight="1">
      <c r="A50" s="33">
        <v>46</v>
      </c>
      <c r="B50" s="28"/>
      <c r="C50" s="44"/>
      <c r="D50" s="29"/>
      <c r="E50" s="29"/>
      <c r="F50" s="28"/>
      <c r="G50" s="28"/>
      <c r="H50" s="30"/>
      <c r="I50" s="31"/>
      <c r="J50" s="31"/>
      <c r="K50" s="31"/>
      <c r="L50" s="31"/>
      <c r="M50" s="31"/>
      <c r="N50" s="31"/>
    </row>
    <row r="51" spans="1:14" ht="28.5" customHeight="1">
      <c r="A51" s="33">
        <v>47</v>
      </c>
      <c r="B51" s="28"/>
      <c r="C51" s="44"/>
      <c r="D51" s="29"/>
      <c r="E51" s="29"/>
      <c r="F51" s="28"/>
      <c r="G51" s="28"/>
      <c r="H51" s="30"/>
      <c r="I51" s="31"/>
      <c r="J51" s="31"/>
      <c r="K51" s="31"/>
      <c r="L51" s="31"/>
      <c r="M51" s="31"/>
      <c r="N51" s="31"/>
    </row>
    <row r="52" spans="1:14" ht="28.5" customHeight="1">
      <c r="A52" s="33">
        <v>48</v>
      </c>
      <c r="B52" s="28"/>
      <c r="C52" s="44"/>
      <c r="D52" s="29"/>
      <c r="E52" s="29"/>
      <c r="F52" s="28"/>
      <c r="G52" s="28"/>
      <c r="H52" s="30"/>
      <c r="I52" s="31"/>
      <c r="J52" s="31"/>
      <c r="K52" s="31"/>
      <c r="L52" s="31"/>
      <c r="M52" s="31"/>
      <c r="N52" s="31"/>
    </row>
    <row r="53" spans="1:14" ht="28.5" customHeight="1">
      <c r="A53" s="33">
        <v>49</v>
      </c>
      <c r="B53" s="28"/>
      <c r="C53" s="44"/>
      <c r="D53" s="29"/>
      <c r="E53" s="29"/>
      <c r="F53" s="28"/>
      <c r="G53" s="28"/>
      <c r="H53" s="30"/>
      <c r="I53" s="31"/>
      <c r="J53" s="31"/>
      <c r="K53" s="31"/>
      <c r="L53" s="31"/>
      <c r="M53" s="31"/>
      <c r="N53" s="31"/>
    </row>
    <row r="54" spans="1:14" ht="28.5" customHeight="1">
      <c r="A54" s="33">
        <v>50</v>
      </c>
      <c r="B54" s="28"/>
      <c r="C54" s="44"/>
      <c r="D54" s="29"/>
      <c r="E54" s="29"/>
      <c r="F54" s="28"/>
      <c r="G54" s="28"/>
      <c r="H54" s="30"/>
      <c r="I54" s="31"/>
      <c r="J54" s="31"/>
      <c r="K54" s="31"/>
      <c r="L54" s="31"/>
      <c r="M54" s="31"/>
      <c r="N54" s="31"/>
    </row>
    <row r="55" spans="1:14" ht="28.5" customHeight="1">
      <c r="A55" s="33">
        <v>51</v>
      </c>
      <c r="B55" s="28"/>
      <c r="C55" s="44"/>
      <c r="D55" s="29"/>
      <c r="E55" s="29"/>
      <c r="F55" s="28"/>
      <c r="G55" s="28"/>
      <c r="H55" s="30"/>
      <c r="I55" s="31"/>
      <c r="J55" s="31"/>
      <c r="K55" s="31"/>
      <c r="L55" s="31"/>
      <c r="M55" s="31"/>
      <c r="N55" s="31"/>
    </row>
    <row r="56" spans="1:14" ht="28.5" customHeight="1">
      <c r="A56" s="33">
        <v>52</v>
      </c>
      <c r="B56" s="28"/>
      <c r="C56" s="44"/>
      <c r="D56" s="29"/>
      <c r="E56" s="29"/>
      <c r="F56" s="28"/>
      <c r="G56" s="28"/>
      <c r="H56" s="30"/>
      <c r="I56" s="31"/>
      <c r="J56" s="31"/>
      <c r="K56" s="31"/>
      <c r="L56" s="31"/>
      <c r="M56" s="31"/>
      <c r="N56" s="31"/>
    </row>
    <row r="57" spans="1:14" ht="28.5" customHeight="1">
      <c r="A57" s="33">
        <v>53</v>
      </c>
      <c r="B57" s="28"/>
      <c r="C57" s="44"/>
      <c r="D57" s="29"/>
      <c r="E57" s="29"/>
      <c r="F57" s="28"/>
      <c r="G57" s="28"/>
      <c r="H57" s="30"/>
      <c r="I57" s="31"/>
      <c r="J57" s="31"/>
      <c r="K57" s="31"/>
      <c r="L57" s="31"/>
      <c r="M57" s="31"/>
      <c r="N57" s="31"/>
    </row>
    <row r="58" spans="1:14" ht="28.5" customHeight="1">
      <c r="A58" s="33">
        <v>54</v>
      </c>
      <c r="B58" s="28"/>
      <c r="C58" s="44"/>
      <c r="D58" s="29"/>
      <c r="E58" s="29"/>
      <c r="F58" s="28"/>
      <c r="G58" s="28"/>
      <c r="H58" s="30"/>
      <c r="I58" s="31"/>
      <c r="J58" s="31"/>
      <c r="K58" s="31"/>
      <c r="L58" s="31"/>
      <c r="M58" s="31"/>
      <c r="N58" s="31"/>
    </row>
    <row r="59" spans="1:14" ht="28.5" customHeight="1">
      <c r="A59" s="33">
        <v>55</v>
      </c>
      <c r="B59" s="28"/>
      <c r="C59" s="44"/>
      <c r="D59" s="29"/>
      <c r="E59" s="29"/>
      <c r="F59" s="28"/>
      <c r="G59" s="28"/>
      <c r="H59" s="30"/>
      <c r="I59" s="31"/>
      <c r="J59" s="31"/>
      <c r="K59" s="31"/>
      <c r="L59" s="31"/>
      <c r="M59" s="31"/>
      <c r="N59" s="31"/>
    </row>
    <row r="60" spans="1:14" ht="28.5" customHeight="1">
      <c r="A60" s="33">
        <v>56</v>
      </c>
      <c r="B60" s="28"/>
      <c r="C60" s="44"/>
      <c r="D60" s="29"/>
      <c r="E60" s="29"/>
      <c r="F60" s="28"/>
      <c r="G60" s="28"/>
      <c r="H60" s="30"/>
      <c r="I60" s="31"/>
      <c r="J60" s="31"/>
      <c r="K60" s="31"/>
      <c r="L60" s="31"/>
      <c r="M60" s="31"/>
      <c r="N60" s="31"/>
    </row>
    <row r="61" spans="1:14" ht="28.5" customHeight="1">
      <c r="A61" s="33">
        <v>57</v>
      </c>
      <c r="B61" s="28"/>
      <c r="C61" s="44"/>
      <c r="D61" s="29"/>
      <c r="E61" s="29"/>
      <c r="F61" s="28"/>
      <c r="G61" s="28"/>
      <c r="H61" s="30"/>
      <c r="I61" s="31"/>
      <c r="J61" s="31"/>
      <c r="K61" s="31"/>
      <c r="L61" s="31"/>
      <c r="M61" s="31"/>
      <c r="N61" s="31"/>
    </row>
    <row r="62" spans="1:14" ht="28.5" customHeight="1">
      <c r="A62" s="33">
        <v>58</v>
      </c>
      <c r="B62" s="28"/>
      <c r="C62" s="44"/>
      <c r="D62" s="29"/>
      <c r="E62" s="29"/>
      <c r="F62" s="28"/>
      <c r="G62" s="28"/>
      <c r="H62" s="30"/>
      <c r="I62" s="31"/>
      <c r="J62" s="31"/>
      <c r="K62" s="31"/>
      <c r="L62" s="31"/>
      <c r="M62" s="31"/>
      <c r="N62" s="31"/>
    </row>
    <row r="63" spans="1:14" ht="28.5" customHeight="1">
      <c r="A63" s="33">
        <v>59</v>
      </c>
      <c r="B63" s="28"/>
      <c r="C63" s="44"/>
      <c r="D63" s="29"/>
      <c r="E63" s="29"/>
      <c r="F63" s="28"/>
      <c r="G63" s="28"/>
      <c r="H63" s="30"/>
      <c r="I63" s="31"/>
      <c r="J63" s="31"/>
      <c r="K63" s="31"/>
      <c r="L63" s="31"/>
      <c r="M63" s="31"/>
      <c r="N63" s="31"/>
    </row>
    <row r="64" spans="1:14" ht="28.5" customHeight="1">
      <c r="A64" s="33">
        <v>60</v>
      </c>
      <c r="B64" s="28"/>
      <c r="C64" s="44"/>
      <c r="D64" s="29"/>
      <c r="E64" s="29"/>
      <c r="F64" s="28"/>
      <c r="G64" s="28"/>
      <c r="H64" s="30"/>
      <c r="I64" s="31"/>
      <c r="J64" s="31"/>
      <c r="K64" s="31"/>
      <c r="L64" s="31"/>
      <c r="M64" s="31"/>
      <c r="N64" s="31"/>
    </row>
    <row r="65" spans="1:14" ht="28.5" customHeight="1">
      <c r="A65" s="33">
        <v>61</v>
      </c>
      <c r="B65" s="28"/>
      <c r="C65" s="44"/>
      <c r="D65" s="29"/>
      <c r="E65" s="29"/>
      <c r="F65" s="28"/>
      <c r="G65" s="28"/>
      <c r="H65" s="30"/>
      <c r="I65" s="31"/>
      <c r="J65" s="31"/>
      <c r="K65" s="31"/>
      <c r="L65" s="31"/>
      <c r="M65" s="31"/>
      <c r="N65" s="31"/>
    </row>
    <row r="66" spans="1:14" ht="28.5" customHeight="1">
      <c r="A66" s="33">
        <v>62</v>
      </c>
      <c r="B66" s="28"/>
      <c r="C66" s="44"/>
      <c r="D66" s="29"/>
      <c r="E66" s="29"/>
      <c r="F66" s="28"/>
      <c r="G66" s="28"/>
      <c r="H66" s="30"/>
      <c r="I66" s="31"/>
      <c r="J66" s="31"/>
      <c r="K66" s="31"/>
      <c r="L66" s="31"/>
      <c r="M66" s="31"/>
      <c r="N66" s="31"/>
    </row>
    <row r="67" spans="1:14" ht="28.5" customHeight="1">
      <c r="A67" s="33">
        <v>63</v>
      </c>
      <c r="B67" s="28"/>
      <c r="C67" s="44"/>
      <c r="D67" s="29"/>
      <c r="E67" s="29"/>
      <c r="F67" s="28"/>
      <c r="G67" s="28"/>
      <c r="H67" s="30"/>
      <c r="I67" s="31"/>
      <c r="J67" s="31"/>
      <c r="K67" s="31"/>
      <c r="L67" s="31"/>
      <c r="M67" s="31"/>
      <c r="N67" s="31"/>
    </row>
    <row r="68" spans="1:14" ht="28.5" customHeight="1">
      <c r="A68" s="33">
        <v>64</v>
      </c>
      <c r="B68" s="28"/>
      <c r="C68" s="44"/>
      <c r="D68" s="29"/>
      <c r="E68" s="29"/>
      <c r="F68" s="28"/>
      <c r="G68" s="28"/>
      <c r="H68" s="30"/>
      <c r="I68" s="31"/>
      <c r="J68" s="31"/>
      <c r="K68" s="31"/>
      <c r="L68" s="31"/>
      <c r="M68" s="31"/>
      <c r="N68" s="31"/>
    </row>
    <row r="69" spans="1:14" ht="28.5" customHeight="1">
      <c r="A69" s="33">
        <v>65</v>
      </c>
      <c r="B69" s="28"/>
      <c r="C69" s="44"/>
      <c r="D69" s="29"/>
      <c r="E69" s="29"/>
      <c r="F69" s="28"/>
      <c r="G69" s="28"/>
      <c r="H69" s="30"/>
      <c r="I69" s="31"/>
      <c r="J69" s="31"/>
      <c r="K69" s="31"/>
      <c r="L69" s="31"/>
      <c r="M69" s="31"/>
      <c r="N69" s="31"/>
    </row>
    <row r="70" spans="1:14" ht="28.5" customHeight="1">
      <c r="A70" s="33">
        <v>66</v>
      </c>
      <c r="B70" s="28"/>
      <c r="C70" s="44"/>
      <c r="D70" s="29"/>
      <c r="E70" s="29"/>
      <c r="F70" s="28"/>
      <c r="G70" s="28"/>
      <c r="H70" s="30"/>
      <c r="I70" s="31"/>
      <c r="J70" s="31"/>
      <c r="K70" s="31"/>
      <c r="L70" s="31"/>
      <c r="M70" s="31"/>
      <c r="N70" s="31"/>
    </row>
    <row r="71" spans="1:14" ht="28.5" customHeight="1">
      <c r="A71" s="33">
        <v>67</v>
      </c>
      <c r="B71" s="28"/>
      <c r="C71" s="44"/>
      <c r="D71" s="29"/>
      <c r="E71" s="29"/>
      <c r="F71" s="28"/>
      <c r="G71" s="28"/>
      <c r="H71" s="30"/>
      <c r="I71" s="31"/>
      <c r="J71" s="31"/>
      <c r="K71" s="31"/>
      <c r="L71" s="31"/>
      <c r="M71" s="31"/>
      <c r="N71" s="31"/>
    </row>
    <row r="72" spans="1:14" ht="28.5" customHeight="1">
      <c r="A72" s="33">
        <v>68</v>
      </c>
      <c r="B72" s="28"/>
      <c r="C72" s="44"/>
      <c r="D72" s="29"/>
      <c r="E72" s="29"/>
      <c r="F72" s="28"/>
      <c r="G72" s="28"/>
      <c r="H72" s="30"/>
      <c r="I72" s="31"/>
      <c r="J72" s="31"/>
      <c r="K72" s="31"/>
      <c r="L72" s="31"/>
      <c r="M72" s="31"/>
      <c r="N72" s="31"/>
    </row>
    <row r="73" spans="1:14" ht="28.5" customHeight="1">
      <c r="A73" s="33">
        <v>69</v>
      </c>
      <c r="B73" s="28"/>
      <c r="C73" s="44"/>
      <c r="D73" s="29"/>
      <c r="E73" s="29"/>
      <c r="F73" s="28"/>
      <c r="G73" s="28"/>
      <c r="H73" s="30"/>
      <c r="I73" s="31"/>
      <c r="J73" s="31"/>
      <c r="K73" s="31"/>
      <c r="L73" s="31"/>
      <c r="M73" s="31"/>
      <c r="N73" s="31"/>
    </row>
    <row r="74" spans="1:14" ht="28.5" customHeight="1">
      <c r="A74" s="33">
        <v>70</v>
      </c>
      <c r="B74" s="28"/>
      <c r="C74" s="44"/>
      <c r="D74" s="29"/>
      <c r="E74" s="29"/>
      <c r="F74" s="28"/>
      <c r="G74" s="28"/>
      <c r="H74" s="30"/>
      <c r="I74" s="31"/>
      <c r="J74" s="31"/>
      <c r="K74" s="31"/>
      <c r="L74" s="31"/>
      <c r="M74" s="31"/>
      <c r="N74" s="31"/>
    </row>
    <row r="75" spans="1:14" ht="28.5" customHeight="1">
      <c r="A75" s="33">
        <v>71</v>
      </c>
      <c r="B75" s="28"/>
      <c r="C75" s="44"/>
      <c r="D75" s="29"/>
      <c r="E75" s="29"/>
      <c r="F75" s="28"/>
      <c r="G75" s="28"/>
      <c r="H75" s="30"/>
      <c r="I75" s="31"/>
      <c r="J75" s="31"/>
      <c r="K75" s="31"/>
      <c r="L75" s="31"/>
      <c r="M75" s="31"/>
      <c r="N75" s="31"/>
    </row>
    <row r="76" spans="1:14" ht="28.5" customHeight="1">
      <c r="A76" s="33">
        <v>72</v>
      </c>
      <c r="B76" s="28"/>
      <c r="C76" s="44"/>
      <c r="D76" s="29"/>
      <c r="E76" s="29"/>
      <c r="F76" s="28"/>
      <c r="G76" s="28"/>
      <c r="H76" s="30"/>
      <c r="I76" s="31"/>
      <c r="J76" s="31"/>
      <c r="K76" s="31"/>
      <c r="L76" s="31"/>
      <c r="M76" s="31"/>
      <c r="N76" s="31"/>
    </row>
    <row r="77" spans="1:14" ht="28.5" customHeight="1">
      <c r="A77" s="33">
        <v>73</v>
      </c>
      <c r="B77" s="28"/>
      <c r="C77" s="44"/>
      <c r="D77" s="29"/>
      <c r="E77" s="29"/>
      <c r="F77" s="28"/>
      <c r="G77" s="28"/>
      <c r="H77" s="30"/>
      <c r="I77" s="31"/>
      <c r="J77" s="31"/>
      <c r="K77" s="31"/>
      <c r="L77" s="31"/>
      <c r="M77" s="31"/>
      <c r="N77" s="31"/>
    </row>
    <row r="78" spans="1:14" ht="28.5" customHeight="1">
      <c r="A78" s="33">
        <v>74</v>
      </c>
      <c r="B78" s="28"/>
      <c r="C78" s="44"/>
      <c r="D78" s="29"/>
      <c r="E78" s="29"/>
      <c r="F78" s="28"/>
      <c r="G78" s="28"/>
      <c r="H78" s="30"/>
      <c r="I78" s="31"/>
      <c r="J78" s="31"/>
      <c r="K78" s="31"/>
      <c r="L78" s="31"/>
      <c r="M78" s="31"/>
      <c r="N78" s="31"/>
    </row>
    <row r="79" spans="1:14" ht="28.5" customHeight="1">
      <c r="A79" s="33">
        <v>75</v>
      </c>
      <c r="B79" s="28"/>
      <c r="C79" s="44"/>
      <c r="D79" s="29"/>
      <c r="E79" s="29"/>
      <c r="F79" s="28"/>
      <c r="G79" s="28"/>
      <c r="H79" s="30"/>
      <c r="I79" s="31"/>
      <c r="J79" s="31"/>
      <c r="K79" s="31"/>
      <c r="L79" s="31"/>
      <c r="M79" s="31"/>
      <c r="N79" s="31"/>
    </row>
    <row r="80" spans="1:14" ht="28.5" customHeight="1">
      <c r="A80" s="33">
        <v>76</v>
      </c>
      <c r="B80" s="28"/>
      <c r="C80" s="44"/>
      <c r="D80" s="29"/>
      <c r="E80" s="29"/>
      <c r="F80" s="28"/>
      <c r="G80" s="28"/>
      <c r="H80" s="30"/>
      <c r="I80" s="31"/>
      <c r="J80" s="31"/>
      <c r="K80" s="31"/>
      <c r="L80" s="31"/>
      <c r="M80" s="31"/>
      <c r="N80" s="31"/>
    </row>
    <row r="81" spans="1:14" ht="28.5" customHeight="1">
      <c r="A81" s="33">
        <v>77</v>
      </c>
      <c r="B81" s="28"/>
      <c r="C81" s="44"/>
      <c r="D81" s="29"/>
      <c r="E81" s="29"/>
      <c r="F81" s="28"/>
      <c r="G81" s="28"/>
      <c r="H81" s="30"/>
      <c r="I81" s="31"/>
      <c r="J81" s="31"/>
      <c r="K81" s="31"/>
      <c r="L81" s="31"/>
      <c r="M81" s="31"/>
      <c r="N81" s="31"/>
    </row>
    <row r="82" spans="1:14" ht="28.5" customHeight="1">
      <c r="A82" s="33">
        <v>78</v>
      </c>
      <c r="B82" s="28"/>
      <c r="C82" s="44"/>
      <c r="D82" s="29"/>
      <c r="E82" s="29"/>
      <c r="F82" s="28"/>
      <c r="G82" s="28"/>
      <c r="H82" s="30"/>
      <c r="I82" s="31"/>
      <c r="J82" s="31"/>
      <c r="K82" s="31"/>
      <c r="L82" s="31"/>
      <c r="M82" s="31"/>
      <c r="N82" s="31"/>
    </row>
    <row r="83" spans="1:14" ht="28.5" customHeight="1">
      <c r="A83" s="33">
        <v>79</v>
      </c>
      <c r="B83" s="28"/>
      <c r="C83" s="44"/>
      <c r="D83" s="29"/>
      <c r="E83" s="29"/>
      <c r="F83" s="28"/>
      <c r="G83" s="28"/>
      <c r="H83" s="30"/>
      <c r="I83" s="31"/>
      <c r="J83" s="31"/>
      <c r="K83" s="31"/>
      <c r="L83" s="31"/>
      <c r="M83" s="31"/>
      <c r="N83" s="31"/>
    </row>
    <row r="84" spans="1:14" ht="28.5" customHeight="1">
      <c r="A84" s="33">
        <v>80</v>
      </c>
      <c r="B84" s="28"/>
      <c r="C84" s="44"/>
      <c r="D84" s="29"/>
      <c r="E84" s="29"/>
      <c r="F84" s="28"/>
      <c r="G84" s="28"/>
      <c r="H84" s="30"/>
      <c r="I84" s="31"/>
      <c r="J84" s="31"/>
      <c r="K84" s="31"/>
      <c r="L84" s="31"/>
      <c r="M84" s="31"/>
      <c r="N84" s="31"/>
    </row>
    <row r="85" spans="1:14" ht="28.5" customHeight="1">
      <c r="A85" s="33">
        <v>81</v>
      </c>
      <c r="B85" s="28"/>
      <c r="C85" s="44"/>
      <c r="D85" s="29"/>
      <c r="E85" s="29"/>
      <c r="F85" s="28"/>
      <c r="G85" s="28"/>
      <c r="H85" s="30"/>
      <c r="I85" s="31"/>
      <c r="J85" s="31"/>
      <c r="K85" s="31"/>
      <c r="L85" s="31"/>
      <c r="M85" s="31"/>
      <c r="N85" s="31"/>
    </row>
    <row r="86" spans="1:14" ht="28.5" customHeight="1">
      <c r="A86" s="33">
        <v>82</v>
      </c>
      <c r="B86" s="28"/>
      <c r="C86" s="44"/>
      <c r="D86" s="29"/>
      <c r="E86" s="29"/>
      <c r="F86" s="28"/>
      <c r="G86" s="28"/>
      <c r="H86" s="30"/>
      <c r="I86" s="31"/>
      <c r="J86" s="31"/>
      <c r="K86" s="31"/>
      <c r="L86" s="31"/>
      <c r="M86" s="31"/>
      <c r="N86" s="31"/>
    </row>
    <row r="87" spans="1:14" ht="28.5" customHeight="1">
      <c r="A87" s="33">
        <v>83</v>
      </c>
      <c r="B87" s="28"/>
      <c r="C87" s="44"/>
      <c r="D87" s="29"/>
      <c r="E87" s="29"/>
      <c r="F87" s="28"/>
      <c r="G87" s="28"/>
      <c r="H87" s="30"/>
      <c r="I87" s="31"/>
      <c r="J87" s="31"/>
      <c r="K87" s="31"/>
      <c r="L87" s="31"/>
      <c r="M87" s="31"/>
      <c r="N87" s="31"/>
    </row>
    <row r="88" spans="1:14" ht="28.5" customHeight="1">
      <c r="A88" s="33">
        <v>84</v>
      </c>
      <c r="B88" s="28"/>
      <c r="C88" s="44"/>
      <c r="D88" s="29"/>
      <c r="E88" s="29"/>
      <c r="F88" s="28"/>
      <c r="G88" s="28"/>
      <c r="H88" s="30"/>
      <c r="I88" s="31"/>
      <c r="J88" s="31"/>
      <c r="K88" s="31"/>
      <c r="L88" s="31"/>
      <c r="M88" s="31"/>
      <c r="N88" s="31"/>
    </row>
    <row r="89" spans="1:14" ht="28.5" customHeight="1">
      <c r="A89" s="33">
        <v>85</v>
      </c>
      <c r="B89" s="28"/>
      <c r="C89" s="44"/>
      <c r="D89" s="29"/>
      <c r="E89" s="29"/>
      <c r="F89" s="28"/>
      <c r="G89" s="28"/>
      <c r="H89" s="30"/>
      <c r="I89" s="31"/>
      <c r="J89" s="31"/>
      <c r="K89" s="31"/>
      <c r="L89" s="31"/>
      <c r="M89" s="31"/>
      <c r="N89" s="31"/>
    </row>
    <row r="90" spans="1:14" ht="28.5" customHeight="1">
      <c r="A90" s="33">
        <v>86</v>
      </c>
      <c r="B90" s="28"/>
      <c r="C90" s="44"/>
      <c r="D90" s="29"/>
      <c r="E90" s="29"/>
      <c r="F90" s="28"/>
      <c r="G90" s="28"/>
      <c r="H90" s="30"/>
      <c r="I90" s="31"/>
      <c r="J90" s="31"/>
      <c r="K90" s="31"/>
      <c r="L90" s="31"/>
      <c r="M90" s="31"/>
      <c r="N90" s="31"/>
    </row>
    <row r="91" spans="1:14" ht="28.5" customHeight="1">
      <c r="A91" s="33">
        <v>87</v>
      </c>
      <c r="B91" s="28"/>
      <c r="C91" s="44"/>
      <c r="D91" s="29"/>
      <c r="E91" s="29"/>
      <c r="F91" s="28"/>
      <c r="G91" s="28"/>
      <c r="H91" s="30"/>
      <c r="I91" s="31"/>
      <c r="J91" s="31"/>
      <c r="K91" s="31"/>
      <c r="L91" s="31"/>
      <c r="M91" s="31"/>
      <c r="N91" s="31"/>
    </row>
    <row r="92" spans="1:14" ht="28.5" customHeight="1">
      <c r="A92" s="33">
        <v>88</v>
      </c>
      <c r="B92" s="28"/>
      <c r="C92" s="44"/>
      <c r="D92" s="29"/>
      <c r="E92" s="29"/>
      <c r="F92" s="28"/>
      <c r="G92" s="28"/>
      <c r="H92" s="30"/>
      <c r="I92" s="31"/>
      <c r="J92" s="31"/>
      <c r="K92" s="31"/>
      <c r="L92" s="31"/>
      <c r="M92" s="31"/>
      <c r="N92" s="31"/>
    </row>
    <row r="93" spans="1:14" ht="28.5" customHeight="1">
      <c r="A93" s="33">
        <v>89</v>
      </c>
      <c r="B93" s="28"/>
      <c r="C93" s="44"/>
      <c r="D93" s="29"/>
      <c r="E93" s="29"/>
      <c r="F93" s="28"/>
      <c r="G93" s="28"/>
      <c r="H93" s="30"/>
      <c r="I93" s="31"/>
      <c r="J93" s="31"/>
      <c r="K93" s="31"/>
      <c r="L93" s="31"/>
      <c r="M93" s="31"/>
      <c r="N93" s="31"/>
    </row>
    <row r="94" spans="1:14" ht="28.5" customHeight="1">
      <c r="A94" s="33">
        <v>90</v>
      </c>
      <c r="B94" s="28"/>
      <c r="C94" s="44"/>
      <c r="D94" s="29"/>
      <c r="E94" s="29"/>
      <c r="F94" s="28"/>
      <c r="G94" s="28"/>
      <c r="H94" s="30"/>
      <c r="I94" s="31"/>
      <c r="J94" s="31"/>
      <c r="K94" s="31"/>
      <c r="L94" s="31"/>
      <c r="M94" s="31"/>
      <c r="N94" s="31"/>
    </row>
    <row r="95" spans="1:14" ht="28.5" customHeight="1">
      <c r="A95" s="33">
        <v>91</v>
      </c>
      <c r="B95" s="28"/>
      <c r="C95" s="44"/>
      <c r="D95" s="29"/>
      <c r="E95" s="29"/>
      <c r="F95" s="28"/>
      <c r="G95" s="28"/>
      <c r="H95" s="30"/>
      <c r="I95" s="31"/>
      <c r="J95" s="31"/>
      <c r="K95" s="31"/>
      <c r="L95" s="31"/>
      <c r="M95" s="31"/>
      <c r="N95" s="31"/>
    </row>
    <row r="96" spans="1:14" ht="28.5" customHeight="1">
      <c r="A96" s="33">
        <v>92</v>
      </c>
      <c r="B96" s="28"/>
      <c r="C96" s="44"/>
      <c r="D96" s="29"/>
      <c r="E96" s="29"/>
      <c r="F96" s="28"/>
      <c r="G96" s="28"/>
      <c r="H96" s="30"/>
      <c r="I96" s="31"/>
      <c r="J96" s="31"/>
      <c r="K96" s="31"/>
      <c r="L96" s="31"/>
      <c r="M96" s="31"/>
      <c r="N96" s="31"/>
    </row>
    <row r="97" spans="1:14" ht="28.5" customHeight="1">
      <c r="A97" s="33">
        <v>93</v>
      </c>
      <c r="B97" s="28"/>
      <c r="C97" s="44"/>
      <c r="D97" s="29"/>
      <c r="E97" s="29"/>
      <c r="F97" s="28"/>
      <c r="G97" s="28"/>
      <c r="H97" s="30"/>
      <c r="I97" s="31"/>
      <c r="J97" s="31"/>
      <c r="K97" s="31"/>
      <c r="L97" s="31"/>
      <c r="M97" s="31"/>
      <c r="N97" s="31"/>
    </row>
    <row r="98" spans="1:14" ht="28.5" customHeight="1">
      <c r="A98" s="33">
        <v>94</v>
      </c>
      <c r="B98" s="28"/>
      <c r="C98" s="44"/>
      <c r="D98" s="29"/>
      <c r="E98" s="29"/>
      <c r="F98" s="28"/>
      <c r="G98" s="28"/>
      <c r="H98" s="30"/>
      <c r="I98" s="31"/>
      <c r="J98" s="31"/>
      <c r="K98" s="31"/>
      <c r="L98" s="31"/>
      <c r="M98" s="31"/>
      <c r="N98" s="31"/>
    </row>
    <row r="99" spans="1:14" ht="28.5" customHeight="1">
      <c r="A99" s="33">
        <v>95</v>
      </c>
      <c r="B99" s="28"/>
      <c r="C99" s="44"/>
      <c r="D99" s="29"/>
      <c r="E99" s="29"/>
      <c r="F99" s="28"/>
      <c r="G99" s="28"/>
      <c r="H99" s="30"/>
      <c r="I99" s="31"/>
      <c r="J99" s="31"/>
      <c r="K99" s="31"/>
      <c r="L99" s="31"/>
      <c r="M99" s="31"/>
      <c r="N99" s="31"/>
    </row>
    <row r="100" spans="1:14" ht="28.5" customHeight="1">
      <c r="A100" s="33">
        <v>96</v>
      </c>
      <c r="B100" s="28"/>
      <c r="C100" s="44"/>
      <c r="D100" s="29"/>
      <c r="E100" s="29"/>
      <c r="F100" s="28"/>
      <c r="G100" s="28"/>
      <c r="H100" s="30"/>
      <c r="I100" s="31"/>
      <c r="J100" s="31"/>
      <c r="K100" s="31"/>
      <c r="L100" s="31"/>
      <c r="M100" s="31"/>
      <c r="N100" s="31"/>
    </row>
    <row r="101" spans="1:14" ht="28.5" customHeight="1">
      <c r="A101" s="33">
        <v>97</v>
      </c>
      <c r="B101" s="28"/>
      <c r="C101" s="44"/>
      <c r="D101" s="29"/>
      <c r="E101" s="29"/>
      <c r="F101" s="28"/>
      <c r="G101" s="28"/>
      <c r="H101" s="30"/>
      <c r="I101" s="31"/>
      <c r="J101" s="31"/>
      <c r="K101" s="31"/>
      <c r="L101" s="31"/>
      <c r="M101" s="31"/>
      <c r="N101" s="31"/>
    </row>
    <row r="102" spans="1:14" ht="28.5" customHeight="1">
      <c r="A102" s="33">
        <v>98</v>
      </c>
      <c r="B102" s="28"/>
      <c r="C102" s="44"/>
      <c r="D102" s="29"/>
      <c r="E102" s="29"/>
      <c r="F102" s="28"/>
      <c r="G102" s="28"/>
      <c r="H102" s="30"/>
      <c r="I102" s="31"/>
      <c r="J102" s="31"/>
      <c r="K102" s="31"/>
      <c r="L102" s="31"/>
      <c r="M102" s="31"/>
      <c r="N102" s="31"/>
    </row>
    <row r="103" spans="1:14" ht="28.5" customHeight="1">
      <c r="A103" s="33">
        <v>99</v>
      </c>
      <c r="B103" s="28"/>
      <c r="C103" s="44"/>
      <c r="D103" s="29"/>
      <c r="E103" s="29"/>
      <c r="F103" s="28"/>
      <c r="G103" s="28"/>
      <c r="H103" s="30"/>
      <c r="I103" s="31"/>
      <c r="J103" s="31"/>
      <c r="K103" s="31"/>
      <c r="L103" s="31"/>
      <c r="M103" s="31"/>
      <c r="N103" s="31"/>
    </row>
    <row r="104" spans="1:14" ht="28.5" customHeight="1">
      <c r="A104" s="33">
        <v>100</v>
      </c>
      <c r="B104" s="28"/>
      <c r="C104" s="44"/>
      <c r="D104" s="29"/>
      <c r="E104" s="29"/>
      <c r="F104" s="28"/>
      <c r="G104" s="28"/>
      <c r="H104" s="30"/>
      <c r="I104" s="31"/>
      <c r="J104" s="31"/>
      <c r="K104" s="31"/>
      <c r="L104" s="31"/>
      <c r="M104" s="31"/>
      <c r="N104" s="31"/>
    </row>
    <row r="105" spans="1:14" ht="28.5" customHeight="1">
      <c r="A105" s="33">
        <v>101</v>
      </c>
      <c r="B105" s="28"/>
      <c r="C105" s="44"/>
      <c r="D105" s="29"/>
      <c r="E105" s="29"/>
      <c r="F105" s="28"/>
      <c r="G105" s="28"/>
      <c r="H105" s="30"/>
      <c r="I105" s="31"/>
      <c r="J105" s="31"/>
      <c r="K105" s="31"/>
      <c r="L105" s="31"/>
      <c r="M105" s="31"/>
      <c r="N105" s="31"/>
    </row>
    <row r="106" spans="1:14" ht="28.5" customHeight="1">
      <c r="A106" s="33">
        <v>102</v>
      </c>
      <c r="B106" s="28"/>
      <c r="C106" s="44"/>
      <c r="D106" s="29"/>
      <c r="E106" s="29"/>
      <c r="F106" s="28"/>
      <c r="G106" s="28"/>
      <c r="H106" s="30"/>
      <c r="I106" s="31"/>
      <c r="J106" s="31"/>
      <c r="K106" s="31"/>
      <c r="L106" s="31"/>
      <c r="M106" s="31"/>
      <c r="N106" s="31"/>
    </row>
    <row r="107" spans="1:14" ht="28.5" customHeight="1">
      <c r="A107" s="33">
        <v>103</v>
      </c>
      <c r="B107" s="28"/>
      <c r="C107" s="44"/>
      <c r="D107" s="29"/>
      <c r="E107" s="29"/>
      <c r="F107" s="28"/>
      <c r="G107" s="28"/>
      <c r="H107" s="30"/>
      <c r="I107" s="31"/>
      <c r="J107" s="31"/>
      <c r="K107" s="31"/>
      <c r="L107" s="31"/>
      <c r="M107" s="31"/>
      <c r="N107" s="31"/>
    </row>
    <row r="108" spans="1:14" ht="28.5" customHeight="1">
      <c r="A108" s="33">
        <v>104</v>
      </c>
      <c r="B108" s="28"/>
      <c r="C108" s="44"/>
      <c r="D108" s="29"/>
      <c r="E108" s="29"/>
      <c r="F108" s="28"/>
      <c r="G108" s="28"/>
      <c r="H108" s="30"/>
      <c r="I108" s="31"/>
      <c r="J108" s="31"/>
      <c r="K108" s="31"/>
      <c r="L108" s="31"/>
      <c r="M108" s="31"/>
      <c r="N108" s="31"/>
    </row>
    <row r="109" spans="1:14" ht="28.5" customHeight="1">
      <c r="A109" s="33">
        <v>105</v>
      </c>
      <c r="B109" s="28"/>
      <c r="C109" s="44"/>
      <c r="D109" s="29"/>
      <c r="E109" s="29"/>
      <c r="F109" s="28"/>
      <c r="G109" s="28"/>
      <c r="H109" s="30"/>
      <c r="I109" s="31"/>
      <c r="J109" s="31"/>
      <c r="K109" s="31"/>
      <c r="L109" s="31"/>
      <c r="M109" s="31"/>
      <c r="N109" s="31"/>
    </row>
    <row r="110" spans="1:14" ht="28.5" customHeight="1">
      <c r="A110" s="33">
        <v>106</v>
      </c>
      <c r="B110" s="28"/>
      <c r="C110" s="44"/>
      <c r="D110" s="29"/>
      <c r="E110" s="29"/>
      <c r="F110" s="28"/>
      <c r="G110" s="28"/>
      <c r="H110" s="30"/>
      <c r="I110" s="31"/>
      <c r="J110" s="31"/>
      <c r="K110" s="31"/>
      <c r="L110" s="31"/>
      <c r="M110" s="31"/>
      <c r="N110" s="31"/>
    </row>
    <row r="111" spans="1:14" ht="28.5" customHeight="1">
      <c r="A111" s="33">
        <v>107</v>
      </c>
      <c r="B111" s="28"/>
      <c r="C111" s="44"/>
      <c r="D111" s="29"/>
      <c r="E111" s="29"/>
      <c r="F111" s="28"/>
      <c r="G111" s="28"/>
      <c r="H111" s="30"/>
      <c r="I111" s="31"/>
      <c r="J111" s="31"/>
      <c r="K111" s="31"/>
      <c r="L111" s="31"/>
      <c r="M111" s="31"/>
      <c r="N111" s="31"/>
    </row>
    <row r="112" spans="1:14" ht="28.5" customHeight="1">
      <c r="A112" s="33">
        <v>108</v>
      </c>
      <c r="B112" s="28"/>
      <c r="C112" s="44"/>
      <c r="D112" s="29"/>
      <c r="E112" s="29"/>
      <c r="F112" s="28"/>
      <c r="G112" s="28"/>
      <c r="H112" s="30"/>
      <c r="I112" s="31"/>
      <c r="J112" s="31"/>
      <c r="K112" s="31"/>
      <c r="L112" s="31"/>
      <c r="M112" s="31"/>
      <c r="N112" s="31"/>
    </row>
    <row r="113" spans="1:14" ht="28.5" customHeight="1">
      <c r="A113" s="33">
        <v>109</v>
      </c>
      <c r="B113" s="28"/>
      <c r="C113" s="44"/>
      <c r="D113" s="29"/>
      <c r="E113" s="29"/>
      <c r="F113" s="28"/>
      <c r="G113" s="28"/>
      <c r="H113" s="30"/>
      <c r="I113" s="31"/>
      <c r="J113" s="31"/>
      <c r="K113" s="31"/>
      <c r="L113" s="31"/>
      <c r="M113" s="31"/>
      <c r="N113" s="31"/>
    </row>
    <row r="114" spans="1:14" ht="28.5" customHeight="1">
      <c r="A114" s="33">
        <v>110</v>
      </c>
      <c r="B114" s="28"/>
      <c r="C114" s="44"/>
      <c r="D114" s="29"/>
      <c r="E114" s="29"/>
      <c r="F114" s="28"/>
      <c r="G114" s="28"/>
      <c r="H114" s="30"/>
      <c r="I114" s="31"/>
      <c r="J114" s="31"/>
      <c r="K114" s="31"/>
      <c r="L114" s="31"/>
      <c r="M114" s="31"/>
      <c r="N114" s="31"/>
    </row>
    <row r="115" spans="1:14" ht="28.5" customHeight="1">
      <c r="A115" s="33">
        <v>111</v>
      </c>
      <c r="B115" s="28"/>
      <c r="C115" s="44"/>
      <c r="D115" s="29"/>
      <c r="E115" s="29"/>
      <c r="F115" s="28"/>
      <c r="G115" s="28"/>
      <c r="H115" s="30"/>
      <c r="I115" s="31"/>
      <c r="J115" s="31"/>
      <c r="K115" s="31"/>
      <c r="L115" s="31"/>
      <c r="M115" s="31"/>
      <c r="N115" s="31"/>
    </row>
    <row r="116" spans="1:14" ht="28.5" customHeight="1">
      <c r="A116" s="33">
        <v>112</v>
      </c>
      <c r="B116" s="28"/>
      <c r="C116" s="44"/>
      <c r="D116" s="29"/>
      <c r="E116" s="29"/>
      <c r="F116" s="28"/>
      <c r="G116" s="28"/>
      <c r="H116" s="30"/>
      <c r="I116" s="31"/>
      <c r="J116" s="31"/>
      <c r="K116" s="31"/>
      <c r="L116" s="31"/>
      <c r="M116" s="31"/>
      <c r="N116" s="31"/>
    </row>
    <row r="117" spans="1:14" ht="28.5" customHeight="1">
      <c r="A117" s="33">
        <v>113</v>
      </c>
      <c r="B117" s="28"/>
      <c r="C117" s="44"/>
      <c r="D117" s="29"/>
      <c r="E117" s="29"/>
      <c r="F117" s="28"/>
      <c r="G117" s="28"/>
      <c r="H117" s="30"/>
      <c r="I117" s="31"/>
      <c r="J117" s="31"/>
      <c r="K117" s="31"/>
      <c r="L117" s="31"/>
      <c r="M117" s="31"/>
      <c r="N117" s="31"/>
    </row>
    <row r="118" spans="1:14" ht="28.5" customHeight="1">
      <c r="A118" s="33">
        <v>114</v>
      </c>
      <c r="B118" s="28"/>
      <c r="C118" s="44"/>
      <c r="D118" s="29"/>
      <c r="E118" s="29"/>
      <c r="F118" s="28"/>
      <c r="G118" s="28"/>
      <c r="H118" s="30"/>
      <c r="I118" s="31"/>
      <c r="J118" s="31"/>
      <c r="K118" s="31"/>
      <c r="L118" s="31"/>
      <c r="M118" s="31"/>
      <c r="N118" s="31"/>
    </row>
    <row r="119" spans="1:14" ht="28.5" customHeight="1">
      <c r="A119" s="33">
        <v>115</v>
      </c>
      <c r="B119" s="28"/>
      <c r="C119" s="44"/>
      <c r="D119" s="29"/>
      <c r="E119" s="29"/>
      <c r="F119" s="28"/>
      <c r="G119" s="28"/>
      <c r="H119" s="30"/>
      <c r="I119" s="31"/>
      <c r="J119" s="31"/>
      <c r="K119" s="31"/>
      <c r="L119" s="31"/>
      <c r="M119" s="31"/>
      <c r="N119" s="31"/>
    </row>
    <row r="120" spans="1:14" ht="28.5" customHeight="1">
      <c r="A120" s="33">
        <v>116</v>
      </c>
      <c r="B120" s="28"/>
      <c r="C120" s="44"/>
      <c r="D120" s="29"/>
      <c r="E120" s="29"/>
      <c r="F120" s="28"/>
      <c r="G120" s="28"/>
      <c r="H120" s="30"/>
      <c r="I120" s="31"/>
      <c r="J120" s="31"/>
      <c r="K120" s="31"/>
      <c r="L120" s="31"/>
      <c r="M120" s="31"/>
      <c r="N120" s="31"/>
    </row>
    <row r="121" spans="1:14" ht="28.5" customHeight="1">
      <c r="A121" s="33">
        <v>117</v>
      </c>
      <c r="B121" s="28"/>
      <c r="C121" s="44"/>
      <c r="D121" s="29"/>
      <c r="E121" s="29"/>
      <c r="F121" s="28"/>
      <c r="G121" s="28"/>
      <c r="H121" s="30"/>
      <c r="I121" s="31"/>
      <c r="J121" s="31"/>
      <c r="K121" s="31"/>
      <c r="L121" s="31"/>
      <c r="M121" s="31"/>
      <c r="N121" s="31"/>
    </row>
    <row r="122" spans="1:14" ht="28.5" customHeight="1">
      <c r="A122" s="33">
        <v>118</v>
      </c>
      <c r="B122" s="28"/>
      <c r="C122" s="44"/>
      <c r="D122" s="29"/>
      <c r="E122" s="29"/>
      <c r="F122" s="28"/>
      <c r="G122" s="28"/>
      <c r="H122" s="30"/>
      <c r="I122" s="31"/>
      <c r="J122" s="31"/>
      <c r="K122" s="31"/>
      <c r="L122" s="31"/>
      <c r="M122" s="31"/>
      <c r="N122" s="31"/>
    </row>
    <row r="123" spans="1:14" ht="28.5" customHeight="1">
      <c r="A123" s="33">
        <v>119</v>
      </c>
      <c r="B123" s="28"/>
      <c r="C123" s="44"/>
      <c r="D123" s="29"/>
      <c r="E123" s="29"/>
      <c r="F123" s="28"/>
      <c r="G123" s="28"/>
      <c r="H123" s="30"/>
      <c r="I123" s="31"/>
      <c r="J123" s="31"/>
      <c r="K123" s="31"/>
      <c r="L123" s="31"/>
      <c r="M123" s="31"/>
      <c r="N123" s="31"/>
    </row>
    <row r="124" spans="1:14" ht="28.5" customHeight="1">
      <c r="A124" s="33">
        <v>120</v>
      </c>
      <c r="B124" s="28"/>
      <c r="C124" s="44"/>
      <c r="D124" s="29"/>
      <c r="E124" s="29"/>
      <c r="F124" s="28"/>
      <c r="G124" s="28"/>
      <c r="H124" s="30"/>
      <c r="I124" s="31"/>
      <c r="J124" s="31"/>
      <c r="K124" s="31"/>
      <c r="L124" s="31"/>
      <c r="M124" s="31"/>
      <c r="N124" s="31"/>
    </row>
    <row r="125" spans="1:14" ht="28.5" customHeight="1">
      <c r="A125" s="33">
        <v>121</v>
      </c>
      <c r="B125" s="28"/>
      <c r="C125" s="44"/>
      <c r="D125" s="29"/>
      <c r="E125" s="29"/>
      <c r="F125" s="28"/>
      <c r="G125" s="28"/>
      <c r="H125" s="30"/>
      <c r="I125" s="31"/>
      <c r="J125" s="31"/>
      <c r="K125" s="31"/>
      <c r="L125" s="31"/>
      <c r="M125" s="31"/>
      <c r="N125" s="31"/>
    </row>
    <row r="126" spans="1:14" ht="28.5" customHeight="1">
      <c r="A126" s="33">
        <v>122</v>
      </c>
      <c r="B126" s="28"/>
      <c r="C126" s="44"/>
      <c r="D126" s="29"/>
      <c r="E126" s="29"/>
      <c r="F126" s="28"/>
      <c r="G126" s="28"/>
      <c r="H126" s="30"/>
      <c r="I126" s="31"/>
      <c r="J126" s="31"/>
      <c r="K126" s="31"/>
      <c r="L126" s="31"/>
      <c r="M126" s="31"/>
      <c r="N126" s="31"/>
    </row>
    <row r="127" spans="1:14" ht="28.5" customHeight="1">
      <c r="A127" s="33">
        <v>123</v>
      </c>
      <c r="B127" s="28"/>
      <c r="C127" s="44"/>
      <c r="D127" s="29"/>
      <c r="E127" s="29"/>
      <c r="F127" s="28"/>
      <c r="G127" s="28"/>
      <c r="H127" s="30"/>
      <c r="I127" s="31"/>
      <c r="J127" s="31"/>
      <c r="K127" s="31"/>
      <c r="L127" s="31"/>
      <c r="M127" s="31"/>
      <c r="N127" s="31"/>
    </row>
    <row r="128" spans="1:14" ht="28.5" customHeight="1">
      <c r="A128" s="33">
        <v>124</v>
      </c>
      <c r="B128" s="28"/>
      <c r="C128" s="44"/>
      <c r="D128" s="29"/>
      <c r="E128" s="29"/>
      <c r="F128" s="28"/>
      <c r="G128" s="28"/>
      <c r="H128" s="30"/>
      <c r="I128" s="31"/>
      <c r="J128" s="31"/>
      <c r="K128" s="31"/>
      <c r="L128" s="31"/>
      <c r="M128" s="31"/>
      <c r="N128" s="31"/>
    </row>
    <row r="129" spans="1:14" ht="28.5" customHeight="1">
      <c r="A129" s="33">
        <v>125</v>
      </c>
      <c r="B129" s="28"/>
      <c r="C129" s="44"/>
      <c r="D129" s="29"/>
      <c r="E129" s="29"/>
      <c r="F129" s="28"/>
      <c r="G129" s="28"/>
      <c r="H129" s="30"/>
      <c r="I129" s="31"/>
      <c r="J129" s="31"/>
      <c r="K129" s="31"/>
      <c r="L129" s="31"/>
      <c r="M129" s="31"/>
      <c r="N129" s="31"/>
    </row>
    <row r="130" spans="1:14" ht="28.5" customHeight="1">
      <c r="A130" s="33">
        <v>126</v>
      </c>
      <c r="B130" s="28"/>
      <c r="C130" s="44"/>
      <c r="D130" s="29"/>
      <c r="E130" s="29"/>
      <c r="F130" s="28"/>
      <c r="G130" s="28"/>
      <c r="H130" s="30"/>
      <c r="I130" s="31"/>
      <c r="J130" s="31"/>
      <c r="K130" s="31"/>
      <c r="L130" s="31"/>
      <c r="M130" s="31"/>
      <c r="N130" s="31"/>
    </row>
    <row r="131" spans="1:14" ht="28.5" customHeight="1">
      <c r="A131" s="33">
        <v>127</v>
      </c>
      <c r="B131" s="28"/>
      <c r="C131" s="44"/>
      <c r="D131" s="29"/>
      <c r="E131" s="29"/>
      <c r="F131" s="28"/>
      <c r="G131" s="28"/>
      <c r="H131" s="30"/>
      <c r="I131" s="31"/>
      <c r="J131" s="31"/>
      <c r="K131" s="31"/>
      <c r="L131" s="31"/>
      <c r="M131" s="31"/>
      <c r="N131" s="31"/>
    </row>
    <row r="132" spans="1:14" ht="28.5" customHeight="1">
      <c r="A132" s="33">
        <v>128</v>
      </c>
      <c r="B132" s="28"/>
      <c r="C132" s="44"/>
      <c r="D132" s="29"/>
      <c r="E132" s="29"/>
      <c r="F132" s="28"/>
      <c r="G132" s="28"/>
      <c r="H132" s="30"/>
      <c r="I132" s="31"/>
      <c r="J132" s="31"/>
      <c r="K132" s="31"/>
      <c r="L132" s="31"/>
      <c r="M132" s="31"/>
      <c r="N132" s="31"/>
    </row>
    <row r="133" spans="1:14" ht="28.5" customHeight="1">
      <c r="A133" s="33">
        <v>129</v>
      </c>
      <c r="B133" s="28"/>
      <c r="C133" s="44"/>
      <c r="D133" s="29"/>
      <c r="E133" s="29"/>
      <c r="F133" s="28"/>
      <c r="G133" s="28"/>
      <c r="H133" s="30"/>
      <c r="I133" s="31"/>
      <c r="J133" s="31"/>
      <c r="K133" s="31"/>
      <c r="L133" s="31"/>
      <c r="M133" s="31"/>
      <c r="N133" s="31"/>
    </row>
    <row r="134" spans="1:14" ht="28.5" customHeight="1">
      <c r="A134" s="33">
        <v>130</v>
      </c>
      <c r="B134" s="28"/>
      <c r="C134" s="44"/>
      <c r="D134" s="29"/>
      <c r="E134" s="29"/>
      <c r="F134" s="28"/>
      <c r="G134" s="28"/>
      <c r="H134" s="30"/>
      <c r="I134" s="31"/>
      <c r="J134" s="31"/>
      <c r="K134" s="31"/>
      <c r="L134" s="31"/>
      <c r="M134" s="31"/>
      <c r="N134" s="31"/>
    </row>
    <row r="135" spans="1:14" ht="28.5" customHeight="1">
      <c r="A135" s="33">
        <v>131</v>
      </c>
      <c r="B135" s="28"/>
      <c r="C135" s="44"/>
      <c r="D135" s="29"/>
      <c r="E135" s="29"/>
      <c r="F135" s="28"/>
      <c r="G135" s="28"/>
      <c r="H135" s="30"/>
      <c r="I135" s="31"/>
      <c r="J135" s="31"/>
      <c r="K135" s="31"/>
      <c r="L135" s="31"/>
      <c r="M135" s="31"/>
      <c r="N135" s="31"/>
    </row>
    <row r="136" spans="1:14" ht="28.5" customHeight="1">
      <c r="A136" s="33">
        <v>132</v>
      </c>
      <c r="B136" s="28"/>
      <c r="C136" s="44"/>
      <c r="D136" s="29"/>
      <c r="E136" s="29"/>
      <c r="F136" s="28"/>
      <c r="G136" s="28"/>
      <c r="H136" s="30"/>
      <c r="I136" s="31"/>
      <c r="J136" s="31"/>
      <c r="K136" s="31"/>
      <c r="L136" s="31"/>
      <c r="M136" s="31"/>
      <c r="N136" s="31"/>
    </row>
    <row r="137" spans="1:14" ht="28.5" customHeight="1">
      <c r="A137" s="33">
        <v>133</v>
      </c>
      <c r="B137" s="28"/>
      <c r="C137" s="44"/>
      <c r="D137" s="29"/>
      <c r="E137" s="29"/>
      <c r="F137" s="28"/>
      <c r="G137" s="28"/>
      <c r="H137" s="30"/>
      <c r="I137" s="31"/>
      <c r="J137" s="31"/>
      <c r="K137" s="31"/>
      <c r="L137" s="31"/>
      <c r="M137" s="31"/>
      <c r="N137" s="31"/>
    </row>
    <row r="138" spans="1:14" ht="28.5" customHeight="1">
      <c r="A138" s="33">
        <v>134</v>
      </c>
      <c r="B138" s="28"/>
      <c r="C138" s="44"/>
      <c r="D138" s="29"/>
      <c r="E138" s="29"/>
      <c r="F138" s="28"/>
      <c r="G138" s="28"/>
      <c r="H138" s="30"/>
      <c r="I138" s="31"/>
      <c r="J138" s="31"/>
      <c r="K138" s="31"/>
      <c r="L138" s="31"/>
      <c r="M138" s="31"/>
      <c r="N138" s="31"/>
    </row>
    <row r="139" spans="1:14" ht="28.5" customHeight="1">
      <c r="A139" s="33">
        <v>135</v>
      </c>
      <c r="B139" s="28"/>
      <c r="C139" s="44"/>
      <c r="D139" s="29"/>
      <c r="E139" s="29"/>
      <c r="F139" s="28"/>
      <c r="G139" s="28"/>
      <c r="H139" s="30"/>
      <c r="I139" s="31"/>
      <c r="J139" s="31"/>
      <c r="K139" s="31"/>
      <c r="L139" s="31"/>
      <c r="M139" s="31"/>
      <c r="N139" s="31"/>
    </row>
    <row r="140" spans="1:14" ht="28.5" customHeight="1">
      <c r="A140" s="33">
        <v>136</v>
      </c>
      <c r="B140" s="28"/>
      <c r="C140" s="44"/>
      <c r="D140" s="29"/>
      <c r="E140" s="29"/>
      <c r="F140" s="28"/>
      <c r="G140" s="28"/>
      <c r="H140" s="30"/>
      <c r="I140" s="31"/>
      <c r="J140" s="31"/>
      <c r="K140" s="31"/>
      <c r="L140" s="31"/>
      <c r="M140" s="31"/>
      <c r="N140" s="31"/>
    </row>
    <row r="141" spans="1:14" ht="28.5" customHeight="1">
      <c r="A141" s="33">
        <v>137</v>
      </c>
      <c r="B141" s="28"/>
      <c r="C141" s="44"/>
      <c r="D141" s="29"/>
      <c r="E141" s="29"/>
      <c r="F141" s="28"/>
      <c r="G141" s="28"/>
      <c r="H141" s="30"/>
      <c r="I141" s="31"/>
      <c r="J141" s="31"/>
      <c r="K141" s="31"/>
      <c r="L141" s="31"/>
      <c r="M141" s="31"/>
      <c r="N141" s="31"/>
    </row>
    <row r="142" spans="1:14" ht="28.5" customHeight="1">
      <c r="A142" s="33">
        <v>138</v>
      </c>
      <c r="B142" s="28"/>
      <c r="C142" s="44"/>
      <c r="D142" s="29"/>
      <c r="E142" s="29"/>
      <c r="F142" s="28"/>
      <c r="G142" s="28"/>
      <c r="H142" s="30"/>
      <c r="I142" s="31"/>
      <c r="J142" s="31"/>
      <c r="K142" s="31"/>
      <c r="L142" s="31"/>
      <c r="M142" s="31"/>
      <c r="N142" s="31"/>
    </row>
    <row r="143" spans="1:14" ht="28.5" customHeight="1">
      <c r="A143" s="33">
        <v>139</v>
      </c>
      <c r="B143" s="28"/>
      <c r="C143" s="44"/>
      <c r="D143" s="29"/>
      <c r="E143" s="29"/>
      <c r="F143" s="28"/>
      <c r="G143" s="28"/>
      <c r="H143" s="30"/>
      <c r="I143" s="31"/>
      <c r="J143" s="31"/>
      <c r="K143" s="31"/>
      <c r="L143" s="31"/>
      <c r="M143" s="31"/>
      <c r="N143" s="31"/>
    </row>
    <row r="144" spans="1:14" ht="28.5" customHeight="1">
      <c r="A144" s="33">
        <v>140</v>
      </c>
      <c r="B144" s="28"/>
      <c r="C144" s="44"/>
      <c r="D144" s="29"/>
      <c r="E144" s="29"/>
      <c r="F144" s="28"/>
      <c r="G144" s="28"/>
      <c r="H144" s="30"/>
      <c r="I144" s="31"/>
      <c r="J144" s="31"/>
      <c r="K144" s="31"/>
      <c r="L144" s="31"/>
      <c r="M144" s="31"/>
      <c r="N144" s="31"/>
    </row>
    <row r="145" spans="1:14" ht="28.5" customHeight="1">
      <c r="A145" s="33">
        <v>141</v>
      </c>
      <c r="B145" s="28"/>
      <c r="C145" s="44"/>
      <c r="D145" s="29"/>
      <c r="E145" s="29"/>
      <c r="F145" s="28"/>
      <c r="G145" s="28"/>
      <c r="H145" s="30"/>
      <c r="I145" s="31"/>
      <c r="J145" s="31"/>
      <c r="K145" s="31"/>
      <c r="L145" s="31"/>
      <c r="M145" s="31"/>
      <c r="N145" s="31"/>
    </row>
    <row r="146" spans="1:14" ht="28.5" customHeight="1">
      <c r="A146" s="33">
        <v>142</v>
      </c>
      <c r="B146" s="28"/>
      <c r="C146" s="44"/>
      <c r="D146" s="29"/>
      <c r="E146" s="29"/>
      <c r="F146" s="28"/>
      <c r="G146" s="28"/>
      <c r="H146" s="30"/>
      <c r="I146" s="31"/>
      <c r="J146" s="31"/>
      <c r="K146" s="31"/>
      <c r="L146" s="31"/>
      <c r="M146" s="31"/>
      <c r="N146" s="31"/>
    </row>
    <row r="147" spans="1:14" ht="28.5" customHeight="1">
      <c r="A147" s="33">
        <v>143</v>
      </c>
      <c r="B147" s="28"/>
      <c r="C147" s="44"/>
      <c r="D147" s="29"/>
      <c r="E147" s="29"/>
      <c r="F147" s="28"/>
      <c r="G147" s="28"/>
      <c r="H147" s="30"/>
      <c r="I147" s="31"/>
      <c r="J147" s="31"/>
      <c r="K147" s="31"/>
      <c r="L147" s="31"/>
      <c r="M147" s="31"/>
      <c r="N147" s="31"/>
    </row>
    <row r="148" spans="1:14" ht="28.5" customHeight="1">
      <c r="A148" s="33">
        <v>144</v>
      </c>
      <c r="B148" s="28"/>
      <c r="C148" s="44"/>
      <c r="D148" s="29"/>
      <c r="E148" s="29"/>
      <c r="F148" s="28"/>
      <c r="G148" s="28"/>
      <c r="H148" s="30"/>
      <c r="I148" s="31"/>
      <c r="J148" s="31"/>
      <c r="K148" s="31"/>
      <c r="L148" s="31"/>
      <c r="M148" s="31"/>
      <c r="N148" s="31"/>
    </row>
    <row r="149" spans="1:14" ht="28.5" customHeight="1">
      <c r="A149" s="33">
        <v>145</v>
      </c>
      <c r="B149" s="28"/>
      <c r="C149" s="44"/>
      <c r="D149" s="29"/>
      <c r="E149" s="29"/>
      <c r="F149" s="28"/>
      <c r="G149" s="28"/>
      <c r="H149" s="30"/>
      <c r="I149" s="31"/>
      <c r="J149" s="31"/>
      <c r="K149" s="31"/>
      <c r="L149" s="31"/>
      <c r="M149" s="31"/>
      <c r="N149" s="31"/>
    </row>
    <row r="150" spans="1:14" ht="28.5" customHeight="1">
      <c r="A150" s="33">
        <v>146</v>
      </c>
      <c r="B150" s="28"/>
      <c r="C150" s="44"/>
      <c r="D150" s="29"/>
      <c r="E150" s="29"/>
      <c r="F150" s="28"/>
      <c r="G150" s="28"/>
      <c r="H150" s="30"/>
      <c r="I150" s="31"/>
      <c r="J150" s="31"/>
      <c r="K150" s="31"/>
      <c r="L150" s="31"/>
      <c r="M150" s="31"/>
      <c r="N150" s="31"/>
    </row>
    <row r="151" spans="1:14" ht="28.5" customHeight="1">
      <c r="A151" s="33">
        <v>147</v>
      </c>
      <c r="B151" s="28"/>
      <c r="C151" s="44"/>
      <c r="D151" s="29"/>
      <c r="E151" s="29"/>
      <c r="F151" s="28"/>
      <c r="G151" s="28"/>
      <c r="H151" s="30"/>
      <c r="I151" s="31"/>
      <c r="J151" s="31"/>
      <c r="K151" s="31"/>
      <c r="L151" s="31"/>
      <c r="M151" s="31"/>
      <c r="N151" s="31"/>
    </row>
    <row r="152" spans="1:14" ht="28.5" customHeight="1">
      <c r="A152" s="33">
        <v>148</v>
      </c>
      <c r="B152" s="28"/>
      <c r="C152" s="44"/>
      <c r="D152" s="29"/>
      <c r="E152" s="29"/>
      <c r="F152" s="28"/>
      <c r="G152" s="28"/>
      <c r="H152" s="30"/>
      <c r="I152" s="31"/>
      <c r="J152" s="31"/>
      <c r="K152" s="31"/>
      <c r="L152" s="31"/>
      <c r="M152" s="31"/>
      <c r="N152" s="31"/>
    </row>
    <row r="153" spans="1:14" ht="28.5" customHeight="1">
      <c r="A153" s="33">
        <v>149</v>
      </c>
      <c r="B153" s="28"/>
      <c r="C153" s="44"/>
      <c r="D153" s="29"/>
      <c r="E153" s="29"/>
      <c r="F153" s="28"/>
      <c r="G153" s="28"/>
      <c r="H153" s="30"/>
      <c r="I153" s="31"/>
      <c r="J153" s="31"/>
      <c r="K153" s="31"/>
      <c r="L153" s="31"/>
      <c r="M153" s="31"/>
      <c r="N153" s="31"/>
    </row>
    <row r="154" spans="1:14" ht="28.5" customHeight="1">
      <c r="A154" s="33">
        <v>150</v>
      </c>
      <c r="B154" s="28"/>
      <c r="C154" s="44"/>
      <c r="D154" s="29"/>
      <c r="E154" s="29"/>
      <c r="F154" s="28"/>
      <c r="G154" s="28"/>
      <c r="H154" s="30"/>
      <c r="I154" s="31"/>
      <c r="J154" s="31"/>
      <c r="K154" s="31"/>
      <c r="L154" s="31"/>
      <c r="M154" s="31"/>
      <c r="N154" s="31"/>
    </row>
    <row r="155" spans="1:14" ht="28.5" customHeight="1">
      <c r="A155" s="33">
        <v>151</v>
      </c>
      <c r="B155" s="28"/>
      <c r="C155" s="44"/>
      <c r="D155" s="29"/>
      <c r="E155" s="29"/>
      <c r="F155" s="28"/>
      <c r="G155" s="28"/>
      <c r="H155" s="30"/>
      <c r="I155" s="31"/>
      <c r="J155" s="31"/>
      <c r="K155" s="31"/>
      <c r="L155" s="31"/>
      <c r="M155" s="31"/>
      <c r="N155" s="31"/>
    </row>
    <row r="156" spans="1:14" ht="28.5" customHeight="1">
      <c r="A156" s="33">
        <v>152</v>
      </c>
      <c r="B156" s="28"/>
      <c r="C156" s="44"/>
      <c r="D156" s="29"/>
      <c r="E156" s="29"/>
      <c r="F156" s="28"/>
      <c r="G156" s="28"/>
      <c r="H156" s="30"/>
      <c r="I156" s="31"/>
      <c r="J156" s="31"/>
      <c r="K156" s="31"/>
      <c r="L156" s="31"/>
      <c r="M156" s="31"/>
      <c r="N156" s="31"/>
    </row>
    <row r="157" spans="1:14" ht="28.5" customHeight="1">
      <c r="A157" s="33">
        <v>153</v>
      </c>
      <c r="B157" s="28"/>
      <c r="C157" s="44"/>
      <c r="D157" s="29"/>
      <c r="E157" s="29"/>
      <c r="F157" s="28"/>
      <c r="G157" s="28"/>
      <c r="H157" s="30"/>
      <c r="I157" s="31"/>
      <c r="J157" s="31"/>
      <c r="K157" s="31"/>
      <c r="L157" s="31"/>
      <c r="M157" s="31"/>
      <c r="N157" s="31"/>
    </row>
    <row r="158" spans="1:14" ht="28.5" customHeight="1">
      <c r="A158" s="33">
        <v>154</v>
      </c>
      <c r="B158" s="28"/>
      <c r="C158" s="44"/>
      <c r="D158" s="29"/>
      <c r="E158" s="29"/>
      <c r="F158" s="28"/>
      <c r="G158" s="28"/>
      <c r="H158" s="30"/>
      <c r="I158" s="31"/>
      <c r="J158" s="31"/>
      <c r="K158" s="31"/>
      <c r="L158" s="31"/>
      <c r="M158" s="31"/>
      <c r="N158" s="31"/>
    </row>
    <row r="159" spans="1:14" ht="28.5" customHeight="1">
      <c r="A159" s="33">
        <v>155</v>
      </c>
      <c r="B159" s="28"/>
      <c r="C159" s="44"/>
      <c r="D159" s="29"/>
      <c r="E159" s="29"/>
      <c r="F159" s="28"/>
      <c r="G159" s="28"/>
      <c r="H159" s="30"/>
      <c r="I159" s="31"/>
      <c r="J159" s="31"/>
      <c r="K159" s="31"/>
      <c r="L159" s="31"/>
      <c r="M159" s="31"/>
      <c r="N159" s="31"/>
    </row>
    <row r="160" spans="1:14" ht="28.5" customHeight="1">
      <c r="A160" s="33">
        <v>156</v>
      </c>
      <c r="B160" s="28"/>
      <c r="C160" s="44"/>
      <c r="D160" s="29"/>
      <c r="E160" s="29"/>
      <c r="F160" s="28"/>
      <c r="G160" s="28"/>
      <c r="H160" s="30"/>
      <c r="I160" s="31"/>
      <c r="J160" s="31"/>
      <c r="K160" s="31"/>
      <c r="L160" s="31"/>
      <c r="M160" s="31"/>
      <c r="N160" s="31"/>
    </row>
    <row r="161" spans="1:14" ht="28.5" customHeight="1">
      <c r="A161" s="33">
        <v>157</v>
      </c>
      <c r="B161" s="28"/>
      <c r="C161" s="44"/>
      <c r="D161" s="29"/>
      <c r="E161" s="29"/>
      <c r="F161" s="28"/>
      <c r="G161" s="28"/>
      <c r="H161" s="30"/>
      <c r="I161" s="31"/>
      <c r="J161" s="31"/>
      <c r="K161" s="31"/>
      <c r="L161" s="31"/>
      <c r="M161" s="31"/>
      <c r="N161" s="31"/>
    </row>
    <row r="162" spans="1:14" ht="28.5" customHeight="1">
      <c r="A162" s="33">
        <v>158</v>
      </c>
      <c r="B162" s="28"/>
      <c r="C162" s="44"/>
      <c r="D162" s="29"/>
      <c r="E162" s="29"/>
      <c r="F162" s="28"/>
      <c r="G162" s="28"/>
      <c r="H162" s="30"/>
      <c r="I162" s="31"/>
      <c r="J162" s="31"/>
      <c r="K162" s="31"/>
      <c r="L162" s="31"/>
      <c r="M162" s="31"/>
      <c r="N162" s="31"/>
    </row>
    <row r="163" spans="1:14" ht="28.5" customHeight="1">
      <c r="A163" s="33">
        <v>159</v>
      </c>
      <c r="B163" s="28"/>
      <c r="C163" s="44"/>
      <c r="D163" s="29"/>
      <c r="E163" s="29"/>
      <c r="F163" s="28"/>
      <c r="G163" s="28"/>
      <c r="H163" s="30"/>
      <c r="I163" s="31"/>
      <c r="J163" s="31"/>
      <c r="K163" s="31"/>
      <c r="L163" s="31"/>
      <c r="M163" s="31"/>
      <c r="N163" s="31"/>
    </row>
    <row r="164" spans="1:14" ht="28.5" customHeight="1">
      <c r="A164" s="33">
        <v>160</v>
      </c>
      <c r="B164" s="28"/>
      <c r="C164" s="44"/>
      <c r="D164" s="29"/>
      <c r="E164" s="29"/>
      <c r="F164" s="28"/>
      <c r="G164" s="28"/>
      <c r="H164" s="30"/>
      <c r="I164" s="31"/>
      <c r="J164" s="31"/>
      <c r="K164" s="31"/>
      <c r="L164" s="31"/>
      <c r="M164" s="31"/>
      <c r="N164" s="31"/>
    </row>
    <row r="165" spans="1:14" ht="28.5" customHeight="1">
      <c r="A165" s="33">
        <v>161</v>
      </c>
      <c r="B165" s="28"/>
      <c r="C165" s="44"/>
      <c r="D165" s="29"/>
      <c r="E165" s="29"/>
      <c r="F165" s="28"/>
      <c r="G165" s="28"/>
      <c r="H165" s="30"/>
      <c r="I165" s="31"/>
      <c r="J165" s="31"/>
      <c r="K165" s="31"/>
      <c r="L165" s="31"/>
      <c r="M165" s="31"/>
      <c r="N165" s="31"/>
    </row>
    <row r="166" spans="1:14" ht="28.5" customHeight="1">
      <c r="A166" s="33">
        <v>162</v>
      </c>
      <c r="B166" s="28"/>
      <c r="C166" s="44"/>
      <c r="D166" s="29"/>
      <c r="E166" s="29"/>
      <c r="F166" s="28"/>
      <c r="G166" s="28"/>
      <c r="H166" s="30"/>
      <c r="I166" s="31"/>
      <c r="J166" s="31"/>
      <c r="K166" s="31"/>
      <c r="L166" s="31"/>
      <c r="M166" s="31"/>
      <c r="N166" s="31"/>
    </row>
    <row r="167" spans="1:14" ht="28.5" customHeight="1">
      <c r="A167" s="33">
        <v>163</v>
      </c>
      <c r="B167" s="28"/>
      <c r="C167" s="44"/>
      <c r="D167" s="29"/>
      <c r="E167" s="29"/>
      <c r="F167" s="28"/>
      <c r="G167" s="28"/>
      <c r="H167" s="30"/>
      <c r="I167" s="31"/>
      <c r="J167" s="31"/>
      <c r="K167" s="31"/>
      <c r="L167" s="31"/>
      <c r="M167" s="31"/>
      <c r="N167" s="31"/>
    </row>
    <row r="168" spans="1:14" ht="28.5" customHeight="1">
      <c r="A168" s="33">
        <v>164</v>
      </c>
      <c r="B168" s="28"/>
      <c r="C168" s="44"/>
      <c r="D168" s="29"/>
      <c r="E168" s="29"/>
      <c r="F168" s="28"/>
      <c r="G168" s="28"/>
      <c r="H168" s="30"/>
      <c r="I168" s="31"/>
      <c r="J168" s="31"/>
      <c r="K168" s="31"/>
      <c r="L168" s="31"/>
      <c r="M168" s="31"/>
      <c r="N168" s="31"/>
    </row>
    <row r="169" spans="1:14" ht="28.5" customHeight="1">
      <c r="A169" s="33">
        <v>165</v>
      </c>
      <c r="B169" s="28"/>
      <c r="C169" s="44"/>
      <c r="D169" s="29"/>
      <c r="E169" s="29"/>
      <c r="F169" s="28"/>
      <c r="G169" s="28"/>
      <c r="H169" s="30"/>
      <c r="I169" s="31"/>
      <c r="J169" s="31"/>
      <c r="K169" s="31"/>
      <c r="L169" s="31"/>
      <c r="M169" s="31"/>
      <c r="N169" s="31"/>
    </row>
    <row r="170" spans="1:14" ht="28.5" customHeight="1">
      <c r="A170" s="33">
        <v>166</v>
      </c>
      <c r="B170" s="28"/>
      <c r="C170" s="44"/>
      <c r="D170" s="29"/>
      <c r="E170" s="29"/>
      <c r="F170" s="28"/>
      <c r="G170" s="28"/>
      <c r="H170" s="30"/>
      <c r="I170" s="31"/>
      <c r="J170" s="31"/>
      <c r="K170" s="31"/>
      <c r="L170" s="31"/>
      <c r="M170" s="31"/>
      <c r="N170" s="31"/>
    </row>
    <row r="171" spans="1:14" ht="28.5" customHeight="1">
      <c r="A171" s="33">
        <v>167</v>
      </c>
      <c r="B171" s="28"/>
      <c r="C171" s="44"/>
      <c r="D171" s="29"/>
      <c r="E171" s="29"/>
      <c r="F171" s="28"/>
      <c r="G171" s="28"/>
      <c r="H171" s="30"/>
      <c r="I171" s="31"/>
      <c r="J171" s="31"/>
      <c r="K171" s="31"/>
      <c r="L171" s="31"/>
      <c r="M171" s="31"/>
      <c r="N171" s="31"/>
    </row>
    <row r="172" spans="1:14" ht="28.5" customHeight="1">
      <c r="A172" s="33">
        <v>168</v>
      </c>
      <c r="B172" s="28"/>
      <c r="C172" s="44"/>
      <c r="D172" s="29"/>
      <c r="E172" s="29"/>
      <c r="F172" s="28"/>
      <c r="G172" s="28"/>
      <c r="H172" s="30"/>
      <c r="I172" s="31"/>
      <c r="J172" s="31"/>
      <c r="K172" s="31"/>
      <c r="L172" s="31"/>
      <c r="M172" s="31"/>
      <c r="N172" s="31"/>
    </row>
    <row r="173" spans="1:14" ht="28.5" customHeight="1">
      <c r="A173" s="33">
        <v>169</v>
      </c>
      <c r="B173" s="28"/>
      <c r="C173" s="44"/>
      <c r="D173" s="29"/>
      <c r="E173" s="29"/>
      <c r="F173" s="28"/>
      <c r="G173" s="28"/>
      <c r="H173" s="30"/>
      <c r="I173" s="31"/>
      <c r="J173" s="31"/>
      <c r="K173" s="31"/>
      <c r="L173" s="31"/>
      <c r="M173" s="31"/>
      <c r="N173" s="31"/>
    </row>
    <row r="174" spans="1:14" ht="28.5" customHeight="1">
      <c r="A174" s="33">
        <v>170</v>
      </c>
      <c r="B174" s="28"/>
      <c r="C174" s="44"/>
      <c r="D174" s="29"/>
      <c r="E174" s="29"/>
      <c r="F174" s="28"/>
      <c r="G174" s="28"/>
      <c r="H174" s="30"/>
      <c r="I174" s="31"/>
      <c r="J174" s="31"/>
      <c r="K174" s="31"/>
      <c r="L174" s="31"/>
      <c r="M174" s="31"/>
      <c r="N174" s="31"/>
    </row>
    <row r="175" spans="1:14" ht="28.5" customHeight="1">
      <c r="A175" s="33">
        <v>171</v>
      </c>
      <c r="B175" s="28"/>
      <c r="C175" s="44"/>
      <c r="D175" s="29"/>
      <c r="E175" s="29"/>
      <c r="F175" s="28"/>
      <c r="G175" s="28"/>
      <c r="H175" s="30"/>
      <c r="I175" s="31"/>
      <c r="J175" s="31"/>
      <c r="K175" s="31"/>
      <c r="L175" s="31"/>
      <c r="M175" s="31"/>
      <c r="N175" s="31"/>
    </row>
    <row r="176" spans="1:14" ht="28.5" customHeight="1">
      <c r="A176" s="33">
        <v>172</v>
      </c>
      <c r="B176" s="28"/>
      <c r="C176" s="44"/>
      <c r="D176" s="29"/>
      <c r="E176" s="29"/>
      <c r="F176" s="28"/>
      <c r="G176" s="28"/>
      <c r="H176" s="30"/>
      <c r="I176" s="31"/>
      <c r="J176" s="31"/>
      <c r="K176" s="31"/>
      <c r="L176" s="31"/>
      <c r="M176" s="31"/>
      <c r="N176" s="31"/>
    </row>
    <row r="177" spans="1:14" ht="28.5" customHeight="1">
      <c r="A177" s="33">
        <v>173</v>
      </c>
      <c r="B177" s="28"/>
      <c r="C177" s="44"/>
      <c r="D177" s="29"/>
      <c r="E177" s="29"/>
      <c r="F177" s="28"/>
      <c r="G177" s="28"/>
      <c r="H177" s="30"/>
      <c r="I177" s="31"/>
      <c r="J177" s="31"/>
      <c r="K177" s="31"/>
      <c r="L177" s="31"/>
      <c r="M177" s="31"/>
      <c r="N177" s="31"/>
    </row>
    <row r="178" spans="1:14" ht="28.5" customHeight="1">
      <c r="A178" s="33">
        <v>174</v>
      </c>
      <c r="B178" s="28"/>
      <c r="C178" s="44"/>
      <c r="D178" s="29"/>
      <c r="E178" s="29"/>
      <c r="F178" s="28"/>
      <c r="G178" s="28"/>
      <c r="H178" s="30"/>
      <c r="I178" s="31"/>
      <c r="J178" s="31"/>
      <c r="K178" s="31"/>
      <c r="L178" s="31"/>
      <c r="M178" s="31"/>
      <c r="N178" s="31"/>
    </row>
    <row r="179" spans="1:14" ht="28.5" customHeight="1">
      <c r="A179" s="33">
        <v>175</v>
      </c>
      <c r="B179" s="28"/>
      <c r="C179" s="44"/>
      <c r="D179" s="29"/>
      <c r="E179" s="29"/>
      <c r="F179" s="28"/>
      <c r="G179" s="28"/>
      <c r="H179" s="30"/>
      <c r="I179" s="31"/>
      <c r="J179" s="31"/>
      <c r="K179" s="31"/>
      <c r="L179" s="31"/>
      <c r="M179" s="31"/>
      <c r="N179" s="31"/>
    </row>
    <row r="180" spans="1:14" ht="28.5" customHeight="1">
      <c r="A180" s="33">
        <v>176</v>
      </c>
      <c r="B180" s="28"/>
      <c r="C180" s="44"/>
      <c r="D180" s="29"/>
      <c r="E180" s="29"/>
      <c r="F180" s="28"/>
      <c r="G180" s="28"/>
      <c r="H180" s="30"/>
      <c r="I180" s="31"/>
      <c r="J180" s="31"/>
      <c r="K180" s="31"/>
      <c r="L180" s="31"/>
      <c r="M180" s="31"/>
      <c r="N180" s="31"/>
    </row>
    <row r="181" spans="1:14" ht="28.5" customHeight="1">
      <c r="A181" s="33">
        <v>177</v>
      </c>
      <c r="B181" s="28"/>
      <c r="C181" s="44"/>
      <c r="D181" s="29"/>
      <c r="E181" s="29"/>
      <c r="F181" s="28"/>
      <c r="G181" s="28"/>
      <c r="H181" s="30"/>
      <c r="I181" s="31"/>
      <c r="J181" s="31"/>
      <c r="K181" s="31"/>
      <c r="L181" s="31"/>
      <c r="M181" s="31"/>
      <c r="N181" s="31"/>
    </row>
    <row r="182" spans="1:14" ht="28.5" customHeight="1">
      <c r="A182" s="33">
        <v>178</v>
      </c>
      <c r="B182" s="28"/>
      <c r="C182" s="44"/>
      <c r="D182" s="29"/>
      <c r="E182" s="29"/>
      <c r="F182" s="28"/>
      <c r="G182" s="28"/>
      <c r="H182" s="30"/>
      <c r="I182" s="31"/>
      <c r="J182" s="31"/>
      <c r="K182" s="31"/>
      <c r="L182" s="31"/>
      <c r="M182" s="31"/>
      <c r="N182" s="31"/>
    </row>
    <row r="183" spans="1:14" ht="28.5" customHeight="1">
      <c r="A183" s="33">
        <v>179</v>
      </c>
      <c r="B183" s="28"/>
      <c r="C183" s="44"/>
      <c r="D183" s="29"/>
      <c r="E183" s="29"/>
      <c r="F183" s="28"/>
      <c r="G183" s="28"/>
      <c r="H183" s="30"/>
      <c r="I183" s="31"/>
      <c r="J183" s="31"/>
      <c r="K183" s="31"/>
      <c r="L183" s="31"/>
      <c r="M183" s="31"/>
      <c r="N183" s="31"/>
    </row>
    <row r="184" spans="1:14" ht="28.5" customHeight="1">
      <c r="A184" s="33">
        <v>180</v>
      </c>
      <c r="B184" s="28"/>
      <c r="C184" s="44"/>
      <c r="D184" s="29"/>
      <c r="E184" s="29"/>
      <c r="F184" s="28"/>
      <c r="G184" s="28"/>
      <c r="H184" s="30"/>
      <c r="I184" s="31"/>
      <c r="J184" s="31"/>
      <c r="K184" s="31"/>
      <c r="L184" s="31"/>
      <c r="M184" s="31"/>
      <c r="N184" s="31"/>
    </row>
    <row r="185" spans="1:14" ht="28.5" customHeight="1">
      <c r="A185" s="33">
        <v>181</v>
      </c>
      <c r="B185" s="28"/>
      <c r="C185" s="44"/>
      <c r="D185" s="29"/>
      <c r="E185" s="29"/>
      <c r="F185" s="28"/>
      <c r="G185" s="28"/>
      <c r="H185" s="30"/>
      <c r="I185" s="31"/>
      <c r="J185" s="31"/>
      <c r="K185" s="31"/>
      <c r="L185" s="31"/>
      <c r="M185" s="31"/>
      <c r="N185" s="31"/>
    </row>
    <row r="186" spans="1:14" ht="28.5" customHeight="1">
      <c r="A186" s="33">
        <v>182</v>
      </c>
      <c r="B186" s="28"/>
      <c r="C186" s="44"/>
      <c r="D186" s="29"/>
      <c r="E186" s="29"/>
      <c r="F186" s="28"/>
      <c r="G186" s="28"/>
      <c r="H186" s="30"/>
      <c r="I186" s="31"/>
      <c r="J186" s="31"/>
      <c r="K186" s="31"/>
      <c r="L186" s="31"/>
      <c r="M186" s="31"/>
      <c r="N186" s="31"/>
    </row>
    <row r="187" spans="1:14" ht="28.5" customHeight="1">
      <c r="A187" s="33">
        <v>183</v>
      </c>
      <c r="B187" s="28"/>
      <c r="C187" s="44"/>
      <c r="D187" s="29"/>
      <c r="E187" s="29"/>
      <c r="F187" s="28"/>
      <c r="G187" s="28"/>
      <c r="H187" s="30"/>
      <c r="I187" s="31"/>
      <c r="J187" s="31"/>
      <c r="K187" s="31"/>
      <c r="L187" s="31"/>
      <c r="M187" s="31"/>
      <c r="N187" s="31"/>
    </row>
    <row r="188" spans="1:14" ht="28.5" customHeight="1">
      <c r="A188" s="33">
        <v>184</v>
      </c>
      <c r="B188" s="28"/>
      <c r="C188" s="44"/>
      <c r="D188" s="29"/>
      <c r="E188" s="29"/>
      <c r="F188" s="28"/>
      <c r="G188" s="28"/>
      <c r="H188" s="30"/>
      <c r="I188" s="31"/>
      <c r="J188" s="31"/>
      <c r="K188" s="31"/>
      <c r="L188" s="31"/>
      <c r="M188" s="31"/>
      <c r="N188" s="31"/>
    </row>
    <row r="189" spans="1:14" ht="28.5" customHeight="1">
      <c r="A189" s="33">
        <v>185</v>
      </c>
      <c r="B189" s="28"/>
      <c r="C189" s="44"/>
      <c r="D189" s="29"/>
      <c r="E189" s="29"/>
      <c r="F189" s="28"/>
      <c r="G189" s="28"/>
      <c r="H189" s="30"/>
      <c r="I189" s="31"/>
      <c r="J189" s="31"/>
      <c r="K189" s="31"/>
      <c r="L189" s="31"/>
      <c r="M189" s="31"/>
      <c r="N189" s="31"/>
    </row>
    <row r="190" spans="1:14" ht="28.5" customHeight="1">
      <c r="A190" s="33">
        <v>186</v>
      </c>
      <c r="B190" s="28"/>
      <c r="C190" s="44"/>
      <c r="D190" s="29"/>
      <c r="E190" s="29"/>
      <c r="F190" s="28"/>
      <c r="G190" s="28"/>
      <c r="H190" s="30"/>
      <c r="I190" s="31"/>
      <c r="J190" s="31"/>
      <c r="K190" s="31"/>
      <c r="L190" s="31"/>
      <c r="M190" s="31"/>
      <c r="N190" s="31"/>
    </row>
    <row r="191" spans="1:14" ht="28.5" customHeight="1">
      <c r="A191" s="33">
        <v>187</v>
      </c>
      <c r="B191" s="28"/>
      <c r="C191" s="44"/>
      <c r="D191" s="29"/>
      <c r="E191" s="29"/>
      <c r="F191" s="28"/>
      <c r="G191" s="28"/>
      <c r="H191" s="30"/>
      <c r="I191" s="31"/>
      <c r="J191" s="31"/>
      <c r="K191" s="31"/>
      <c r="L191" s="31"/>
      <c r="M191" s="31"/>
      <c r="N191" s="31"/>
    </row>
    <row r="192" spans="1:14" ht="28.5" customHeight="1">
      <c r="A192" s="33">
        <v>188</v>
      </c>
      <c r="B192" s="28"/>
      <c r="C192" s="44"/>
      <c r="D192" s="29"/>
      <c r="E192" s="29"/>
      <c r="F192" s="28"/>
      <c r="G192" s="28"/>
      <c r="H192" s="30"/>
      <c r="I192" s="31"/>
      <c r="J192" s="31"/>
      <c r="K192" s="31"/>
      <c r="L192" s="31"/>
      <c r="M192" s="31"/>
      <c r="N192" s="31"/>
    </row>
    <row r="193" spans="1:14" ht="28.5" customHeight="1">
      <c r="A193" s="33">
        <v>189</v>
      </c>
      <c r="B193" s="28"/>
      <c r="C193" s="44"/>
      <c r="D193" s="29"/>
      <c r="E193" s="29"/>
      <c r="F193" s="28"/>
      <c r="G193" s="28"/>
      <c r="H193" s="30"/>
      <c r="I193" s="31"/>
      <c r="J193" s="31"/>
      <c r="K193" s="31"/>
      <c r="L193" s="31"/>
      <c r="M193" s="31"/>
      <c r="N193" s="31"/>
    </row>
    <row r="194" spans="1:14" ht="28.5" customHeight="1">
      <c r="A194" s="33">
        <v>190</v>
      </c>
      <c r="B194" s="28"/>
      <c r="C194" s="44"/>
      <c r="D194" s="29"/>
      <c r="E194" s="29"/>
      <c r="F194" s="28"/>
      <c r="G194" s="28"/>
      <c r="H194" s="30"/>
      <c r="I194" s="31"/>
      <c r="J194" s="31"/>
      <c r="K194" s="31"/>
      <c r="L194" s="31"/>
      <c r="M194" s="31"/>
      <c r="N194" s="31"/>
    </row>
    <row r="195" spans="1:14" ht="28.5" customHeight="1">
      <c r="A195" s="33">
        <v>191</v>
      </c>
      <c r="B195" s="28"/>
      <c r="C195" s="44"/>
      <c r="D195" s="29"/>
      <c r="E195" s="29"/>
      <c r="F195" s="28"/>
      <c r="G195" s="28"/>
      <c r="H195" s="30"/>
      <c r="I195" s="31"/>
      <c r="J195" s="31"/>
      <c r="K195" s="31"/>
      <c r="L195" s="31"/>
      <c r="M195" s="31"/>
      <c r="N195" s="31"/>
    </row>
    <row r="196" spans="1:14" ht="28.5" customHeight="1">
      <c r="A196" s="33">
        <v>192</v>
      </c>
      <c r="B196" s="28"/>
      <c r="C196" s="44"/>
      <c r="D196" s="29"/>
      <c r="E196" s="29"/>
      <c r="F196" s="28"/>
      <c r="G196" s="28"/>
      <c r="H196" s="30"/>
      <c r="I196" s="31"/>
      <c r="J196" s="31"/>
      <c r="K196" s="31"/>
      <c r="L196" s="31"/>
      <c r="M196" s="31"/>
      <c r="N196" s="31"/>
    </row>
    <row r="197" spans="1:14" ht="28.5" customHeight="1">
      <c r="A197" s="33">
        <v>193</v>
      </c>
      <c r="B197" s="28"/>
      <c r="C197" s="44"/>
      <c r="D197" s="29"/>
      <c r="E197" s="29"/>
      <c r="F197" s="28"/>
      <c r="G197" s="28"/>
      <c r="H197" s="30"/>
      <c r="I197" s="31"/>
      <c r="J197" s="31"/>
      <c r="K197" s="31"/>
      <c r="L197" s="31"/>
      <c r="M197" s="31"/>
      <c r="N197" s="31"/>
    </row>
    <row r="198" spans="1:14" ht="28.5" customHeight="1">
      <c r="A198" s="33">
        <v>194</v>
      </c>
      <c r="B198" s="28"/>
      <c r="C198" s="44"/>
      <c r="D198" s="29"/>
      <c r="E198" s="29"/>
      <c r="F198" s="28"/>
      <c r="G198" s="28"/>
      <c r="H198" s="30"/>
      <c r="I198" s="31"/>
      <c r="J198" s="31"/>
      <c r="K198" s="31"/>
      <c r="L198" s="31"/>
      <c r="M198" s="31"/>
      <c r="N198" s="31"/>
    </row>
    <row r="199" spans="1:14" ht="28.5" customHeight="1">
      <c r="A199" s="33">
        <v>195</v>
      </c>
      <c r="B199" s="28"/>
      <c r="C199" s="44"/>
      <c r="D199" s="29"/>
      <c r="E199" s="29"/>
      <c r="F199" s="28"/>
      <c r="G199" s="28"/>
      <c r="H199" s="30"/>
      <c r="I199" s="31"/>
      <c r="J199" s="31"/>
      <c r="K199" s="31"/>
      <c r="L199" s="31"/>
      <c r="M199" s="31"/>
      <c r="N199" s="31"/>
    </row>
    <row r="200" spans="1:14" ht="28.5" customHeight="1">
      <c r="A200" s="33">
        <v>196</v>
      </c>
      <c r="B200" s="28"/>
      <c r="C200" s="44"/>
      <c r="D200" s="29"/>
      <c r="E200" s="29"/>
      <c r="F200" s="28"/>
      <c r="G200" s="28"/>
      <c r="H200" s="30"/>
      <c r="I200" s="31"/>
      <c r="J200" s="31"/>
      <c r="K200" s="31"/>
      <c r="L200" s="31"/>
      <c r="M200" s="31"/>
      <c r="N200" s="31"/>
    </row>
    <row r="201" spans="1:14" ht="28.5" customHeight="1">
      <c r="A201" s="33">
        <v>197</v>
      </c>
      <c r="B201" s="28"/>
      <c r="C201" s="44"/>
      <c r="D201" s="29"/>
      <c r="E201" s="29"/>
      <c r="F201" s="28"/>
      <c r="G201" s="28"/>
      <c r="H201" s="30"/>
      <c r="I201" s="31"/>
      <c r="J201" s="31"/>
      <c r="K201" s="31"/>
      <c r="L201" s="31"/>
      <c r="M201" s="31"/>
      <c r="N201" s="31"/>
    </row>
    <row r="202" spans="1:14" ht="28.5" customHeight="1">
      <c r="A202" s="33">
        <v>198</v>
      </c>
      <c r="B202" s="28"/>
      <c r="C202" s="44"/>
      <c r="D202" s="29"/>
      <c r="E202" s="29"/>
      <c r="F202" s="28"/>
      <c r="G202" s="28"/>
      <c r="H202" s="30"/>
      <c r="I202" s="31"/>
      <c r="J202" s="31"/>
      <c r="K202" s="31"/>
      <c r="L202" s="31"/>
      <c r="M202" s="31"/>
      <c r="N202" s="31"/>
    </row>
    <row r="203" spans="1:14" ht="28.5" customHeight="1">
      <c r="A203" s="33">
        <v>199</v>
      </c>
      <c r="B203" s="28"/>
      <c r="C203" s="44"/>
      <c r="D203" s="29"/>
      <c r="E203" s="29"/>
      <c r="F203" s="28"/>
      <c r="G203" s="28"/>
      <c r="H203" s="30"/>
      <c r="I203" s="31"/>
      <c r="J203" s="31"/>
      <c r="K203" s="31"/>
      <c r="L203" s="31"/>
      <c r="M203" s="31"/>
      <c r="N203" s="31"/>
    </row>
    <row r="204" spans="1:14" ht="28.5" customHeight="1">
      <c r="A204" s="33">
        <v>200</v>
      </c>
      <c r="B204" s="28"/>
      <c r="C204" s="44"/>
      <c r="D204" s="29"/>
      <c r="E204" s="29"/>
      <c r="F204" s="28"/>
      <c r="G204" s="28"/>
      <c r="H204" s="30"/>
      <c r="I204" s="31"/>
      <c r="J204" s="31"/>
      <c r="K204" s="31"/>
      <c r="L204" s="31"/>
      <c r="M204" s="31"/>
      <c r="N204" s="31"/>
    </row>
  </sheetData>
  <sheetProtection sheet="1" selectLockedCells="1"/>
  <mergeCells count="10">
    <mergeCell ref="A2:N2"/>
    <mergeCell ref="A1:N1"/>
    <mergeCell ref="A3:A4"/>
    <mergeCell ref="K3:N3"/>
    <mergeCell ref="B3:B4"/>
    <mergeCell ref="H3:H4"/>
    <mergeCell ref="D3:F3"/>
    <mergeCell ref="G3:G4"/>
    <mergeCell ref="I3:J3"/>
    <mergeCell ref="C3:C4"/>
  </mergeCells>
  <dataValidations count="4">
    <dataValidation type="list" allowBlank="1" showInputMessage="1" showErrorMessage="1" sqref="H5:H204">
      <formula1>定義!$N$2:$N$27</formula1>
    </dataValidation>
    <dataValidation type="list" allowBlank="1" showInputMessage="1" showErrorMessage="1" sqref="D5:D204">
      <formula1>定義!$A$12:$A$58</formula1>
    </dataValidation>
    <dataValidation type="list" allowBlank="1" showInputMessage="1" sqref="E5:E204">
      <formula1>定義!$F$2:$F$61</formula1>
    </dataValidation>
    <dataValidation type="list" allowBlank="1" showInputMessage="1" showErrorMessage="1" sqref="I5:N204">
      <formula1>"○,×"</formula1>
    </dataValidation>
  </dataValidations>
  <printOptions/>
  <pageMargins left="0.3937007874015748" right="0.3937007874015748" top="0.5905511811023623" bottom="0.3937007874015748" header="0.31496062992125984" footer="0.31496062992125984"/>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A1:Q201"/>
  <sheetViews>
    <sheetView zoomScalePageLayoutView="0" workbookViewId="0" topLeftCell="A1">
      <selection activeCell="Q48" sqref="Q48"/>
    </sheetView>
  </sheetViews>
  <sheetFormatPr defaultColWidth="9.140625" defaultRowHeight="15"/>
  <cols>
    <col min="1" max="1" width="4.421875" style="0" bestFit="1" customWidth="1"/>
    <col min="2" max="2" width="9.140625" style="0" customWidth="1"/>
    <col min="3" max="4" width="9.00390625" style="46" customWidth="1"/>
    <col min="5" max="10" width="7.421875" style="46" customWidth="1"/>
    <col min="12" max="12" width="15.140625" style="0" bestFit="1" customWidth="1"/>
    <col min="15" max="15" width="3.421875" style="0" bestFit="1" customWidth="1"/>
    <col min="16" max="16" width="16.28125" style="0" bestFit="1" customWidth="1"/>
  </cols>
  <sheetData>
    <row r="1" spans="2:10" ht="13.5">
      <c r="B1" s="46" t="s">
        <v>210</v>
      </c>
      <c r="C1" s="46" t="s">
        <v>153</v>
      </c>
      <c r="D1" s="46" t="s">
        <v>154</v>
      </c>
      <c r="E1" s="46" t="s">
        <v>155</v>
      </c>
      <c r="F1" s="46" t="s">
        <v>156</v>
      </c>
      <c r="G1" s="46" t="s">
        <v>157</v>
      </c>
      <c r="H1" s="46" t="s">
        <v>158</v>
      </c>
      <c r="I1" s="46" t="s">
        <v>159</v>
      </c>
      <c r="J1" s="46" t="s">
        <v>160</v>
      </c>
    </row>
    <row r="2" spans="1:17" ht="13.5">
      <c r="A2">
        <v>1</v>
      </c>
      <c r="B2" s="21">
        <f>IF(ISERROR(VLOOKUP('事業所リスト'!$D5,'定義'!$A$12:$C$58,2,FALSE)),0,VLOOKUP('事業所リスト'!$D5,'定義'!$A$12:$C$58,2,FALSE))</f>
        <v>0</v>
      </c>
      <c r="C2" s="21">
        <f>IF(ISERROR(VLOOKUP('事業所リスト'!$D5,'定義'!$A$12:$C$58,3,FALSE)),0,VLOOKUP('事業所リスト'!$D5,'定義'!$A$12:$C$58,3,FALSE))</f>
        <v>0</v>
      </c>
      <c r="D2" s="21">
        <f>IF(ISERROR(VLOOKUP('事業所リスト'!$E5,'定義'!$F$2:$G$1999,2,FALSE)),'事業所リスト'!$E5,VLOOKUP('事業所リスト'!$E5,'定義'!$F$2:$G$1999,2,FALSE))</f>
        <v>0</v>
      </c>
      <c r="E2" s="21">
        <f>IF('事業所リスト'!I5="○",VLOOKUP('事業所リスト'!$H5,'定義'!$N$2:$T$27,2,FALSE),0)</f>
        <v>0</v>
      </c>
      <c r="F2" s="21">
        <f>IF('事業所リスト'!J5="○",VLOOKUP('事業所リスト'!$H5,'定義'!$N$2:$T$27,3,FALSE),0)</f>
        <v>0</v>
      </c>
      <c r="G2" s="21">
        <f>IF('事業所リスト'!K5="○",VLOOKUP('事業所リスト'!$H5,'定義'!$N$2:$T$27,4,FALSE),0)</f>
        <v>0</v>
      </c>
      <c r="H2" s="21">
        <f>IF('事業所リスト'!L5="○",VLOOKUP('事業所リスト'!$H5,'定義'!$N$2:$T$27,5,FALSE),0)</f>
        <v>0</v>
      </c>
      <c r="I2" s="21">
        <f>IF('事業所リスト'!M5="○",VLOOKUP('事業所リスト'!$H5,'定義'!$N$2:$T$27,6,FALSE),0)</f>
        <v>0</v>
      </c>
      <c r="J2" s="21">
        <f>IF('事業所リスト'!N5="○",VLOOKUP('事業所リスト'!$H5,'定義'!$N$2:$T$27,7,FALSE),0)</f>
        <v>0</v>
      </c>
      <c r="L2" t="s">
        <v>161</v>
      </c>
      <c r="M2" s="21">
        <f>IF(ISERROR(VLOOKUP('診断'!$C$5,'定義'!$A$12:$C$58,2,FALSE)),-1,VLOOKUP('診断'!$C$5,'定義'!$A$12:$C$58,2,FALSE))</f>
        <v>-1</v>
      </c>
      <c r="O2">
        <v>1</v>
      </c>
      <c r="P2" t="s">
        <v>168</v>
      </c>
      <c r="Q2">
        <f>COUNTIF($E:$E,$O2)</f>
        <v>0</v>
      </c>
    </row>
    <row r="3" spans="1:17" ht="13.5">
      <c r="A3">
        <v>2</v>
      </c>
      <c r="B3" s="21">
        <f>IF(ISERROR(VLOOKUP('事業所リスト'!$D6,'定義'!$A$12:$C$58,2,FALSE)),0,VLOOKUP('事業所リスト'!$D6,'定義'!$A$12:$C$58,2,FALSE))</f>
        <v>0</v>
      </c>
      <c r="C3" s="21">
        <f>IF(ISERROR(VLOOKUP('事業所リスト'!$D6,'定義'!$A$12:$C$58,3,FALSE)),0,VLOOKUP('事業所リスト'!$D6,'定義'!$A$12:$C$58,3,FALSE))</f>
        <v>0</v>
      </c>
      <c r="D3" s="21">
        <f>IF(ISERROR(VLOOKUP('事業所リスト'!$E6,'定義'!$F$2:$G$1999,2,FALSE)),'事業所リスト'!$E6,VLOOKUP('事業所リスト'!$E6,'定義'!$F$2:$G$1999,2,FALSE))</f>
        <v>0</v>
      </c>
      <c r="E3" s="21">
        <f>IF('事業所リスト'!I6="○",VLOOKUP('事業所リスト'!$H6,'定義'!$N$2:$T$27,2,FALSE),0)</f>
        <v>0</v>
      </c>
      <c r="F3" s="21">
        <f>IF('事業所リスト'!J6="○",VLOOKUP('事業所リスト'!$H6,'定義'!$N$2:$T$27,3,FALSE),0)</f>
        <v>0</v>
      </c>
      <c r="G3" s="21">
        <f>IF('事業所リスト'!K6="○",VLOOKUP('事業所リスト'!$H6,'定義'!$N$2:$T$27,4,FALSE),0)</f>
        <v>0</v>
      </c>
      <c r="H3" s="21">
        <f>IF('事業所リスト'!L6="○",VLOOKUP('事業所リスト'!$H6,'定義'!$N$2:$T$27,5,FALSE),0)</f>
        <v>0</v>
      </c>
      <c r="I3" s="21">
        <f>IF('事業所リスト'!M6="○",VLOOKUP('事業所リスト'!$H6,'定義'!$N$2:$T$27,6,FALSE),0)</f>
        <v>0</v>
      </c>
      <c r="J3" s="21">
        <f>IF('事業所リスト'!N6="○",VLOOKUP('事業所リスト'!$H6,'定義'!$N$2:$T$27,7,FALSE),0)</f>
        <v>0</v>
      </c>
      <c r="L3" t="s">
        <v>162</v>
      </c>
      <c r="M3">
        <f>SUM($Q$2:$Q$48)</f>
        <v>0</v>
      </c>
      <c r="O3">
        <v>2</v>
      </c>
      <c r="P3" t="s">
        <v>169</v>
      </c>
      <c r="Q3">
        <f>COUNTIF($F:$F,$O3)</f>
        <v>0</v>
      </c>
    </row>
    <row r="4" spans="1:17" ht="13.5">
      <c r="A4">
        <v>3</v>
      </c>
      <c r="B4" s="21">
        <f>IF(ISERROR(VLOOKUP('事業所リスト'!$D7,'定義'!$A$12:$C$58,2,FALSE)),0,VLOOKUP('事業所リスト'!$D7,'定義'!$A$12:$C$58,2,FALSE))</f>
        <v>0</v>
      </c>
      <c r="C4" s="21">
        <f>IF(ISERROR(VLOOKUP('事業所リスト'!$D7,'定義'!$A$12:$C$58,3,FALSE)),0,VLOOKUP('事業所リスト'!$D7,'定義'!$A$12:$C$58,3,FALSE))</f>
        <v>0</v>
      </c>
      <c r="D4" s="21">
        <f>IF(ISERROR(VLOOKUP('事業所リスト'!$E7,'定義'!$F$2:$G$1999,2,FALSE)),'事業所リスト'!$E7,VLOOKUP('事業所リスト'!$E7,'定義'!$F$2:$G$1999,2,FALSE))</f>
        <v>0</v>
      </c>
      <c r="E4" s="21">
        <f>IF('事業所リスト'!I7="○",VLOOKUP('事業所リスト'!$H7,'定義'!$N$2:$T$27,2,FALSE),0)</f>
        <v>0</v>
      </c>
      <c r="F4" s="21">
        <f>IF('事業所リスト'!J7="○",VLOOKUP('事業所リスト'!$H7,'定義'!$N$2:$T$27,3,FALSE),0)</f>
        <v>0</v>
      </c>
      <c r="G4" s="21">
        <f>IF('事業所リスト'!K7="○",VLOOKUP('事業所リスト'!$H7,'定義'!$N$2:$T$27,4,FALSE),0)</f>
        <v>0</v>
      </c>
      <c r="H4" s="21">
        <f>IF('事業所リスト'!L7="○",VLOOKUP('事業所リスト'!$H7,'定義'!$N$2:$T$27,5,FALSE),0)</f>
        <v>0</v>
      </c>
      <c r="I4" s="21">
        <f>IF('事業所リスト'!M7="○",VLOOKUP('事業所リスト'!$H7,'定義'!$N$2:$T$27,6,FALSE),0)</f>
        <v>0</v>
      </c>
      <c r="J4" s="21">
        <f>IF('事業所リスト'!N7="○",VLOOKUP('事業所リスト'!$H7,'定義'!$N$2:$T$27,7,FALSE),0)</f>
        <v>0</v>
      </c>
      <c r="L4" t="s">
        <v>310</v>
      </c>
      <c r="M4">
        <f>COUNTIF($B:$B,"&gt;9")</f>
        <v>0</v>
      </c>
      <c r="O4">
        <v>3</v>
      </c>
      <c r="P4" t="s">
        <v>170</v>
      </c>
      <c r="Q4">
        <f>COUNTIF($E:$E,$O4)</f>
        <v>0</v>
      </c>
    </row>
    <row r="5" spans="1:17" ht="13.5">
      <c r="A5">
        <v>4</v>
      </c>
      <c r="B5" s="21">
        <f>IF(ISERROR(VLOOKUP('事業所リスト'!$D8,'定義'!$A$12:$C$58,2,FALSE)),0,VLOOKUP('事業所リスト'!$D8,'定義'!$A$12:$C$58,2,FALSE))</f>
        <v>0</v>
      </c>
      <c r="C5" s="21">
        <f>IF(ISERROR(VLOOKUP('事業所リスト'!$D8,'定義'!$A$12:$C$58,3,FALSE)),0,VLOOKUP('事業所リスト'!$D8,'定義'!$A$12:$C$58,3,FALSE))</f>
        <v>0</v>
      </c>
      <c r="D5" s="21">
        <f>IF(ISERROR(VLOOKUP('事業所リスト'!$E8,'定義'!$F$2:$G$1999,2,FALSE)),'事業所リスト'!$E8,VLOOKUP('事業所リスト'!$E8,'定義'!$F$2:$G$1999,2,FALSE))</f>
        <v>0</v>
      </c>
      <c r="E5" s="21">
        <f>IF('事業所リスト'!I8="○",VLOOKUP('事業所リスト'!$H8,'定義'!$N$2:$T$27,2,FALSE),0)</f>
        <v>0</v>
      </c>
      <c r="F5" s="21">
        <f>IF('事業所リスト'!J8="○",VLOOKUP('事業所リスト'!$H8,'定義'!$N$2:$T$27,3,FALSE),0)</f>
        <v>0</v>
      </c>
      <c r="G5" s="21">
        <f>IF('事業所リスト'!K8="○",VLOOKUP('事業所リスト'!$H8,'定義'!$N$2:$T$27,4,FALSE),0)</f>
        <v>0</v>
      </c>
      <c r="H5" s="21">
        <f>IF('事業所リスト'!L8="○",VLOOKUP('事業所リスト'!$H8,'定義'!$N$2:$T$27,5,FALSE),0)</f>
        <v>0</v>
      </c>
      <c r="I5" s="21">
        <f>IF('事業所リスト'!M8="○",VLOOKUP('事業所リスト'!$H8,'定義'!$N$2:$T$27,6,FALSE),0)</f>
        <v>0</v>
      </c>
      <c r="J5" s="21">
        <f>IF('事業所リスト'!N8="○",VLOOKUP('事業所リスト'!$H8,'定義'!$N$2:$T$27,7,FALSE),0)</f>
        <v>0</v>
      </c>
      <c r="L5" t="s">
        <v>286</v>
      </c>
      <c r="M5">
        <f>IF(ISERROR(VLOOKUP('診断'!$C$7,'定義'!$K$2:$L$96,2,FALSE))=FALSE,VLOOKUP('診断'!$C$7,'定義'!$K$2:$L$96,2,FALSE),IF(ISERROR(VLOOKUP('診断'!$C$7,'定義'!$F$2:$H$61,3,FALSE)),'診断'!$C$7,VLOOKUP('診断'!$C$7,'定義'!$F$2:$H$61,3,FALSE)))</f>
        <v>0</v>
      </c>
      <c r="O5">
        <v>4</v>
      </c>
      <c r="P5" t="s">
        <v>171</v>
      </c>
      <c r="Q5">
        <f>COUNTIF($F:$F,$O5)</f>
        <v>0</v>
      </c>
    </row>
    <row r="6" spans="1:17" ht="13.5">
      <c r="A6">
        <v>5</v>
      </c>
      <c r="B6" s="21">
        <f>IF(ISERROR(VLOOKUP('事業所リスト'!$D9,'定義'!$A$12:$C$58,2,FALSE)),0,VLOOKUP('事業所リスト'!$D9,'定義'!$A$12:$C$58,2,FALSE))</f>
        <v>0</v>
      </c>
      <c r="C6" s="21">
        <f>IF(ISERROR(VLOOKUP('事業所リスト'!$D9,'定義'!$A$12:$C$58,3,FALSE)),0,VLOOKUP('事業所リスト'!$D9,'定義'!$A$12:$C$58,3,FALSE))</f>
        <v>0</v>
      </c>
      <c r="D6" s="21">
        <f>IF(ISERROR(VLOOKUP('事業所リスト'!$E9,'定義'!$F$2:$G$1999,2,FALSE)),'事業所リスト'!$E9,VLOOKUP('事業所リスト'!$E9,'定義'!$F$2:$G$1999,2,FALSE))</f>
        <v>0</v>
      </c>
      <c r="E6" s="21">
        <f>IF('事業所リスト'!I9="○",VLOOKUP('事業所リスト'!$H9,'定義'!$N$2:$T$27,2,FALSE),0)</f>
        <v>0</v>
      </c>
      <c r="F6" s="21">
        <f>IF('事業所リスト'!J9="○",VLOOKUP('事業所リスト'!$H9,'定義'!$N$2:$T$27,3,FALSE),0)</f>
        <v>0</v>
      </c>
      <c r="G6" s="21">
        <f>IF('事業所リスト'!K9="○",VLOOKUP('事業所リスト'!$H9,'定義'!$N$2:$T$27,4,FALSE),0)</f>
        <v>0</v>
      </c>
      <c r="H6" s="21">
        <f>IF('事業所リスト'!L9="○",VLOOKUP('事業所リスト'!$H9,'定義'!$N$2:$T$27,5,FALSE),0)</f>
        <v>0</v>
      </c>
      <c r="I6" s="21">
        <f>IF('事業所リスト'!M9="○",VLOOKUP('事業所リスト'!$H9,'定義'!$N$2:$T$27,6,FALSE),0)</f>
        <v>0</v>
      </c>
      <c r="J6" s="21">
        <f>IF('事業所リスト'!N9="○",VLOOKUP('事業所リスト'!$H9,'定義'!$N$2:$T$27,7,FALSE),0)</f>
        <v>0</v>
      </c>
      <c r="O6">
        <v>5</v>
      </c>
      <c r="P6" t="s">
        <v>172</v>
      </c>
      <c r="Q6">
        <f>COUNTIF($E:$E,$O6)</f>
        <v>0</v>
      </c>
    </row>
    <row r="7" spans="1:17" ht="13.5">
      <c r="A7">
        <v>6</v>
      </c>
      <c r="B7" s="21">
        <f>IF(ISERROR(VLOOKUP('事業所リスト'!$D10,'定義'!$A$12:$C$58,2,FALSE)),0,VLOOKUP('事業所リスト'!$D10,'定義'!$A$12:$C$58,2,FALSE))</f>
        <v>0</v>
      </c>
      <c r="C7" s="21">
        <f>IF(ISERROR(VLOOKUP('事業所リスト'!$D10,'定義'!$A$12:$C$58,3,FALSE)),0,VLOOKUP('事業所リスト'!$D10,'定義'!$A$12:$C$58,3,FALSE))</f>
        <v>0</v>
      </c>
      <c r="D7" s="21">
        <f>IF(ISERROR(VLOOKUP('事業所リスト'!$E10,'定義'!$F$2:$G$1999,2,FALSE)),'事業所リスト'!$E10,VLOOKUP('事業所リスト'!$E10,'定義'!$F$2:$G$1999,2,FALSE))</f>
        <v>0</v>
      </c>
      <c r="E7" s="21">
        <f>IF('事業所リスト'!I10="○",VLOOKUP('事業所リスト'!$H10,'定義'!$N$2:$T$27,2,FALSE),0)</f>
        <v>0</v>
      </c>
      <c r="F7" s="21">
        <f>IF('事業所リスト'!J10="○",VLOOKUP('事業所リスト'!$H10,'定義'!$N$2:$T$27,3,FALSE),0)</f>
        <v>0</v>
      </c>
      <c r="G7" s="21">
        <f>IF('事業所リスト'!K10="○",VLOOKUP('事業所リスト'!$H10,'定義'!$N$2:$T$27,4,FALSE),0)</f>
        <v>0</v>
      </c>
      <c r="H7" s="21">
        <f>IF('事業所リスト'!L10="○",VLOOKUP('事業所リスト'!$H10,'定義'!$N$2:$T$27,5,FALSE),0)</f>
        <v>0</v>
      </c>
      <c r="I7" s="21">
        <f>IF('事業所リスト'!M10="○",VLOOKUP('事業所リスト'!$H10,'定義'!$N$2:$T$27,6,FALSE),0)</f>
        <v>0</v>
      </c>
      <c r="J7" s="21">
        <f>IF('事業所リスト'!N10="○",VLOOKUP('事業所リスト'!$H10,'定義'!$N$2:$T$27,7,FALSE),0)</f>
        <v>0</v>
      </c>
      <c r="L7" t="str">
        <f>'定義'!$A3</f>
        <v>北海道厚生局</v>
      </c>
      <c r="M7">
        <f>COUNTIF($C:$C,'定義'!$B3)</f>
        <v>0</v>
      </c>
      <c r="O7">
        <v>6</v>
      </c>
      <c r="P7" t="s">
        <v>173</v>
      </c>
      <c r="Q7">
        <f>COUNTIF($F:$F,$O7)</f>
        <v>0</v>
      </c>
    </row>
    <row r="8" spans="1:17" ht="13.5">
      <c r="A8">
        <v>7</v>
      </c>
      <c r="B8" s="21">
        <f>IF(ISERROR(VLOOKUP('事業所リスト'!$D11,'定義'!$A$12:$C$58,2,FALSE)),0,VLOOKUP('事業所リスト'!$D11,'定義'!$A$12:$C$58,2,FALSE))</f>
        <v>0</v>
      </c>
      <c r="C8" s="21">
        <f>IF(ISERROR(VLOOKUP('事業所リスト'!$D11,'定義'!$A$12:$C$58,3,FALSE)),0,VLOOKUP('事業所リスト'!$D11,'定義'!$A$12:$C$58,3,FALSE))</f>
        <v>0</v>
      </c>
      <c r="D8" s="21">
        <f>IF(ISERROR(VLOOKUP('事業所リスト'!$E11,'定義'!$F$2:$G$1999,2,FALSE)),'事業所リスト'!$E11,VLOOKUP('事業所リスト'!$E11,'定義'!$F$2:$G$1999,2,FALSE))</f>
        <v>0</v>
      </c>
      <c r="E8" s="21">
        <f>IF('事業所リスト'!I11="○",VLOOKUP('事業所リスト'!$H11,'定義'!$N$2:$T$27,2,FALSE),0)</f>
        <v>0</v>
      </c>
      <c r="F8" s="21">
        <f>IF('事業所リスト'!J11="○",VLOOKUP('事業所リスト'!$H11,'定義'!$N$2:$T$27,3,FALSE),0)</f>
        <v>0</v>
      </c>
      <c r="G8" s="21">
        <f>IF('事業所リスト'!K11="○",VLOOKUP('事業所リスト'!$H11,'定義'!$N$2:$T$27,4,FALSE),0)</f>
        <v>0</v>
      </c>
      <c r="H8" s="21">
        <f>IF('事業所リスト'!L11="○",VLOOKUP('事業所リスト'!$H11,'定義'!$N$2:$T$27,5,FALSE),0)</f>
        <v>0</v>
      </c>
      <c r="I8" s="21">
        <f>IF('事業所リスト'!M11="○",VLOOKUP('事業所リスト'!$H11,'定義'!$N$2:$T$27,6,FALSE),0)</f>
        <v>0</v>
      </c>
      <c r="J8" s="21">
        <f>IF('事業所リスト'!N11="○",VLOOKUP('事業所リスト'!$H11,'定義'!$N$2:$T$27,7,FALSE),0)</f>
        <v>0</v>
      </c>
      <c r="L8" t="str">
        <f>'定義'!$A4</f>
        <v>東北厚生局</v>
      </c>
      <c r="M8">
        <f>COUNTIF($C:$C,'定義'!$B4)</f>
        <v>0</v>
      </c>
      <c r="O8">
        <v>7</v>
      </c>
      <c r="P8" t="s">
        <v>174</v>
      </c>
      <c r="Q8">
        <f>COUNTIF($E:$E,$O8)</f>
        <v>0</v>
      </c>
    </row>
    <row r="9" spans="1:17" ht="13.5">
      <c r="A9">
        <v>8</v>
      </c>
      <c r="B9" s="21">
        <f>IF(ISERROR(VLOOKUP('事業所リスト'!$D12,'定義'!$A$12:$C$58,2,FALSE)),0,VLOOKUP('事業所リスト'!$D12,'定義'!$A$12:$C$58,2,FALSE))</f>
        <v>0</v>
      </c>
      <c r="C9" s="21">
        <f>IF(ISERROR(VLOOKUP('事業所リスト'!$D12,'定義'!$A$12:$C$58,3,FALSE)),0,VLOOKUP('事業所リスト'!$D12,'定義'!$A$12:$C$58,3,FALSE))</f>
        <v>0</v>
      </c>
      <c r="D9" s="21">
        <f>IF(ISERROR(VLOOKUP('事業所リスト'!$E12,'定義'!$F$2:$G$1999,2,FALSE)),'事業所リスト'!$E12,VLOOKUP('事業所リスト'!$E12,'定義'!$F$2:$G$1999,2,FALSE))</f>
        <v>0</v>
      </c>
      <c r="E9" s="21">
        <f>IF('事業所リスト'!I12="○",VLOOKUP('事業所リスト'!$H12,'定義'!$N$2:$T$27,2,FALSE),0)</f>
        <v>0</v>
      </c>
      <c r="F9" s="21">
        <f>IF('事業所リスト'!J12="○",VLOOKUP('事業所リスト'!$H12,'定義'!$N$2:$T$27,3,FALSE),0)</f>
        <v>0</v>
      </c>
      <c r="G9" s="21">
        <f>IF('事業所リスト'!K12="○",VLOOKUP('事業所リスト'!$H12,'定義'!$N$2:$T$27,4,FALSE),0)</f>
        <v>0</v>
      </c>
      <c r="H9" s="21">
        <f>IF('事業所リスト'!L12="○",VLOOKUP('事業所リスト'!$H12,'定義'!$N$2:$T$27,5,FALSE),0)</f>
        <v>0</v>
      </c>
      <c r="I9" s="21">
        <f>IF('事業所リスト'!M12="○",VLOOKUP('事業所リスト'!$H12,'定義'!$N$2:$T$27,6,FALSE),0)</f>
        <v>0</v>
      </c>
      <c r="J9" s="21">
        <f>IF('事業所リスト'!N12="○",VLOOKUP('事業所リスト'!$H12,'定義'!$N$2:$T$27,7,FALSE),0)</f>
        <v>0</v>
      </c>
      <c r="L9" t="str">
        <f>'定義'!$A5</f>
        <v>関東信越厚生局</v>
      </c>
      <c r="M9">
        <f>COUNTIF($C:$C,'定義'!$B5)</f>
        <v>0</v>
      </c>
      <c r="O9">
        <v>8</v>
      </c>
      <c r="P9" t="s">
        <v>175</v>
      </c>
      <c r="Q9">
        <f>COUNTIF($F:$F,$O9)</f>
        <v>0</v>
      </c>
    </row>
    <row r="10" spans="1:17" ht="13.5">
      <c r="A10">
        <v>9</v>
      </c>
      <c r="B10" s="21">
        <f>IF(ISERROR(VLOOKUP('事業所リスト'!$D13,'定義'!$A$12:$C$58,2,FALSE)),0,VLOOKUP('事業所リスト'!$D13,'定義'!$A$12:$C$58,2,FALSE))</f>
        <v>0</v>
      </c>
      <c r="C10" s="21">
        <f>IF(ISERROR(VLOOKUP('事業所リスト'!$D13,'定義'!$A$12:$C$58,3,FALSE)),0,VLOOKUP('事業所リスト'!$D13,'定義'!$A$12:$C$58,3,FALSE))</f>
        <v>0</v>
      </c>
      <c r="D10" s="21">
        <f>IF(ISERROR(VLOOKUP('事業所リスト'!$E13,'定義'!$F$2:$G$1999,2,FALSE)),'事業所リスト'!$E13,VLOOKUP('事業所リスト'!$E13,'定義'!$F$2:$G$1999,2,FALSE))</f>
        <v>0</v>
      </c>
      <c r="E10" s="21">
        <f>IF('事業所リスト'!I13="○",VLOOKUP('事業所リスト'!$H13,'定義'!$N$2:$T$27,2,FALSE),0)</f>
        <v>0</v>
      </c>
      <c r="F10" s="21">
        <f>IF('事業所リスト'!J13="○",VLOOKUP('事業所リスト'!$H13,'定義'!$N$2:$T$27,3,FALSE),0)</f>
        <v>0</v>
      </c>
      <c r="G10" s="21">
        <f>IF('事業所リスト'!K13="○",VLOOKUP('事業所リスト'!$H13,'定義'!$N$2:$T$27,4,FALSE),0)</f>
        <v>0</v>
      </c>
      <c r="H10" s="21">
        <f>IF('事業所リスト'!L13="○",VLOOKUP('事業所リスト'!$H13,'定義'!$N$2:$T$27,5,FALSE),0)</f>
        <v>0</v>
      </c>
      <c r="I10" s="21">
        <f>IF('事業所リスト'!M13="○",VLOOKUP('事業所リスト'!$H13,'定義'!$N$2:$T$27,6,FALSE),0)</f>
        <v>0</v>
      </c>
      <c r="J10" s="21">
        <f>IF('事業所リスト'!N13="○",VLOOKUP('事業所リスト'!$H13,'定義'!$N$2:$T$27,7,FALSE),0)</f>
        <v>0</v>
      </c>
      <c r="L10" t="str">
        <f>'定義'!$A6</f>
        <v>東海北陸厚生局</v>
      </c>
      <c r="M10">
        <f>COUNTIF($C:$C,'定義'!$B6)</f>
        <v>0</v>
      </c>
      <c r="O10">
        <v>9</v>
      </c>
      <c r="P10" t="s">
        <v>176</v>
      </c>
      <c r="Q10">
        <f>COUNTIF($E:$E,$O10)</f>
        <v>0</v>
      </c>
    </row>
    <row r="11" spans="1:17" ht="13.5">
      <c r="A11">
        <v>10</v>
      </c>
      <c r="B11" s="21">
        <f>IF(ISERROR(VLOOKUP('事業所リスト'!$D14,'定義'!$A$12:$C$58,2,FALSE)),0,VLOOKUP('事業所リスト'!$D14,'定義'!$A$12:$C$58,2,FALSE))</f>
        <v>0</v>
      </c>
      <c r="C11" s="21">
        <f>IF(ISERROR(VLOOKUP('事業所リスト'!$D14,'定義'!$A$12:$C$58,3,FALSE)),0,VLOOKUP('事業所リスト'!$D14,'定義'!$A$12:$C$58,3,FALSE))</f>
        <v>0</v>
      </c>
      <c r="D11" s="21">
        <f>IF(ISERROR(VLOOKUP('事業所リスト'!$E14,'定義'!$F$2:$G$1999,2,FALSE)),'事業所リスト'!$E14,VLOOKUP('事業所リスト'!$E14,'定義'!$F$2:$G$1999,2,FALSE))</f>
        <v>0</v>
      </c>
      <c r="E11" s="21">
        <f>IF('事業所リスト'!I14="○",VLOOKUP('事業所リスト'!$H14,'定義'!$N$2:$T$27,2,FALSE),0)</f>
        <v>0</v>
      </c>
      <c r="F11" s="21">
        <f>IF('事業所リスト'!J14="○",VLOOKUP('事業所リスト'!$H14,'定義'!$N$2:$T$27,3,FALSE),0)</f>
        <v>0</v>
      </c>
      <c r="G11" s="21">
        <f>IF('事業所リスト'!K14="○",VLOOKUP('事業所リスト'!$H14,'定義'!$N$2:$T$27,4,FALSE),0)</f>
        <v>0</v>
      </c>
      <c r="H11" s="21">
        <f>IF('事業所リスト'!L14="○",VLOOKUP('事業所リスト'!$H14,'定義'!$N$2:$T$27,5,FALSE),0)</f>
        <v>0</v>
      </c>
      <c r="I11" s="21">
        <f>IF('事業所リスト'!M14="○",VLOOKUP('事業所リスト'!$H14,'定義'!$N$2:$T$27,6,FALSE),0)</f>
        <v>0</v>
      </c>
      <c r="J11" s="21">
        <f>IF('事業所リスト'!N14="○",VLOOKUP('事業所リスト'!$H14,'定義'!$N$2:$T$27,7,FALSE),0)</f>
        <v>0</v>
      </c>
      <c r="L11" t="str">
        <f>'定義'!$A7</f>
        <v>近畿厚生局</v>
      </c>
      <c r="M11">
        <f>COUNTIF($C:$C,'定義'!$B7)</f>
        <v>0</v>
      </c>
      <c r="O11">
        <v>10</v>
      </c>
      <c r="P11" t="s">
        <v>177</v>
      </c>
      <c r="Q11">
        <f>COUNTIF($F:$F,$O11)</f>
        <v>0</v>
      </c>
    </row>
    <row r="12" spans="1:17" ht="13.5">
      <c r="A12">
        <v>11</v>
      </c>
      <c r="B12" s="21">
        <f>IF(ISERROR(VLOOKUP('事業所リスト'!$D15,'定義'!$A$12:$C$58,2,FALSE)),0,VLOOKUP('事業所リスト'!$D15,'定義'!$A$12:$C$58,2,FALSE))</f>
        <v>0</v>
      </c>
      <c r="C12" s="21">
        <f>IF(ISERROR(VLOOKUP('事業所リスト'!$D15,'定義'!$A$12:$C$58,3,FALSE)),0,VLOOKUP('事業所リスト'!$D15,'定義'!$A$12:$C$58,3,FALSE))</f>
        <v>0</v>
      </c>
      <c r="D12" s="21">
        <f>IF(ISERROR(VLOOKUP('事業所リスト'!$E15,'定義'!$F$2:$G$1999,2,FALSE)),'事業所リスト'!$E15,VLOOKUP('事業所リスト'!$E15,'定義'!$F$2:$G$1999,2,FALSE))</f>
        <v>0</v>
      </c>
      <c r="E12" s="21">
        <f>IF('事業所リスト'!I15="○",VLOOKUP('事業所リスト'!$H15,'定義'!$N$2:$T$27,2,FALSE),0)</f>
        <v>0</v>
      </c>
      <c r="F12" s="21">
        <f>IF('事業所リスト'!J15="○",VLOOKUP('事業所リスト'!$H15,'定義'!$N$2:$T$27,3,FALSE),0)</f>
        <v>0</v>
      </c>
      <c r="G12" s="21">
        <f>IF('事業所リスト'!K15="○",VLOOKUP('事業所リスト'!$H15,'定義'!$N$2:$T$27,4,FALSE),0)</f>
        <v>0</v>
      </c>
      <c r="H12" s="21">
        <f>IF('事業所リスト'!L15="○",VLOOKUP('事業所リスト'!$H15,'定義'!$N$2:$T$27,5,FALSE),0)</f>
        <v>0</v>
      </c>
      <c r="I12" s="21">
        <f>IF('事業所リスト'!M15="○",VLOOKUP('事業所リスト'!$H15,'定義'!$N$2:$T$27,6,FALSE),0)</f>
        <v>0</v>
      </c>
      <c r="J12" s="21">
        <f>IF('事業所リスト'!N15="○",VLOOKUP('事業所リスト'!$H15,'定義'!$N$2:$T$27,7,FALSE),0)</f>
        <v>0</v>
      </c>
      <c r="L12" t="str">
        <f>'定義'!$A8</f>
        <v>中国四国厚生局</v>
      </c>
      <c r="M12">
        <f>COUNTIF($C:$C,'定義'!$B8)</f>
        <v>0</v>
      </c>
      <c r="O12">
        <v>11</v>
      </c>
      <c r="P12" t="s">
        <v>178</v>
      </c>
      <c r="Q12">
        <f>COUNTIF($E:$E,$O12)</f>
        <v>0</v>
      </c>
    </row>
    <row r="13" spans="1:17" ht="13.5">
      <c r="A13">
        <v>12</v>
      </c>
      <c r="B13" s="21">
        <f>IF(ISERROR(VLOOKUP('事業所リスト'!$D16,'定義'!$A$12:$C$58,2,FALSE)),0,VLOOKUP('事業所リスト'!$D16,'定義'!$A$12:$C$58,2,FALSE))</f>
        <v>0</v>
      </c>
      <c r="C13" s="21">
        <f>IF(ISERROR(VLOOKUP('事業所リスト'!$D16,'定義'!$A$12:$C$58,3,FALSE)),0,VLOOKUP('事業所リスト'!$D16,'定義'!$A$12:$C$58,3,FALSE))</f>
        <v>0</v>
      </c>
      <c r="D13" s="21">
        <f>IF(ISERROR(VLOOKUP('事業所リスト'!$E16,'定義'!$F$2:$G$1999,2,FALSE)),'事業所リスト'!$E16,VLOOKUP('事業所リスト'!$E16,'定義'!$F$2:$G$1999,2,FALSE))</f>
        <v>0</v>
      </c>
      <c r="E13" s="21">
        <f>IF('事業所リスト'!I16="○",VLOOKUP('事業所リスト'!$H16,'定義'!$N$2:$T$27,2,FALSE),0)</f>
        <v>0</v>
      </c>
      <c r="F13" s="21">
        <f>IF('事業所リスト'!J16="○",VLOOKUP('事業所リスト'!$H16,'定義'!$N$2:$T$27,3,FALSE),0)</f>
        <v>0</v>
      </c>
      <c r="G13" s="21">
        <f>IF('事業所リスト'!K16="○",VLOOKUP('事業所リスト'!$H16,'定義'!$N$2:$T$27,4,FALSE),0)</f>
        <v>0</v>
      </c>
      <c r="H13" s="21">
        <f>IF('事業所リスト'!L16="○",VLOOKUP('事業所リスト'!$H16,'定義'!$N$2:$T$27,5,FALSE),0)</f>
        <v>0</v>
      </c>
      <c r="I13" s="21">
        <f>IF('事業所リスト'!M16="○",VLOOKUP('事業所リスト'!$H16,'定義'!$N$2:$T$27,6,FALSE),0)</f>
        <v>0</v>
      </c>
      <c r="J13" s="21">
        <f>IF('事業所リスト'!N16="○",VLOOKUP('事業所リスト'!$H16,'定義'!$N$2:$T$27,7,FALSE),0)</f>
        <v>0</v>
      </c>
      <c r="L13" t="str">
        <f>'定義'!$A9</f>
        <v>九州厚生局</v>
      </c>
      <c r="M13">
        <f>COUNTIF($C:$C,'定義'!$B9)</f>
        <v>0</v>
      </c>
      <c r="O13">
        <v>12</v>
      </c>
      <c r="P13" t="s">
        <v>179</v>
      </c>
      <c r="Q13">
        <f>COUNTIF($F:$F,$O13)</f>
        <v>0</v>
      </c>
    </row>
    <row r="14" spans="1:17" ht="13.5">
      <c r="A14">
        <v>13</v>
      </c>
      <c r="B14" s="21">
        <f>IF(ISERROR(VLOOKUP('事業所リスト'!$D17,'定義'!$A$12:$C$58,2,FALSE)),0,VLOOKUP('事業所リスト'!$D17,'定義'!$A$12:$C$58,2,FALSE))</f>
        <v>0</v>
      </c>
      <c r="C14" s="21">
        <f>IF(ISERROR(VLOOKUP('事業所リスト'!$D17,'定義'!$A$12:$C$58,3,FALSE)),0,VLOOKUP('事業所リスト'!$D17,'定義'!$A$12:$C$58,3,FALSE))</f>
        <v>0</v>
      </c>
      <c r="D14" s="21">
        <f>IF(ISERROR(VLOOKUP('事業所リスト'!$E17,'定義'!$F$2:$G$1999,2,FALSE)),'事業所リスト'!$E17,VLOOKUP('事業所リスト'!$E17,'定義'!$F$2:$G$1999,2,FALSE))</f>
        <v>0</v>
      </c>
      <c r="E14" s="21">
        <f>IF('事業所リスト'!I17="○",VLOOKUP('事業所リスト'!$H17,'定義'!$N$2:$T$27,2,FALSE),0)</f>
        <v>0</v>
      </c>
      <c r="F14" s="21">
        <f>IF('事業所リスト'!J17="○",VLOOKUP('事業所リスト'!$H17,'定義'!$N$2:$T$27,3,FALSE),0)</f>
        <v>0</v>
      </c>
      <c r="G14" s="21">
        <f>IF('事業所リスト'!K17="○",VLOOKUP('事業所リスト'!$H17,'定義'!$N$2:$T$27,4,FALSE),0)</f>
        <v>0</v>
      </c>
      <c r="H14" s="21">
        <f>IF('事業所リスト'!L17="○",VLOOKUP('事業所リスト'!$H17,'定義'!$N$2:$T$27,5,FALSE),0)</f>
        <v>0</v>
      </c>
      <c r="I14" s="21">
        <f>IF('事業所リスト'!M17="○",VLOOKUP('事業所リスト'!$H17,'定義'!$N$2:$T$27,6,FALSE),0)</f>
        <v>0</v>
      </c>
      <c r="J14" s="21">
        <f>IF('事業所リスト'!N17="○",VLOOKUP('事業所リスト'!$H17,'定義'!$N$2:$T$27,7,FALSE),0)</f>
        <v>0</v>
      </c>
      <c r="L14" t="s">
        <v>164</v>
      </c>
      <c r="M14">
        <f>SUM($M$7:$M$13)</f>
        <v>0</v>
      </c>
      <c r="O14">
        <v>13</v>
      </c>
      <c r="P14" t="s">
        <v>253</v>
      </c>
      <c r="Q14">
        <f>COUNTIF($E:$E,$O14)</f>
        <v>0</v>
      </c>
    </row>
    <row r="15" spans="1:17" ht="13.5">
      <c r="A15">
        <v>14</v>
      </c>
      <c r="B15" s="21">
        <f>IF(ISERROR(VLOOKUP('事業所リスト'!$D18,'定義'!$A$12:$C$58,2,FALSE)),0,VLOOKUP('事業所リスト'!$D18,'定義'!$A$12:$C$58,2,FALSE))</f>
        <v>0</v>
      </c>
      <c r="C15" s="21">
        <f>IF(ISERROR(VLOOKUP('事業所リスト'!$D18,'定義'!$A$12:$C$58,3,FALSE)),0,VLOOKUP('事業所リスト'!$D18,'定義'!$A$12:$C$58,3,FALSE))</f>
        <v>0</v>
      </c>
      <c r="D15" s="21">
        <f>IF(ISERROR(VLOOKUP('事業所リスト'!$E18,'定義'!$F$2:$G$1999,2,FALSE)),'事業所リスト'!$E18,VLOOKUP('事業所リスト'!$E18,'定義'!$F$2:$G$1999,2,FALSE))</f>
        <v>0</v>
      </c>
      <c r="E15" s="21">
        <f>IF('事業所リスト'!I18="○",VLOOKUP('事業所リスト'!$H18,'定義'!$N$2:$T$27,2,FALSE),0)</f>
        <v>0</v>
      </c>
      <c r="F15" s="21">
        <f>IF('事業所リスト'!J18="○",VLOOKUP('事業所リスト'!$H18,'定義'!$N$2:$T$27,3,FALSE),0)</f>
        <v>0</v>
      </c>
      <c r="G15" s="21">
        <f>IF('事業所リスト'!K18="○",VLOOKUP('事業所リスト'!$H18,'定義'!$N$2:$T$27,4,FALSE),0)</f>
        <v>0</v>
      </c>
      <c r="H15" s="21">
        <f>IF('事業所リスト'!L18="○",VLOOKUP('事業所リスト'!$H18,'定義'!$N$2:$T$27,5,FALSE),0)</f>
        <v>0</v>
      </c>
      <c r="I15" s="21">
        <f>IF('事業所リスト'!M18="○",VLOOKUP('事業所リスト'!$H18,'定義'!$N$2:$T$27,6,FALSE),0)</f>
        <v>0</v>
      </c>
      <c r="J15" s="21">
        <f>IF('事業所リスト'!N18="○",VLOOKUP('事業所リスト'!$H18,'定義'!$N$2:$T$27,7,FALSE),0)</f>
        <v>0</v>
      </c>
      <c r="L15" t="s">
        <v>163</v>
      </c>
      <c r="M15">
        <f>COUNTIF($M$7:$M$13,"&gt;0")</f>
        <v>0</v>
      </c>
      <c r="O15">
        <v>14</v>
      </c>
      <c r="P15" t="s">
        <v>254</v>
      </c>
      <c r="Q15">
        <f>COUNTIF($F:$F,$O15)</f>
        <v>0</v>
      </c>
    </row>
    <row r="16" spans="1:17" ht="13.5">
      <c r="A16">
        <v>15</v>
      </c>
      <c r="B16" s="21">
        <f>IF(ISERROR(VLOOKUP('事業所リスト'!$D19,'定義'!$A$12:$C$58,2,FALSE)),0,VLOOKUP('事業所リスト'!$D19,'定義'!$A$12:$C$58,2,FALSE))</f>
        <v>0</v>
      </c>
      <c r="C16" s="21">
        <f>IF(ISERROR(VLOOKUP('事業所リスト'!$D19,'定義'!$A$12:$C$58,3,FALSE)),0,VLOOKUP('事業所リスト'!$D19,'定義'!$A$12:$C$58,3,FALSE))</f>
        <v>0</v>
      </c>
      <c r="D16" s="21">
        <f>IF(ISERROR(VLOOKUP('事業所リスト'!$E19,'定義'!$F$2:$G$1999,2,FALSE)),'事業所リスト'!$E19,VLOOKUP('事業所リスト'!$E19,'定義'!$F$2:$G$1999,2,FALSE))</f>
        <v>0</v>
      </c>
      <c r="E16" s="21">
        <f>IF('事業所リスト'!I19="○",VLOOKUP('事業所リスト'!$H19,'定義'!$N$2:$T$27,2,FALSE),0)</f>
        <v>0</v>
      </c>
      <c r="F16" s="21">
        <f>IF('事業所リスト'!J19="○",VLOOKUP('事業所リスト'!$H19,'定義'!$N$2:$T$27,3,FALSE),0)</f>
        <v>0</v>
      </c>
      <c r="G16" s="21">
        <f>IF('事業所リスト'!K19="○",VLOOKUP('事業所リスト'!$H19,'定義'!$N$2:$T$27,4,FALSE),0)</f>
        <v>0</v>
      </c>
      <c r="H16" s="21">
        <f>IF('事業所リスト'!L19="○",VLOOKUP('事業所リスト'!$H19,'定義'!$N$2:$T$27,5,FALSE),0)</f>
        <v>0</v>
      </c>
      <c r="I16" s="21">
        <f>IF('事業所リスト'!M19="○",VLOOKUP('事業所リスト'!$H19,'定義'!$N$2:$T$27,6,FALSE),0)</f>
        <v>0</v>
      </c>
      <c r="J16" s="21">
        <f>IF('事業所リスト'!N19="○",VLOOKUP('事業所リスト'!$H19,'定義'!$N$2:$T$27,7,FALSE),0)</f>
        <v>0</v>
      </c>
      <c r="O16">
        <v>15</v>
      </c>
      <c r="P16" t="s">
        <v>180</v>
      </c>
      <c r="Q16">
        <f>COUNTIF($E:$E,$O16)</f>
        <v>0</v>
      </c>
    </row>
    <row r="17" spans="1:17" ht="13.5">
      <c r="A17">
        <v>16</v>
      </c>
      <c r="B17" s="21">
        <f>IF(ISERROR(VLOOKUP('事業所リスト'!$D20,'定義'!$A$12:$C$58,2,FALSE)),0,VLOOKUP('事業所リスト'!$D20,'定義'!$A$12:$C$58,2,FALSE))</f>
        <v>0</v>
      </c>
      <c r="C17" s="21">
        <f>IF(ISERROR(VLOOKUP('事業所リスト'!$D20,'定義'!$A$12:$C$58,3,FALSE)),0,VLOOKUP('事業所リスト'!$D20,'定義'!$A$12:$C$58,3,FALSE))</f>
        <v>0</v>
      </c>
      <c r="D17" s="21">
        <f>IF(ISERROR(VLOOKUP('事業所リスト'!$E20,'定義'!$F$2:$G$1999,2,FALSE)),'事業所リスト'!$E20,VLOOKUP('事業所リスト'!$E20,'定義'!$F$2:$G$1999,2,FALSE))</f>
        <v>0</v>
      </c>
      <c r="E17" s="21">
        <f>IF('事業所リスト'!I20="○",VLOOKUP('事業所リスト'!$H20,'定義'!$N$2:$T$27,2,FALSE),0)</f>
        <v>0</v>
      </c>
      <c r="F17" s="21">
        <f>IF('事業所リスト'!J20="○",VLOOKUP('事業所リスト'!$H20,'定義'!$N$2:$T$27,3,FALSE),0)</f>
        <v>0</v>
      </c>
      <c r="G17" s="21">
        <f>IF('事業所リスト'!K20="○",VLOOKUP('事業所リスト'!$H20,'定義'!$N$2:$T$27,4,FALSE),0)</f>
        <v>0</v>
      </c>
      <c r="H17" s="21">
        <f>IF('事業所リスト'!L20="○",VLOOKUP('事業所リスト'!$H20,'定義'!$N$2:$T$27,5,FALSE),0)</f>
        <v>0</v>
      </c>
      <c r="I17" s="21">
        <f>IF('事業所リスト'!M20="○",VLOOKUP('事業所リスト'!$H20,'定義'!$N$2:$T$27,6,FALSE),0)</f>
        <v>0</v>
      </c>
      <c r="J17" s="21">
        <f>IF('事業所リスト'!N20="○",VLOOKUP('事業所リスト'!$H20,'定義'!$N$2:$T$27,7,FALSE),0)</f>
        <v>0</v>
      </c>
      <c r="L17" t="s">
        <v>211</v>
      </c>
      <c r="M17">
        <f>IF(ISERROR(MATCH(TRUE,INDEX(($B$2:$B$1999&lt;&gt;0),),0)),-1,INDEX($B$2:$B$1999,MATCH(TRUE,INDEX(($B$2:$B$1999&lt;&gt;0),),0),))</f>
        <v>-1</v>
      </c>
      <c r="O17">
        <v>16</v>
      </c>
      <c r="P17" t="s">
        <v>181</v>
      </c>
      <c r="Q17">
        <f>COUNTIF($F:$F,$O17)</f>
        <v>0</v>
      </c>
    </row>
    <row r="18" spans="1:17" ht="13.5">
      <c r="A18">
        <v>17</v>
      </c>
      <c r="B18" s="21">
        <f>IF(ISERROR(VLOOKUP('事業所リスト'!$D21,'定義'!$A$12:$C$58,2,FALSE)),0,VLOOKUP('事業所リスト'!$D21,'定義'!$A$12:$C$58,2,FALSE))</f>
        <v>0</v>
      </c>
      <c r="C18" s="21">
        <f>IF(ISERROR(VLOOKUP('事業所リスト'!$D21,'定義'!$A$12:$C$58,3,FALSE)),0,VLOOKUP('事業所リスト'!$D21,'定義'!$A$12:$C$58,3,FALSE))</f>
        <v>0</v>
      </c>
      <c r="D18" s="21">
        <f>IF(ISERROR(VLOOKUP('事業所リスト'!$E21,'定義'!$F$2:$G$1999,2,FALSE)),'事業所リスト'!$E21,VLOOKUP('事業所リスト'!$E21,'定義'!$F$2:$G$1999,2,FALSE))</f>
        <v>0</v>
      </c>
      <c r="E18" s="21">
        <f>IF('事業所リスト'!I21="○",VLOOKUP('事業所リスト'!$H21,'定義'!$N$2:$T$27,2,FALSE),0)</f>
        <v>0</v>
      </c>
      <c r="F18" s="21">
        <f>IF('事業所リスト'!J21="○",VLOOKUP('事業所リスト'!$H21,'定義'!$N$2:$T$27,3,FALSE),0)</f>
        <v>0</v>
      </c>
      <c r="G18" s="21">
        <f>IF('事業所リスト'!K21="○",VLOOKUP('事業所リスト'!$H21,'定義'!$N$2:$T$27,4,FALSE),0)</f>
        <v>0</v>
      </c>
      <c r="H18" s="21">
        <f>IF('事業所リスト'!L21="○",VLOOKUP('事業所リスト'!$H21,'定義'!$N$2:$T$27,5,FALSE),0)</f>
        <v>0</v>
      </c>
      <c r="I18" s="21">
        <f>IF('事業所リスト'!M21="○",VLOOKUP('事業所リスト'!$H21,'定義'!$N$2:$T$27,6,FALSE),0)</f>
        <v>0</v>
      </c>
      <c r="J18" s="21">
        <f>IF('事業所リスト'!N21="○",VLOOKUP('事業所リスト'!$H21,'定義'!$N$2:$T$27,7,FALSE),0)</f>
        <v>0</v>
      </c>
      <c r="L18" t="s">
        <v>166</v>
      </c>
      <c r="M18">
        <f>COUNTIF($B:$B,$M$17)</f>
        <v>0</v>
      </c>
      <c r="O18">
        <v>17</v>
      </c>
      <c r="P18" t="s">
        <v>182</v>
      </c>
      <c r="Q18">
        <f>COUNTIF($E:$E,$O18)</f>
        <v>0</v>
      </c>
    </row>
    <row r="19" spans="1:17" ht="13.5">
      <c r="A19">
        <v>18</v>
      </c>
      <c r="B19" s="21">
        <f>IF(ISERROR(VLOOKUP('事業所リスト'!$D22,'定義'!$A$12:$C$58,2,FALSE)),0,VLOOKUP('事業所リスト'!$D22,'定義'!$A$12:$C$58,2,FALSE))</f>
        <v>0</v>
      </c>
      <c r="C19" s="21">
        <f>IF(ISERROR(VLOOKUP('事業所リスト'!$D22,'定義'!$A$12:$C$58,3,FALSE)),0,VLOOKUP('事業所リスト'!$D22,'定義'!$A$12:$C$58,3,FALSE))</f>
        <v>0</v>
      </c>
      <c r="D19" s="21">
        <f>IF(ISERROR(VLOOKUP('事業所リスト'!$E22,'定義'!$F$2:$G$1999,2,FALSE)),'事業所リスト'!$E22,VLOOKUP('事業所リスト'!$E22,'定義'!$F$2:$G$1999,2,FALSE))</f>
        <v>0</v>
      </c>
      <c r="E19" s="21">
        <f>IF('事業所リスト'!I22="○",VLOOKUP('事業所リスト'!$H22,'定義'!$N$2:$T$27,2,FALSE),0)</f>
        <v>0</v>
      </c>
      <c r="F19" s="21">
        <f>IF('事業所リスト'!J22="○",VLOOKUP('事業所リスト'!$H22,'定義'!$N$2:$T$27,3,FALSE),0)</f>
        <v>0</v>
      </c>
      <c r="G19" s="21">
        <f>IF('事業所リスト'!K22="○",VLOOKUP('事業所リスト'!$H22,'定義'!$N$2:$T$27,4,FALSE),0)</f>
        <v>0</v>
      </c>
      <c r="H19" s="21">
        <f>IF('事業所リスト'!L22="○",VLOOKUP('事業所リスト'!$H22,'定義'!$N$2:$T$27,5,FALSE),0)</f>
        <v>0</v>
      </c>
      <c r="I19" s="21">
        <f>IF('事業所リスト'!M22="○",VLOOKUP('事業所リスト'!$H22,'定義'!$N$2:$T$27,6,FALSE),0)</f>
        <v>0</v>
      </c>
      <c r="J19" s="21">
        <f>IF('事業所リスト'!N22="○",VLOOKUP('事業所リスト'!$H22,'定義'!$N$2:$T$27,7,FALSE),0)</f>
        <v>0</v>
      </c>
      <c r="L19" t="s">
        <v>212</v>
      </c>
      <c r="M19" s="46" t="b">
        <f>IF(AND($M$14=$M$18,$M$17&lt;&gt;-1),TRUE,FALSE)</f>
        <v>0</v>
      </c>
      <c r="O19">
        <v>18</v>
      </c>
      <c r="P19" t="s">
        <v>183</v>
      </c>
      <c r="Q19">
        <f>COUNTIF($F:$F,$O19)</f>
        <v>0</v>
      </c>
    </row>
    <row r="20" spans="1:17" ht="13.5">
      <c r="A20">
        <v>19</v>
      </c>
      <c r="B20" s="21">
        <f>IF(ISERROR(VLOOKUP('事業所リスト'!$D23,'定義'!$A$12:$C$58,2,FALSE)),0,VLOOKUP('事業所リスト'!$D23,'定義'!$A$12:$C$58,2,FALSE))</f>
        <v>0</v>
      </c>
      <c r="C20" s="21">
        <f>IF(ISERROR(VLOOKUP('事業所リスト'!$D23,'定義'!$A$12:$C$58,3,FALSE)),0,VLOOKUP('事業所リスト'!$D23,'定義'!$A$12:$C$58,3,FALSE))</f>
        <v>0</v>
      </c>
      <c r="D20" s="21">
        <f>IF(ISERROR(VLOOKUP('事業所リスト'!$E23,'定義'!$F$2:$G$1999,2,FALSE)),'事業所リスト'!$E23,VLOOKUP('事業所リスト'!$E23,'定義'!$F$2:$G$1999,2,FALSE))</f>
        <v>0</v>
      </c>
      <c r="E20" s="21">
        <f>IF('事業所リスト'!I23="○",VLOOKUP('事業所リスト'!$H23,'定義'!$N$2:$T$27,2,FALSE),0)</f>
        <v>0</v>
      </c>
      <c r="F20" s="21">
        <f>IF('事業所リスト'!J23="○",VLOOKUP('事業所リスト'!$H23,'定義'!$N$2:$T$27,3,FALSE),0)</f>
        <v>0</v>
      </c>
      <c r="G20" s="21">
        <f>IF('事業所リスト'!K23="○",VLOOKUP('事業所リスト'!$H23,'定義'!$N$2:$T$27,4,FALSE),0)</f>
        <v>0</v>
      </c>
      <c r="H20" s="21">
        <f>IF('事業所リスト'!L23="○",VLOOKUP('事業所リスト'!$H23,'定義'!$N$2:$T$27,5,FALSE),0)</f>
        <v>0</v>
      </c>
      <c r="I20" s="21">
        <f>IF('事業所リスト'!M23="○",VLOOKUP('事業所リスト'!$H23,'定義'!$N$2:$T$27,6,FALSE),0)</f>
        <v>0</v>
      </c>
      <c r="J20" s="21">
        <f>IF('事業所リスト'!N23="○",VLOOKUP('事業所リスト'!$H23,'定義'!$N$2:$T$27,7,FALSE),0)</f>
        <v>0</v>
      </c>
      <c r="O20">
        <v>19</v>
      </c>
      <c r="P20" t="s">
        <v>189</v>
      </c>
      <c r="Q20">
        <f>COUNTIF($E:$E,$O20)</f>
        <v>0</v>
      </c>
    </row>
    <row r="21" spans="1:17" ht="13.5">
      <c r="A21">
        <v>20</v>
      </c>
      <c r="B21" s="21">
        <f>IF(ISERROR(VLOOKUP('事業所リスト'!$D24,'定義'!$A$12:$C$58,2,FALSE)),0,VLOOKUP('事業所リスト'!$D24,'定義'!$A$12:$C$58,2,FALSE))</f>
        <v>0</v>
      </c>
      <c r="C21" s="21">
        <f>IF(ISERROR(VLOOKUP('事業所リスト'!$D24,'定義'!$A$12:$C$58,3,FALSE)),0,VLOOKUP('事業所リスト'!$D24,'定義'!$A$12:$C$58,3,FALSE))</f>
        <v>0</v>
      </c>
      <c r="D21" s="21">
        <f>IF(ISERROR(VLOOKUP('事業所リスト'!$E24,'定義'!$F$2:$G$1999,2,FALSE)),'事業所リスト'!$E24,VLOOKUP('事業所リスト'!$E24,'定義'!$F$2:$G$1999,2,FALSE))</f>
        <v>0</v>
      </c>
      <c r="E21" s="21">
        <f>IF('事業所リスト'!I24="○",VLOOKUP('事業所リスト'!$H24,'定義'!$N$2:$T$27,2,FALSE),0)</f>
        <v>0</v>
      </c>
      <c r="F21" s="21">
        <f>IF('事業所リスト'!J24="○",VLOOKUP('事業所リスト'!$H24,'定義'!$N$2:$T$27,3,FALSE),0)</f>
        <v>0</v>
      </c>
      <c r="G21" s="21">
        <f>IF('事業所リスト'!K24="○",VLOOKUP('事業所リスト'!$H24,'定義'!$N$2:$T$27,4,FALSE),0)</f>
        <v>0</v>
      </c>
      <c r="H21" s="21">
        <f>IF('事業所リスト'!L24="○",VLOOKUP('事業所リスト'!$H24,'定義'!$N$2:$T$27,5,FALSE),0)</f>
        <v>0</v>
      </c>
      <c r="I21" s="21">
        <f>IF('事業所リスト'!M24="○",VLOOKUP('事業所リスト'!$H24,'定義'!$N$2:$T$27,6,FALSE),0)</f>
        <v>0</v>
      </c>
      <c r="J21" s="21">
        <f>IF('事業所リスト'!N24="○",VLOOKUP('事業所リスト'!$H24,'定義'!$N$2:$T$27,7,FALSE),0)</f>
        <v>0</v>
      </c>
      <c r="L21" t="s">
        <v>165</v>
      </c>
      <c r="M21">
        <f>IF(ISERROR(MATCH(TRUE,INDEX(($D$2:$D$1999&lt;&gt;0),),0)),-1,INDEX($D$2:$D$1999,MATCH(TRUE,INDEX(($D$2:$D$1999&lt;&gt;0),),0),))</f>
        <v>-1</v>
      </c>
      <c r="O21">
        <v>20</v>
      </c>
      <c r="P21" t="s">
        <v>190</v>
      </c>
      <c r="Q21">
        <f>COUNTIF($F:$F,$O21)</f>
        <v>0</v>
      </c>
    </row>
    <row r="22" spans="1:17" ht="13.5">
      <c r="A22">
        <v>21</v>
      </c>
      <c r="B22" s="21">
        <f>IF(ISERROR(VLOOKUP('事業所リスト'!$D25,'定義'!$A$12:$C$58,2,FALSE)),0,VLOOKUP('事業所リスト'!$D25,'定義'!$A$12:$C$58,2,FALSE))</f>
        <v>0</v>
      </c>
      <c r="C22" s="21">
        <f>IF(ISERROR(VLOOKUP('事業所リスト'!$D25,'定義'!$A$12:$C$58,3,FALSE)),0,VLOOKUP('事業所リスト'!$D25,'定義'!$A$12:$C$58,3,FALSE))</f>
        <v>0</v>
      </c>
      <c r="D22" s="21">
        <f>IF(ISERROR(VLOOKUP('事業所リスト'!$E25,'定義'!$F$2:$G$1999,2,FALSE)),'事業所リスト'!$E25,VLOOKUP('事業所リスト'!$E25,'定義'!$F$2:$G$1999,2,FALSE))</f>
        <v>0</v>
      </c>
      <c r="E22" s="21">
        <f>IF('事業所リスト'!I25="○",VLOOKUP('事業所リスト'!$H25,'定義'!$N$2:$T$27,2,FALSE),0)</f>
        <v>0</v>
      </c>
      <c r="F22" s="21">
        <f>IF('事業所リスト'!J25="○",VLOOKUP('事業所リスト'!$H25,'定義'!$N$2:$T$27,3,FALSE),0)</f>
        <v>0</v>
      </c>
      <c r="G22" s="21">
        <f>IF('事業所リスト'!K25="○",VLOOKUP('事業所リスト'!$H25,'定義'!$N$2:$T$27,4,FALSE),0)</f>
        <v>0</v>
      </c>
      <c r="H22" s="21">
        <f>IF('事業所リスト'!L25="○",VLOOKUP('事業所リスト'!$H25,'定義'!$N$2:$T$27,5,FALSE),0)</f>
        <v>0</v>
      </c>
      <c r="I22" s="21">
        <f>IF('事業所リスト'!M25="○",VLOOKUP('事業所リスト'!$H25,'定義'!$N$2:$T$27,6,FALSE),0)</f>
        <v>0</v>
      </c>
      <c r="J22" s="21">
        <f>IF('事業所リスト'!N25="○",VLOOKUP('事業所リスト'!$H25,'定義'!$N$2:$T$27,7,FALSE),0)</f>
        <v>0</v>
      </c>
      <c r="L22" t="s">
        <v>166</v>
      </c>
      <c r="M22">
        <f>COUNTIF($D:$D,$M$21)</f>
        <v>0</v>
      </c>
      <c r="O22">
        <v>21</v>
      </c>
      <c r="P22" t="s">
        <v>191</v>
      </c>
      <c r="Q22">
        <f>COUNTIF($E:$E,$O22)</f>
        <v>0</v>
      </c>
    </row>
    <row r="23" spans="1:17" ht="13.5">
      <c r="A23">
        <v>22</v>
      </c>
      <c r="B23" s="21">
        <f>IF(ISERROR(VLOOKUP('事業所リスト'!$D26,'定義'!$A$12:$C$58,2,FALSE)),0,VLOOKUP('事業所リスト'!$D26,'定義'!$A$12:$C$58,2,FALSE))</f>
        <v>0</v>
      </c>
      <c r="C23" s="21">
        <f>IF(ISERROR(VLOOKUP('事業所リスト'!$D26,'定義'!$A$12:$C$58,3,FALSE)),0,VLOOKUP('事業所リスト'!$D26,'定義'!$A$12:$C$58,3,FALSE))</f>
        <v>0</v>
      </c>
      <c r="D23" s="21">
        <f>IF(ISERROR(VLOOKUP('事業所リスト'!$E26,'定義'!$F$2:$G$1999,2,FALSE)),'事業所リスト'!$E26,VLOOKUP('事業所リスト'!$E26,'定義'!$F$2:$G$1999,2,FALSE))</f>
        <v>0</v>
      </c>
      <c r="E23" s="21">
        <f>IF('事業所リスト'!I26="○",VLOOKUP('事業所リスト'!$H26,'定義'!$N$2:$T$27,2,FALSE),0)</f>
        <v>0</v>
      </c>
      <c r="F23" s="21">
        <f>IF('事業所リスト'!J26="○",VLOOKUP('事業所リスト'!$H26,'定義'!$N$2:$T$27,3,FALSE),0)</f>
        <v>0</v>
      </c>
      <c r="G23" s="21">
        <f>IF('事業所リスト'!K26="○",VLOOKUP('事業所リスト'!$H26,'定義'!$N$2:$T$27,4,FALSE),0)</f>
        <v>0</v>
      </c>
      <c r="H23" s="21">
        <f>IF('事業所リスト'!L26="○",VLOOKUP('事業所リスト'!$H26,'定義'!$N$2:$T$27,5,FALSE),0)</f>
        <v>0</v>
      </c>
      <c r="I23" s="21">
        <f>IF('事業所リスト'!M26="○",VLOOKUP('事業所リスト'!$H26,'定義'!$N$2:$T$27,6,FALSE),0)</f>
        <v>0</v>
      </c>
      <c r="J23" s="21">
        <f>IF('事業所リスト'!N26="○",VLOOKUP('事業所リスト'!$H26,'定義'!$N$2:$T$27,7,FALSE),0)</f>
        <v>0</v>
      </c>
      <c r="L23" t="s">
        <v>167</v>
      </c>
      <c r="M23" s="46" t="b">
        <f>IF(AND($M$14=$M$22,$M$21&lt;&gt;-1),TRUE,FALSE)</f>
        <v>0</v>
      </c>
      <c r="O23">
        <v>22</v>
      </c>
      <c r="P23" t="s">
        <v>192</v>
      </c>
      <c r="Q23">
        <f>COUNTIF($F:$F,$O23)</f>
        <v>0</v>
      </c>
    </row>
    <row r="24" spans="1:17" ht="13.5">
      <c r="A24">
        <v>23</v>
      </c>
      <c r="B24" s="21">
        <f>IF(ISERROR(VLOOKUP('事業所リスト'!$D27,'定義'!$A$12:$C$58,2,FALSE)),0,VLOOKUP('事業所リスト'!$D27,'定義'!$A$12:$C$58,2,FALSE))</f>
        <v>0</v>
      </c>
      <c r="C24" s="21">
        <f>IF(ISERROR(VLOOKUP('事業所リスト'!$D27,'定義'!$A$12:$C$58,3,FALSE)),0,VLOOKUP('事業所リスト'!$D27,'定義'!$A$12:$C$58,3,FALSE))</f>
        <v>0</v>
      </c>
      <c r="D24" s="21">
        <f>IF(ISERROR(VLOOKUP('事業所リスト'!$E27,'定義'!$F$2:$G$1999,2,FALSE)),'事業所リスト'!$E27,VLOOKUP('事業所リスト'!$E27,'定義'!$F$2:$G$1999,2,FALSE))</f>
        <v>0</v>
      </c>
      <c r="E24" s="21">
        <f>IF('事業所リスト'!I27="○",VLOOKUP('事業所リスト'!$H27,'定義'!$N$2:$T$27,2,FALSE),0)</f>
        <v>0</v>
      </c>
      <c r="F24" s="21">
        <f>IF('事業所リスト'!J27="○",VLOOKUP('事業所リスト'!$H27,'定義'!$N$2:$T$27,3,FALSE),0)</f>
        <v>0</v>
      </c>
      <c r="G24" s="21">
        <f>IF('事業所リスト'!K27="○",VLOOKUP('事業所リスト'!$H27,'定義'!$N$2:$T$27,4,FALSE),0)</f>
        <v>0</v>
      </c>
      <c r="H24" s="21">
        <f>IF('事業所リスト'!L27="○",VLOOKUP('事業所リスト'!$H27,'定義'!$N$2:$T$27,5,FALSE),0)</f>
        <v>0</v>
      </c>
      <c r="I24" s="21">
        <f>IF('事業所リスト'!M27="○",VLOOKUP('事業所リスト'!$H27,'定義'!$N$2:$T$27,6,FALSE),0)</f>
        <v>0</v>
      </c>
      <c r="J24" s="21">
        <f>IF('事業所リスト'!N27="○",VLOOKUP('事業所リスト'!$H27,'定義'!$N$2:$T$27,7,FALSE),0)</f>
        <v>0</v>
      </c>
      <c r="L24" t="s">
        <v>242</v>
      </c>
      <c r="M24" t="b">
        <f>IF(OR(ISERROR(VLOOKUP($M$21,'定義'!$B$60:$B$79,1,FALSE)),$M$23=FALSE),FALSE,TRUE)</f>
        <v>0</v>
      </c>
      <c r="O24">
        <v>23</v>
      </c>
      <c r="P24" t="s">
        <v>193</v>
      </c>
      <c r="Q24">
        <f>COUNTIF($E:$E,$O24)</f>
        <v>0</v>
      </c>
    </row>
    <row r="25" spans="1:17" ht="13.5">
      <c r="A25">
        <v>24</v>
      </c>
      <c r="B25" s="21">
        <f>IF(ISERROR(VLOOKUP('事業所リスト'!$D28,'定義'!$A$12:$C$58,2,FALSE)),0,VLOOKUP('事業所リスト'!$D28,'定義'!$A$12:$C$58,2,FALSE))</f>
        <v>0</v>
      </c>
      <c r="C25" s="21">
        <f>IF(ISERROR(VLOOKUP('事業所リスト'!$D28,'定義'!$A$12:$C$58,3,FALSE)),0,VLOOKUP('事業所リスト'!$D28,'定義'!$A$12:$C$58,3,FALSE))</f>
        <v>0</v>
      </c>
      <c r="D25" s="21">
        <f>IF(ISERROR(VLOOKUP('事業所リスト'!$E28,'定義'!$F$2:$G$1999,2,FALSE)),'事業所リスト'!$E28,VLOOKUP('事業所リスト'!$E28,'定義'!$F$2:$G$1999,2,FALSE))</f>
        <v>0</v>
      </c>
      <c r="E25" s="21">
        <f>IF('事業所リスト'!I28="○",VLOOKUP('事業所リスト'!$H28,'定義'!$N$2:$T$27,2,FALSE),0)</f>
        <v>0</v>
      </c>
      <c r="F25" s="21">
        <f>IF('事業所リスト'!J28="○",VLOOKUP('事業所リスト'!$H28,'定義'!$N$2:$T$27,3,FALSE),0)</f>
        <v>0</v>
      </c>
      <c r="G25" s="21">
        <f>IF('事業所リスト'!K28="○",VLOOKUP('事業所リスト'!$H28,'定義'!$N$2:$T$27,4,FALSE),0)</f>
        <v>0</v>
      </c>
      <c r="H25" s="21">
        <f>IF('事業所リスト'!L28="○",VLOOKUP('事業所リスト'!$H28,'定義'!$N$2:$T$27,5,FALSE),0)</f>
        <v>0</v>
      </c>
      <c r="I25" s="21">
        <f>IF('事業所リスト'!M28="○",VLOOKUP('事業所リスト'!$H28,'定義'!$N$2:$T$27,6,FALSE),0)</f>
        <v>0</v>
      </c>
      <c r="J25" s="21">
        <f>IF('事業所リスト'!N28="○",VLOOKUP('事業所リスト'!$H28,'定義'!$N$2:$T$27,7,FALSE),0)</f>
        <v>0</v>
      </c>
      <c r="O25">
        <v>24</v>
      </c>
      <c r="P25" t="s">
        <v>194</v>
      </c>
      <c r="Q25">
        <f>COUNTIF($F:$F,$O25)</f>
        <v>0</v>
      </c>
    </row>
    <row r="26" spans="1:17" ht="13.5">
      <c r="A26">
        <v>25</v>
      </c>
      <c r="B26" s="21">
        <f>IF(ISERROR(VLOOKUP('事業所リスト'!$D29,'定義'!$A$12:$C$58,2,FALSE)),0,VLOOKUP('事業所リスト'!$D29,'定義'!$A$12:$C$58,2,FALSE))</f>
        <v>0</v>
      </c>
      <c r="C26" s="21">
        <f>IF(ISERROR(VLOOKUP('事業所リスト'!$D29,'定義'!$A$12:$C$58,3,FALSE)),0,VLOOKUP('事業所リスト'!$D29,'定義'!$A$12:$C$58,3,FALSE))</f>
        <v>0</v>
      </c>
      <c r="D26" s="21">
        <f>IF(ISERROR(VLOOKUP('事業所リスト'!$E29,'定義'!$F$2:$G$1999,2,FALSE)),'事業所リスト'!$E29,VLOOKUP('事業所リスト'!$E29,'定義'!$F$2:$G$1999,2,FALSE))</f>
        <v>0</v>
      </c>
      <c r="E26" s="21">
        <f>IF('事業所リスト'!I29="○",VLOOKUP('事業所リスト'!$H29,'定義'!$N$2:$T$27,2,FALSE),0)</f>
        <v>0</v>
      </c>
      <c r="F26" s="21">
        <f>IF('事業所リスト'!J29="○",VLOOKUP('事業所リスト'!$H29,'定義'!$N$2:$T$27,3,FALSE),0)</f>
        <v>0</v>
      </c>
      <c r="G26" s="21">
        <f>IF('事業所リスト'!K29="○",VLOOKUP('事業所リスト'!$H29,'定義'!$N$2:$T$27,4,FALSE),0)</f>
        <v>0</v>
      </c>
      <c r="H26" s="21">
        <f>IF('事業所リスト'!L29="○",VLOOKUP('事業所リスト'!$H29,'定義'!$N$2:$T$27,5,FALSE),0)</f>
        <v>0</v>
      </c>
      <c r="I26" s="21">
        <f>IF('事業所リスト'!M29="○",VLOOKUP('事業所リスト'!$H29,'定義'!$N$2:$T$27,6,FALSE),0)</f>
        <v>0</v>
      </c>
      <c r="J26" s="21">
        <f>IF('事業所リスト'!N29="○",VLOOKUP('事業所リスト'!$H29,'定義'!$N$2:$T$27,7,FALSE),0)</f>
        <v>0</v>
      </c>
      <c r="L26" t="s">
        <v>320</v>
      </c>
      <c r="M26">
        <v>0</v>
      </c>
      <c r="O26">
        <v>25</v>
      </c>
      <c r="P26" t="s">
        <v>195</v>
      </c>
      <c r="Q26">
        <f>COUNTIF($E:$E,$O26)</f>
        <v>0</v>
      </c>
    </row>
    <row r="27" spans="1:17" ht="13.5">
      <c r="A27">
        <v>26</v>
      </c>
      <c r="B27" s="21">
        <f>IF(ISERROR(VLOOKUP('事業所リスト'!$D30,'定義'!$A$12:$C$58,2,FALSE)),0,VLOOKUP('事業所リスト'!$D30,'定義'!$A$12:$C$58,2,FALSE))</f>
        <v>0</v>
      </c>
      <c r="C27" s="21">
        <f>IF(ISERROR(VLOOKUP('事業所リスト'!$D30,'定義'!$A$12:$C$58,3,FALSE)),0,VLOOKUP('事業所リスト'!$D30,'定義'!$A$12:$C$58,3,FALSE))</f>
        <v>0</v>
      </c>
      <c r="D27" s="21">
        <f>IF(ISERROR(VLOOKUP('事業所リスト'!$E30,'定義'!$F$2:$G$1999,2,FALSE)),'事業所リスト'!$E30,VLOOKUP('事業所リスト'!$E30,'定義'!$F$2:$G$1999,2,FALSE))</f>
        <v>0</v>
      </c>
      <c r="E27" s="21">
        <f>IF('事業所リスト'!I30="○",VLOOKUP('事業所リスト'!$H30,'定義'!$N$2:$T$27,2,FALSE),0)</f>
        <v>0</v>
      </c>
      <c r="F27" s="21">
        <f>IF('事業所リスト'!J30="○",VLOOKUP('事業所リスト'!$H30,'定義'!$N$2:$T$27,3,FALSE),0)</f>
        <v>0</v>
      </c>
      <c r="G27" s="21">
        <f>IF('事業所リスト'!K30="○",VLOOKUP('事業所リスト'!$H30,'定義'!$N$2:$T$27,4,FALSE),0)</f>
        <v>0</v>
      </c>
      <c r="H27" s="21">
        <f>IF('事業所リスト'!L30="○",VLOOKUP('事業所リスト'!$H30,'定義'!$N$2:$T$27,5,FALSE),0)</f>
        <v>0</v>
      </c>
      <c r="I27" s="21">
        <f>IF('事業所リスト'!M30="○",VLOOKUP('事業所リスト'!$H30,'定義'!$N$2:$T$27,6,FALSE),0)</f>
        <v>0</v>
      </c>
      <c r="J27" s="21">
        <f>IF('事業所リスト'!N30="○",VLOOKUP('事業所リスト'!$H30,'定義'!$N$2:$T$27,7,FALSE),0)</f>
        <v>0</v>
      </c>
      <c r="L27" t="s">
        <v>208</v>
      </c>
      <c r="M27">
        <f>SUM($Q$2:$Q$36)</f>
        <v>0</v>
      </c>
      <c r="O27">
        <v>26</v>
      </c>
      <c r="P27" t="s">
        <v>196</v>
      </c>
      <c r="Q27">
        <f>COUNTIF($E:$E,$O27)</f>
        <v>0</v>
      </c>
    </row>
    <row r="28" spans="1:17" ht="13.5">
      <c r="A28">
        <v>27</v>
      </c>
      <c r="B28" s="21">
        <f>IF(ISERROR(VLOOKUP('事業所リスト'!$D31,'定義'!$A$12:$C$58,2,FALSE)),0,VLOOKUP('事業所リスト'!$D31,'定義'!$A$12:$C$58,2,FALSE))</f>
        <v>0</v>
      </c>
      <c r="C28" s="21">
        <f>IF(ISERROR(VLOOKUP('事業所リスト'!$D31,'定義'!$A$12:$C$58,3,FALSE)),0,VLOOKUP('事業所リスト'!$D31,'定義'!$A$12:$C$58,3,FALSE))</f>
        <v>0</v>
      </c>
      <c r="D28" s="21">
        <f>IF(ISERROR(VLOOKUP('事業所リスト'!$E31,'定義'!$F$2:$G$1999,2,FALSE)),'事業所リスト'!$E31,VLOOKUP('事業所リスト'!$E31,'定義'!$F$2:$G$1999,2,FALSE))</f>
        <v>0</v>
      </c>
      <c r="E28" s="21">
        <f>IF('事業所リスト'!I31="○",VLOOKUP('事業所リスト'!$H31,'定義'!$N$2:$T$27,2,FALSE),0)</f>
        <v>0</v>
      </c>
      <c r="F28" s="21">
        <f>IF('事業所リスト'!J31="○",VLOOKUP('事業所リスト'!$H31,'定義'!$N$2:$T$27,3,FALSE),0)</f>
        <v>0</v>
      </c>
      <c r="G28" s="21">
        <f>IF('事業所リスト'!K31="○",VLOOKUP('事業所リスト'!$H31,'定義'!$N$2:$T$27,4,FALSE),0)</f>
        <v>0</v>
      </c>
      <c r="H28" s="21">
        <f>IF('事業所リスト'!L31="○",VLOOKUP('事業所リスト'!$H31,'定義'!$N$2:$T$27,5,FALSE),0)</f>
        <v>0</v>
      </c>
      <c r="I28" s="21">
        <f>IF('事業所リスト'!M31="○",VLOOKUP('事業所リスト'!$H31,'定義'!$N$2:$T$27,6,FALSE),0)</f>
        <v>0</v>
      </c>
      <c r="J28" s="21">
        <f>IF('事業所リスト'!N31="○",VLOOKUP('事業所リスト'!$H31,'定義'!$N$2:$T$27,7,FALSE),0)</f>
        <v>0</v>
      </c>
      <c r="L28" t="s">
        <v>209</v>
      </c>
      <c r="M28">
        <f>SUM($Q$37:$Q$48)</f>
        <v>0</v>
      </c>
      <c r="O28">
        <v>27</v>
      </c>
      <c r="P28" t="s">
        <v>185</v>
      </c>
      <c r="Q28">
        <f>COUNTIF($G:$G,$O28)</f>
        <v>0</v>
      </c>
    </row>
    <row r="29" spans="1:17" ht="13.5">
      <c r="A29">
        <v>28</v>
      </c>
      <c r="B29" s="21">
        <f>IF(ISERROR(VLOOKUP('事業所リスト'!$D32,'定義'!$A$12:$C$58,2,FALSE)),0,VLOOKUP('事業所リスト'!$D32,'定義'!$A$12:$C$58,2,FALSE))</f>
        <v>0</v>
      </c>
      <c r="C29" s="21">
        <f>IF(ISERROR(VLOOKUP('事業所リスト'!$D32,'定義'!$A$12:$C$58,3,FALSE)),0,VLOOKUP('事業所リスト'!$D32,'定義'!$A$12:$C$58,3,FALSE))</f>
        <v>0</v>
      </c>
      <c r="D29" s="21">
        <f>IF(ISERROR(VLOOKUP('事業所リスト'!$E32,'定義'!$F$2:$G$1999,2,FALSE)),'事業所リスト'!$E32,VLOOKUP('事業所リスト'!$E32,'定義'!$F$2:$G$1999,2,FALSE))</f>
        <v>0</v>
      </c>
      <c r="E29" s="21">
        <f>IF('事業所リスト'!I32="○",VLOOKUP('事業所リスト'!$H32,'定義'!$N$2:$T$27,2,FALSE),0)</f>
        <v>0</v>
      </c>
      <c r="F29" s="21">
        <f>IF('事業所リスト'!J32="○",VLOOKUP('事業所リスト'!$H32,'定義'!$N$2:$T$27,3,FALSE),0)</f>
        <v>0</v>
      </c>
      <c r="G29" s="21">
        <f>IF('事業所リスト'!K32="○",VLOOKUP('事業所リスト'!$H32,'定義'!$N$2:$T$27,4,FALSE),0)</f>
        <v>0</v>
      </c>
      <c r="H29" s="21">
        <f>IF('事業所リスト'!L32="○",VLOOKUP('事業所リスト'!$H32,'定義'!$N$2:$T$27,5,FALSE),0)</f>
        <v>0</v>
      </c>
      <c r="I29" s="21">
        <f>IF('事業所リスト'!M32="○",VLOOKUP('事業所リスト'!$H32,'定義'!$N$2:$T$27,6,FALSE),0)</f>
        <v>0</v>
      </c>
      <c r="J29" s="21">
        <f>IF('事業所リスト'!N32="○",VLOOKUP('事業所リスト'!$H32,'定義'!$N$2:$T$27,7,FALSE),0)</f>
        <v>0</v>
      </c>
      <c r="O29">
        <v>28</v>
      </c>
      <c r="P29" t="s">
        <v>186</v>
      </c>
      <c r="Q29">
        <f>COUNTIF($H:$H,$O29)</f>
        <v>0</v>
      </c>
    </row>
    <row r="30" spans="1:17" ht="13.5">
      <c r="A30">
        <v>29</v>
      </c>
      <c r="B30" s="21">
        <f>IF(ISERROR(VLOOKUP('事業所リスト'!$D33,'定義'!$A$12:$C$58,2,FALSE)),0,VLOOKUP('事業所リスト'!$D33,'定義'!$A$12:$C$58,2,FALSE))</f>
        <v>0</v>
      </c>
      <c r="C30" s="21">
        <f>IF(ISERROR(VLOOKUP('事業所リスト'!$D33,'定義'!$A$12:$C$58,3,FALSE)),0,VLOOKUP('事業所リスト'!$D33,'定義'!$A$12:$C$58,3,FALSE))</f>
        <v>0</v>
      </c>
      <c r="D30" s="21">
        <f>IF(ISERROR(VLOOKUP('事業所リスト'!$E33,'定義'!$F$2:$G$1999,2,FALSE)),'事業所リスト'!$E33,VLOOKUP('事業所リスト'!$E33,'定義'!$F$2:$G$1999,2,FALSE))</f>
        <v>0</v>
      </c>
      <c r="E30" s="21">
        <f>IF('事業所リスト'!I33="○",VLOOKUP('事業所リスト'!$H33,'定義'!$N$2:$T$27,2,FALSE),0)</f>
        <v>0</v>
      </c>
      <c r="F30" s="21">
        <f>IF('事業所リスト'!J33="○",VLOOKUP('事業所リスト'!$H33,'定義'!$N$2:$T$27,3,FALSE),0)</f>
        <v>0</v>
      </c>
      <c r="G30" s="21">
        <f>IF('事業所リスト'!K33="○",VLOOKUP('事業所リスト'!$H33,'定義'!$N$2:$T$27,4,FALSE),0)</f>
        <v>0</v>
      </c>
      <c r="H30" s="21">
        <f>IF('事業所リスト'!L33="○",VLOOKUP('事業所リスト'!$H33,'定義'!$N$2:$T$27,5,FALSE),0)</f>
        <v>0</v>
      </c>
      <c r="I30" s="21">
        <f>IF('事業所リスト'!M33="○",VLOOKUP('事業所リスト'!$H33,'定義'!$N$2:$T$27,6,FALSE),0)</f>
        <v>0</v>
      </c>
      <c r="J30" s="21">
        <f>IF('事業所リスト'!N33="○",VLOOKUP('事業所リスト'!$H33,'定義'!$N$2:$T$27,7,FALSE),0)</f>
        <v>0</v>
      </c>
      <c r="L30" t="s">
        <v>216</v>
      </c>
      <c r="M30">
        <f>IF(OR($M$31:$M$34),0,$M$17)</f>
        <v>0</v>
      </c>
      <c r="O30">
        <v>29</v>
      </c>
      <c r="P30" t="s">
        <v>187</v>
      </c>
      <c r="Q30">
        <f>COUNTIF($I:$I,$O30)</f>
        <v>0</v>
      </c>
    </row>
    <row r="31" spans="1:17" ht="13.5">
      <c r="A31">
        <v>30</v>
      </c>
      <c r="B31" s="21">
        <f>IF(ISERROR(VLOOKUP('事業所リスト'!$D34,'定義'!$A$12:$C$58,2,FALSE)),0,VLOOKUP('事業所リスト'!$D34,'定義'!$A$12:$C$58,2,FALSE))</f>
        <v>0</v>
      </c>
      <c r="C31" s="21">
        <f>IF(ISERROR(VLOOKUP('事業所リスト'!$D34,'定義'!$A$12:$C$58,3,FALSE)),0,VLOOKUP('事業所リスト'!$D34,'定義'!$A$12:$C$58,3,FALSE))</f>
        <v>0</v>
      </c>
      <c r="D31" s="21">
        <f>IF(ISERROR(VLOOKUP('事業所リスト'!$E34,'定義'!$F$2:$G$1999,2,FALSE)),'事業所リスト'!$E34,VLOOKUP('事業所リスト'!$E34,'定義'!$F$2:$G$1999,2,FALSE))</f>
        <v>0</v>
      </c>
      <c r="E31" s="21">
        <f>IF('事業所リスト'!I34="○",VLOOKUP('事業所リスト'!$H34,'定義'!$N$2:$T$27,2,FALSE),0)</f>
        <v>0</v>
      </c>
      <c r="F31" s="21">
        <f>IF('事業所リスト'!J34="○",VLOOKUP('事業所リスト'!$H34,'定義'!$N$2:$T$27,3,FALSE),0)</f>
        <v>0</v>
      </c>
      <c r="G31" s="21">
        <f>IF('事業所リスト'!K34="○",VLOOKUP('事業所リスト'!$H34,'定義'!$N$2:$T$27,4,FALSE),0)</f>
        <v>0</v>
      </c>
      <c r="H31" s="21">
        <f>IF('事業所リスト'!L34="○",VLOOKUP('事業所リスト'!$H34,'定義'!$N$2:$T$27,5,FALSE),0)</f>
        <v>0</v>
      </c>
      <c r="I31" s="21">
        <f>IF('事業所リスト'!M34="○",VLOOKUP('事業所リスト'!$H34,'定義'!$N$2:$T$27,6,FALSE),0)</f>
        <v>0</v>
      </c>
      <c r="J31" s="21">
        <f>IF('事業所リスト'!N34="○",VLOOKUP('事業所リスト'!$H34,'定義'!$N$2:$T$27,7,FALSE),0)</f>
        <v>0</v>
      </c>
      <c r="L31" t="s">
        <v>217</v>
      </c>
      <c r="M31">
        <f>IF(AND($M$19=FALSE,$M$34=0),IF($M$2=0,0,$M$2),0)</f>
        <v>-1</v>
      </c>
      <c r="O31">
        <v>30</v>
      </c>
      <c r="P31" t="s">
        <v>188</v>
      </c>
      <c r="Q31">
        <f>COUNTIF($J:$J,$O31)</f>
        <v>0</v>
      </c>
    </row>
    <row r="32" spans="1:17" ht="13.5">
      <c r="A32">
        <v>31</v>
      </c>
      <c r="B32" s="21">
        <f>IF(ISERROR(VLOOKUP('事業所リスト'!$D35,'定義'!$A$12:$C$58,2,FALSE)),0,VLOOKUP('事業所リスト'!$D35,'定義'!$A$12:$C$58,2,FALSE))</f>
        <v>0</v>
      </c>
      <c r="C32" s="21">
        <f>IF(ISERROR(VLOOKUP('事業所リスト'!$D35,'定義'!$A$12:$C$58,3,FALSE)),0,VLOOKUP('事業所リスト'!$D35,'定義'!$A$12:$C$58,3,FALSE))</f>
        <v>0</v>
      </c>
      <c r="D32" s="21">
        <f>IF(ISERROR(VLOOKUP('事業所リスト'!$E35,'定義'!$F$2:$G$1999,2,FALSE)),'事業所リスト'!$E35,VLOOKUP('事業所リスト'!$E35,'定義'!$F$2:$G$1999,2,FALSE))</f>
        <v>0</v>
      </c>
      <c r="E32" s="21">
        <f>IF('事業所リスト'!I35="○",VLOOKUP('事業所リスト'!$H35,'定義'!$N$2:$T$27,2,FALSE),0)</f>
        <v>0</v>
      </c>
      <c r="F32" s="21">
        <f>IF('事業所リスト'!J35="○",VLOOKUP('事業所リスト'!$H35,'定義'!$N$2:$T$27,3,FALSE),0)</f>
        <v>0</v>
      </c>
      <c r="G32" s="21">
        <f>IF('事業所リスト'!K35="○",VLOOKUP('事業所リスト'!$H35,'定義'!$N$2:$T$27,4,FALSE),0)</f>
        <v>0</v>
      </c>
      <c r="H32" s="21">
        <f>IF('事業所リスト'!L35="○",VLOOKUP('事業所リスト'!$H35,'定義'!$N$2:$T$27,5,FALSE),0)</f>
        <v>0</v>
      </c>
      <c r="I32" s="21">
        <f>IF('事業所リスト'!M35="○",VLOOKUP('事業所リスト'!$H35,'定義'!$N$2:$T$27,6,FALSE),0)</f>
        <v>0</v>
      </c>
      <c r="J32" s="21">
        <f>IF('事業所リスト'!N35="○",VLOOKUP('事業所リスト'!$H35,'定義'!$N$2:$T$27,7,FALSE),0)</f>
        <v>0</v>
      </c>
      <c r="L32" t="s">
        <v>218</v>
      </c>
      <c r="M32">
        <f>IF(AND($M$4=$M$22,$M$24=TRUE,$M$28&lt;$M$3),$M$21,0)</f>
        <v>0</v>
      </c>
      <c r="O32">
        <v>31</v>
      </c>
      <c r="P32" t="s">
        <v>184</v>
      </c>
      <c r="Q32">
        <f>COUNTIF($E:$E,$O32)</f>
        <v>0</v>
      </c>
    </row>
    <row r="33" spans="1:17" ht="13.5">
      <c r="A33">
        <v>32</v>
      </c>
      <c r="B33" s="21">
        <f>IF(ISERROR(VLOOKUP('事業所リスト'!$D36,'定義'!$A$12:$C$58,2,FALSE)),0,VLOOKUP('事業所リスト'!$D36,'定義'!$A$12:$C$58,2,FALSE))</f>
        <v>0</v>
      </c>
      <c r="C33" s="21">
        <f>IF(ISERROR(VLOOKUP('事業所リスト'!$D36,'定義'!$A$12:$C$58,3,FALSE)),0,VLOOKUP('事業所リスト'!$D36,'定義'!$A$12:$C$58,3,FALSE))</f>
        <v>0</v>
      </c>
      <c r="D33" s="21">
        <f>IF(ISERROR(VLOOKUP('事業所リスト'!$E36,'定義'!$F$2:$G$1999,2,FALSE)),'事業所リスト'!$E36,VLOOKUP('事業所リスト'!$E36,'定義'!$F$2:$G$1999,2,FALSE))</f>
        <v>0</v>
      </c>
      <c r="E33" s="21">
        <f>IF('事業所リスト'!I36="○",VLOOKUP('事業所リスト'!$H36,'定義'!$N$2:$T$27,2,FALSE),0)</f>
        <v>0</v>
      </c>
      <c r="F33" s="21">
        <f>IF('事業所リスト'!J36="○",VLOOKUP('事業所リスト'!$H36,'定義'!$N$2:$T$27,3,FALSE),0)</f>
        <v>0</v>
      </c>
      <c r="G33" s="21">
        <f>IF('事業所リスト'!K36="○",VLOOKUP('事業所リスト'!$H36,'定義'!$N$2:$T$27,4,FALSE),0)</f>
        <v>0</v>
      </c>
      <c r="H33" s="21">
        <f>IF('事業所リスト'!L36="○",VLOOKUP('事業所リスト'!$H36,'定義'!$N$2:$T$27,5,FALSE),0)</f>
        <v>0</v>
      </c>
      <c r="I33" s="21">
        <f>IF('事業所リスト'!M36="○",VLOOKUP('事業所リスト'!$H36,'定義'!$N$2:$T$27,6,FALSE),0)</f>
        <v>0</v>
      </c>
      <c r="J33" s="21">
        <f>IF('事業所リスト'!N36="○",VLOOKUP('事業所リスト'!$H36,'定義'!$N$2:$T$27,7,FALSE),0)</f>
        <v>0</v>
      </c>
      <c r="L33" t="s">
        <v>219</v>
      </c>
      <c r="M33">
        <f>IF(AND($M$3=$M$28,$M$23=TRUE),IF(ISTEXT($M$21),$M$21,VLOOKUP($M$21,'定義'!$E$2:$H$61,4,FALSE)),0)</f>
        <v>0</v>
      </c>
      <c r="O33">
        <v>32</v>
      </c>
      <c r="P33" t="s">
        <v>187</v>
      </c>
      <c r="Q33">
        <f>COUNTIF($I:$I,$O33)</f>
        <v>0</v>
      </c>
    </row>
    <row r="34" spans="1:17" ht="13.5">
      <c r="A34">
        <v>33</v>
      </c>
      <c r="B34" s="21">
        <f>IF(ISERROR(VLOOKUP('事業所リスト'!$D37,'定義'!$A$12:$C$58,2,FALSE)),0,VLOOKUP('事業所リスト'!$D37,'定義'!$A$12:$C$58,2,FALSE))</f>
        <v>0</v>
      </c>
      <c r="C34" s="21">
        <f>IF(ISERROR(VLOOKUP('事業所リスト'!$D37,'定義'!$A$12:$C$58,3,FALSE)),0,VLOOKUP('事業所リスト'!$D37,'定義'!$A$12:$C$58,3,FALSE))</f>
        <v>0</v>
      </c>
      <c r="D34" s="21">
        <f>IF(ISERROR(VLOOKUP('事業所リスト'!$E37,'定義'!$F$2:$G$1999,2,FALSE)),'事業所リスト'!$E37,VLOOKUP('事業所リスト'!$E37,'定義'!$F$2:$G$1999,2,FALSE))</f>
        <v>0</v>
      </c>
      <c r="E34" s="21">
        <f>IF('事業所リスト'!I37="○",VLOOKUP('事業所リスト'!$H37,'定義'!$N$2:$T$27,2,FALSE),0)</f>
        <v>0</v>
      </c>
      <c r="F34" s="21">
        <f>IF('事業所リスト'!J37="○",VLOOKUP('事業所リスト'!$H37,'定義'!$N$2:$T$27,3,FALSE),0)</f>
        <v>0</v>
      </c>
      <c r="G34" s="21">
        <f>IF('事業所リスト'!K37="○",VLOOKUP('事業所リスト'!$H37,'定義'!$N$2:$T$27,4,FALSE),0)</f>
        <v>0</v>
      </c>
      <c r="H34" s="21">
        <f>IF('事業所リスト'!L37="○",VLOOKUP('事業所リスト'!$H37,'定義'!$N$2:$T$27,5,FALSE),0)</f>
        <v>0</v>
      </c>
      <c r="I34" s="21">
        <f>IF('事業所リスト'!M37="○",VLOOKUP('事業所リスト'!$H37,'定義'!$N$2:$T$27,6,FALSE),0)</f>
        <v>0</v>
      </c>
      <c r="J34" s="21">
        <f>IF('事業所リスト'!N37="○",VLOOKUP('事業所リスト'!$H37,'定義'!$N$2:$T$27,7,FALSE),0)</f>
        <v>0</v>
      </c>
      <c r="L34" t="s">
        <v>220</v>
      </c>
      <c r="M34">
        <f>IF($M$15&gt;2,99,0)</f>
        <v>0</v>
      </c>
      <c r="O34">
        <v>33</v>
      </c>
      <c r="P34" t="s">
        <v>188</v>
      </c>
      <c r="Q34">
        <f>COUNTIF($J:$J,$O34)</f>
        <v>0</v>
      </c>
    </row>
    <row r="35" spans="1:17" ht="13.5">
      <c r="A35">
        <v>34</v>
      </c>
      <c r="B35" s="21">
        <f>IF(ISERROR(VLOOKUP('事業所リスト'!$D38,'定義'!$A$12:$C$58,2,FALSE)),0,VLOOKUP('事業所リスト'!$D38,'定義'!$A$12:$C$58,2,FALSE))</f>
        <v>0</v>
      </c>
      <c r="C35" s="21">
        <f>IF(ISERROR(VLOOKUP('事業所リスト'!$D38,'定義'!$A$12:$C$58,3,FALSE)),0,VLOOKUP('事業所リスト'!$D38,'定義'!$A$12:$C$58,3,FALSE))</f>
        <v>0</v>
      </c>
      <c r="D35" s="21">
        <f>IF(ISERROR(VLOOKUP('事業所リスト'!$E38,'定義'!$F$2:$G$1999,2,FALSE)),'事業所リスト'!$E38,VLOOKUP('事業所リスト'!$E38,'定義'!$F$2:$G$1999,2,FALSE))</f>
        <v>0</v>
      </c>
      <c r="E35" s="21">
        <f>IF('事業所リスト'!I38="○",VLOOKUP('事業所リスト'!$H38,'定義'!$N$2:$T$27,2,FALSE),0)</f>
        <v>0</v>
      </c>
      <c r="F35" s="21">
        <f>IF('事業所リスト'!J38="○",VLOOKUP('事業所リスト'!$H38,'定義'!$N$2:$T$27,3,FALSE),0)</f>
        <v>0</v>
      </c>
      <c r="G35" s="21">
        <f>IF('事業所リスト'!K38="○",VLOOKUP('事業所リスト'!$H38,'定義'!$N$2:$T$27,4,FALSE),0)</f>
        <v>0</v>
      </c>
      <c r="H35" s="21">
        <f>IF('事業所リスト'!L38="○",VLOOKUP('事業所リスト'!$H38,'定義'!$N$2:$T$27,5,FALSE),0)</f>
        <v>0</v>
      </c>
      <c r="I35" s="21">
        <f>IF('事業所リスト'!M38="○",VLOOKUP('事業所リスト'!$H38,'定義'!$N$2:$T$27,6,FALSE),0)</f>
        <v>0</v>
      </c>
      <c r="J35" s="21">
        <f>IF('事業所リスト'!N38="○",VLOOKUP('事業所リスト'!$H38,'定義'!$N$2:$T$27,7,FALSE),0)</f>
        <v>0</v>
      </c>
      <c r="L35" t="s">
        <v>255</v>
      </c>
      <c r="M35">
        <f>IF(ISTEXT($M$33),$M$33,IF(MAX($M$30:$M$34)=40,IF($M$26&gt;0,40001,40000),MAX($M$30:$M$34)))</f>
        <v>0</v>
      </c>
      <c r="O35">
        <v>34</v>
      </c>
      <c r="P35" t="s">
        <v>197</v>
      </c>
      <c r="Q35">
        <f>COUNTIF($E:$E,$O35)</f>
        <v>0</v>
      </c>
    </row>
    <row r="36" spans="1:17" ht="13.5">
      <c r="A36">
        <v>35</v>
      </c>
      <c r="B36" s="21">
        <f>IF(ISERROR(VLOOKUP('事業所リスト'!$D39,'定義'!$A$12:$C$58,2,FALSE)),0,VLOOKUP('事業所リスト'!$D39,'定義'!$A$12:$C$58,2,FALSE))</f>
        <v>0</v>
      </c>
      <c r="C36" s="21">
        <f>IF(ISERROR(VLOOKUP('事業所リスト'!$D39,'定義'!$A$12:$C$58,3,FALSE)),0,VLOOKUP('事業所リスト'!$D39,'定義'!$A$12:$C$58,3,FALSE))</f>
        <v>0</v>
      </c>
      <c r="D36" s="21">
        <f>IF(ISERROR(VLOOKUP('事業所リスト'!$E39,'定義'!$F$2:$G$1999,2,FALSE)),'事業所リスト'!$E39,VLOOKUP('事業所リスト'!$E39,'定義'!$F$2:$G$1999,2,FALSE))</f>
        <v>0</v>
      </c>
      <c r="E36" s="21">
        <f>IF('事業所リスト'!I39="○",VLOOKUP('事業所リスト'!$H39,'定義'!$N$2:$T$27,2,FALSE),0)</f>
        <v>0</v>
      </c>
      <c r="F36" s="21">
        <f>IF('事業所リスト'!J39="○",VLOOKUP('事業所リスト'!$H39,'定義'!$N$2:$T$27,3,FALSE),0)</f>
        <v>0</v>
      </c>
      <c r="G36" s="21">
        <f>IF('事業所リスト'!K39="○",VLOOKUP('事業所リスト'!$H39,'定義'!$N$2:$T$27,4,FALSE),0)</f>
        <v>0</v>
      </c>
      <c r="H36" s="21">
        <f>IF('事業所リスト'!L39="○",VLOOKUP('事業所リスト'!$H39,'定義'!$N$2:$T$27,5,FALSE),0)</f>
        <v>0</v>
      </c>
      <c r="I36" s="21">
        <f>IF('事業所リスト'!M39="○",VLOOKUP('事業所リスト'!$H39,'定義'!$N$2:$T$27,6,FALSE),0)</f>
        <v>0</v>
      </c>
      <c r="J36" s="21">
        <f>IF('事業所リスト'!N39="○",VLOOKUP('事業所リスト'!$H39,'定義'!$N$2:$T$27,7,FALSE),0)</f>
        <v>0</v>
      </c>
      <c r="M36">
        <f>MATCH(MAX($M$30:$M$34),$M$30:$M$34,0)</f>
        <v>1</v>
      </c>
      <c r="O36">
        <v>35</v>
      </c>
      <c r="P36" t="s">
        <v>198</v>
      </c>
      <c r="Q36">
        <f>COUNTIF($F:$F,$O36)</f>
        <v>0</v>
      </c>
    </row>
    <row r="37" spans="1:17" ht="13.5">
      <c r="A37">
        <v>36</v>
      </c>
      <c r="B37" s="21">
        <f>IF(ISERROR(VLOOKUP('事業所リスト'!$D40,'定義'!$A$12:$C$58,2,FALSE)),0,VLOOKUP('事業所リスト'!$D40,'定義'!$A$12:$C$58,2,FALSE))</f>
        <v>0</v>
      </c>
      <c r="C37" s="21">
        <f>IF(ISERROR(VLOOKUP('事業所リスト'!$D40,'定義'!$A$12:$C$58,3,FALSE)),0,VLOOKUP('事業所リスト'!$D40,'定義'!$A$12:$C$58,3,FALSE))</f>
        <v>0</v>
      </c>
      <c r="D37" s="21">
        <f>IF(ISERROR(VLOOKUP('事業所リスト'!$E40,'定義'!$F$2:$G$1999,2,FALSE)),'事業所リスト'!$E40,VLOOKUP('事業所リスト'!$E40,'定義'!$F$2:$G$1999,2,FALSE))</f>
        <v>0</v>
      </c>
      <c r="E37" s="21">
        <f>IF('事業所リスト'!I40="○",VLOOKUP('事業所リスト'!$H40,'定義'!$N$2:$T$27,2,FALSE),0)</f>
        <v>0</v>
      </c>
      <c r="F37" s="21">
        <f>IF('事業所リスト'!J40="○",VLOOKUP('事業所リスト'!$H40,'定義'!$N$2:$T$27,3,FALSE),0)</f>
        <v>0</v>
      </c>
      <c r="G37" s="21">
        <f>IF('事業所リスト'!K40="○",VLOOKUP('事業所リスト'!$H40,'定義'!$N$2:$T$27,4,FALSE),0)</f>
        <v>0</v>
      </c>
      <c r="H37" s="21">
        <f>IF('事業所リスト'!L40="○",VLOOKUP('事業所リスト'!$H40,'定義'!$N$2:$T$27,5,FALSE),0)</f>
        <v>0</v>
      </c>
      <c r="I37" s="21">
        <f>IF('事業所リスト'!M40="○",VLOOKUP('事業所リスト'!$H40,'定義'!$N$2:$T$27,6,FALSE),0)</f>
        <v>0</v>
      </c>
      <c r="J37" s="21">
        <f>IF('事業所リスト'!N40="○",VLOOKUP('事業所リスト'!$H40,'定義'!$N$2:$T$27,7,FALSE),0)</f>
        <v>0</v>
      </c>
      <c r="O37">
        <v>36</v>
      </c>
      <c r="P37" t="s">
        <v>199</v>
      </c>
      <c r="Q37">
        <f>COUNTIF($E:$E,$O37)</f>
        <v>0</v>
      </c>
    </row>
    <row r="38" spans="1:17" ht="13.5">
      <c r="A38">
        <v>37</v>
      </c>
      <c r="B38" s="21">
        <f>IF(ISERROR(VLOOKUP('事業所リスト'!$D41,'定義'!$A$12:$C$58,2,FALSE)),0,VLOOKUP('事業所リスト'!$D41,'定義'!$A$12:$C$58,2,FALSE))</f>
        <v>0</v>
      </c>
      <c r="C38" s="21">
        <f>IF(ISERROR(VLOOKUP('事業所リスト'!$D41,'定義'!$A$12:$C$58,3,FALSE)),0,VLOOKUP('事業所リスト'!$D41,'定義'!$A$12:$C$58,3,FALSE))</f>
        <v>0</v>
      </c>
      <c r="D38" s="21">
        <f>IF(ISERROR(VLOOKUP('事業所リスト'!$E41,'定義'!$F$2:$G$1999,2,FALSE)),'事業所リスト'!$E41,VLOOKUP('事業所リスト'!$E41,'定義'!$F$2:$G$1999,2,FALSE))</f>
        <v>0</v>
      </c>
      <c r="E38" s="21">
        <f>IF('事業所リスト'!I41="○",VLOOKUP('事業所リスト'!$H41,'定義'!$N$2:$T$27,2,FALSE),0)</f>
        <v>0</v>
      </c>
      <c r="F38" s="21">
        <f>IF('事業所リスト'!J41="○",VLOOKUP('事業所リスト'!$H41,'定義'!$N$2:$T$27,3,FALSE),0)</f>
        <v>0</v>
      </c>
      <c r="G38" s="21">
        <f>IF('事業所リスト'!K41="○",VLOOKUP('事業所リスト'!$H41,'定義'!$N$2:$T$27,4,FALSE),0)</f>
        <v>0</v>
      </c>
      <c r="H38" s="21">
        <f>IF('事業所リスト'!L41="○",VLOOKUP('事業所リスト'!$H41,'定義'!$N$2:$T$27,5,FALSE),0)</f>
        <v>0</v>
      </c>
      <c r="I38" s="21">
        <f>IF('事業所リスト'!M41="○",VLOOKUP('事業所リスト'!$H41,'定義'!$N$2:$T$27,6,FALSE),0)</f>
        <v>0</v>
      </c>
      <c r="J38" s="21">
        <f>IF('事業所リスト'!N41="○",VLOOKUP('事業所リスト'!$H41,'定義'!$N$2:$T$27,7,FALSE),0)</f>
        <v>0</v>
      </c>
      <c r="O38">
        <v>37</v>
      </c>
      <c r="P38" t="s">
        <v>200</v>
      </c>
      <c r="Q38">
        <f>COUNTIF($E:$E,$O38)</f>
        <v>0</v>
      </c>
    </row>
    <row r="39" spans="1:17" ht="13.5">
      <c r="A39">
        <v>38</v>
      </c>
      <c r="B39" s="21">
        <f>IF(ISERROR(VLOOKUP('事業所リスト'!$D42,'定義'!$A$12:$C$58,2,FALSE)),0,VLOOKUP('事業所リスト'!$D42,'定義'!$A$12:$C$58,2,FALSE))</f>
        <v>0</v>
      </c>
      <c r="C39" s="21">
        <f>IF(ISERROR(VLOOKUP('事業所リスト'!$D42,'定義'!$A$12:$C$58,3,FALSE)),0,VLOOKUP('事業所リスト'!$D42,'定義'!$A$12:$C$58,3,FALSE))</f>
        <v>0</v>
      </c>
      <c r="D39" s="21">
        <f>IF(ISERROR(VLOOKUP('事業所リスト'!$E42,'定義'!$F$2:$G$1999,2,FALSE)),'事業所リスト'!$E42,VLOOKUP('事業所リスト'!$E42,'定義'!$F$2:$G$1999,2,FALSE))</f>
        <v>0</v>
      </c>
      <c r="E39" s="21">
        <f>IF('事業所リスト'!I42="○",VLOOKUP('事業所リスト'!$H42,'定義'!$N$2:$T$27,2,FALSE),0)</f>
        <v>0</v>
      </c>
      <c r="F39" s="21">
        <f>IF('事業所リスト'!J42="○",VLOOKUP('事業所リスト'!$H42,'定義'!$N$2:$T$27,3,FALSE),0)</f>
        <v>0</v>
      </c>
      <c r="G39" s="21">
        <f>IF('事業所リスト'!K42="○",VLOOKUP('事業所リスト'!$H42,'定義'!$N$2:$T$27,4,FALSE),0)</f>
        <v>0</v>
      </c>
      <c r="H39" s="21">
        <f>IF('事業所リスト'!L42="○",VLOOKUP('事業所リスト'!$H42,'定義'!$N$2:$T$27,5,FALSE),0)</f>
        <v>0</v>
      </c>
      <c r="I39" s="21">
        <f>IF('事業所リスト'!M42="○",VLOOKUP('事業所リスト'!$H42,'定義'!$N$2:$T$27,6,FALSE),0)</f>
        <v>0</v>
      </c>
      <c r="J39" s="21">
        <f>IF('事業所リスト'!N42="○",VLOOKUP('事業所リスト'!$H42,'定義'!$N$2:$T$27,7,FALSE),0)</f>
        <v>0</v>
      </c>
      <c r="O39">
        <v>38</v>
      </c>
      <c r="P39" t="s">
        <v>312</v>
      </c>
      <c r="Q39">
        <f>COUNTIF($E:$E,$O39)</f>
        <v>0</v>
      </c>
    </row>
    <row r="40" spans="1:17" ht="13.5">
      <c r="A40">
        <v>39</v>
      </c>
      <c r="B40" s="21">
        <f>IF(ISERROR(VLOOKUP('事業所リスト'!$D43,'定義'!$A$12:$C$58,2,FALSE)),0,VLOOKUP('事業所リスト'!$D43,'定義'!$A$12:$C$58,2,FALSE))</f>
        <v>0</v>
      </c>
      <c r="C40" s="21">
        <f>IF(ISERROR(VLOOKUP('事業所リスト'!$D43,'定義'!$A$12:$C$58,3,FALSE)),0,VLOOKUP('事業所リスト'!$D43,'定義'!$A$12:$C$58,3,FALSE))</f>
        <v>0</v>
      </c>
      <c r="D40" s="21">
        <f>IF(ISERROR(VLOOKUP('事業所リスト'!$E43,'定義'!$F$2:$G$1999,2,FALSE)),'事業所リスト'!$E43,VLOOKUP('事業所リスト'!$E43,'定義'!$F$2:$G$1999,2,FALSE))</f>
        <v>0</v>
      </c>
      <c r="E40" s="21">
        <f>IF('事業所リスト'!I43="○",VLOOKUP('事業所リスト'!$H43,'定義'!$N$2:$T$27,2,FALSE),0)</f>
        <v>0</v>
      </c>
      <c r="F40" s="21">
        <f>IF('事業所リスト'!J43="○",VLOOKUP('事業所リスト'!$H43,'定義'!$N$2:$T$27,3,FALSE),0)</f>
        <v>0</v>
      </c>
      <c r="G40" s="21">
        <f>IF('事業所リスト'!K43="○",VLOOKUP('事業所リスト'!$H43,'定義'!$N$2:$T$27,4,FALSE),0)</f>
        <v>0</v>
      </c>
      <c r="H40" s="21">
        <f>IF('事業所リスト'!L43="○",VLOOKUP('事業所リスト'!$H43,'定義'!$N$2:$T$27,5,FALSE),0)</f>
        <v>0</v>
      </c>
      <c r="I40" s="21">
        <f>IF('事業所リスト'!M43="○",VLOOKUP('事業所リスト'!$H43,'定義'!$N$2:$T$27,6,FALSE),0)</f>
        <v>0</v>
      </c>
      <c r="J40" s="21">
        <f>IF('事業所リスト'!N43="○",VLOOKUP('事業所リスト'!$H43,'定義'!$N$2:$T$27,7,FALSE),0)</f>
        <v>0</v>
      </c>
      <c r="O40">
        <v>39</v>
      </c>
      <c r="P40" t="s">
        <v>201</v>
      </c>
      <c r="Q40">
        <f>COUNTIF($E:$E,$O40)</f>
        <v>0</v>
      </c>
    </row>
    <row r="41" spans="1:17" ht="13.5">
      <c r="A41">
        <v>40</v>
      </c>
      <c r="B41" s="21">
        <f>IF(ISERROR(VLOOKUP('事業所リスト'!$D44,'定義'!$A$12:$C$58,2,FALSE)),0,VLOOKUP('事業所リスト'!$D44,'定義'!$A$12:$C$58,2,FALSE))</f>
        <v>0</v>
      </c>
      <c r="C41" s="21">
        <f>IF(ISERROR(VLOOKUP('事業所リスト'!$D44,'定義'!$A$12:$C$58,3,FALSE)),0,VLOOKUP('事業所リスト'!$D44,'定義'!$A$12:$C$58,3,FALSE))</f>
        <v>0</v>
      </c>
      <c r="D41" s="21">
        <f>IF(ISERROR(VLOOKUP('事業所リスト'!$E44,'定義'!$F$2:$G$1999,2,FALSE)),'事業所リスト'!$E44,VLOOKUP('事業所リスト'!$E44,'定義'!$F$2:$G$1999,2,FALSE))</f>
        <v>0</v>
      </c>
      <c r="E41" s="21">
        <f>IF('事業所リスト'!I44="○",VLOOKUP('事業所リスト'!$H44,'定義'!$N$2:$T$27,2,FALSE),0)</f>
        <v>0</v>
      </c>
      <c r="F41" s="21">
        <f>IF('事業所リスト'!J44="○",VLOOKUP('事業所リスト'!$H44,'定義'!$N$2:$T$27,3,FALSE),0)</f>
        <v>0</v>
      </c>
      <c r="G41" s="21">
        <f>IF('事業所リスト'!K44="○",VLOOKUP('事業所リスト'!$H44,'定義'!$N$2:$T$27,4,FALSE),0)</f>
        <v>0</v>
      </c>
      <c r="H41" s="21">
        <f>IF('事業所リスト'!L44="○",VLOOKUP('事業所リスト'!$H44,'定義'!$N$2:$T$27,5,FALSE),0)</f>
        <v>0</v>
      </c>
      <c r="I41" s="21">
        <f>IF('事業所リスト'!M44="○",VLOOKUP('事業所リスト'!$H44,'定義'!$N$2:$T$27,6,FALSE),0)</f>
        <v>0</v>
      </c>
      <c r="J41" s="21">
        <f>IF('事業所リスト'!N44="○",VLOOKUP('事業所リスト'!$H44,'定義'!$N$2:$T$27,7,FALSE),0)</f>
        <v>0</v>
      </c>
      <c r="O41">
        <v>40</v>
      </c>
      <c r="P41" t="s">
        <v>202</v>
      </c>
      <c r="Q41">
        <f>COUNTIF($F:$F,$O41)</f>
        <v>0</v>
      </c>
    </row>
    <row r="42" spans="1:17" ht="13.5">
      <c r="A42">
        <v>41</v>
      </c>
      <c r="B42" s="21">
        <f>IF(ISERROR(VLOOKUP('事業所リスト'!$D45,'定義'!$A$12:$C$58,2,FALSE)),0,VLOOKUP('事業所リスト'!$D45,'定義'!$A$12:$C$58,2,FALSE))</f>
        <v>0</v>
      </c>
      <c r="C42" s="21">
        <f>IF(ISERROR(VLOOKUP('事業所リスト'!$D45,'定義'!$A$12:$C$58,3,FALSE)),0,VLOOKUP('事業所リスト'!$D45,'定義'!$A$12:$C$58,3,FALSE))</f>
        <v>0</v>
      </c>
      <c r="D42" s="21">
        <f>IF(ISERROR(VLOOKUP('事業所リスト'!$E45,'定義'!$F$2:$G$1999,2,FALSE)),'事業所リスト'!$E45,VLOOKUP('事業所リスト'!$E45,'定義'!$F$2:$G$1999,2,FALSE))</f>
        <v>0</v>
      </c>
      <c r="E42" s="21">
        <f>IF('事業所リスト'!I45="○",VLOOKUP('事業所リスト'!$H45,'定義'!$N$2:$T$27,2,FALSE),0)</f>
        <v>0</v>
      </c>
      <c r="F42" s="21">
        <f>IF('事業所リスト'!J45="○",VLOOKUP('事業所リスト'!$H45,'定義'!$N$2:$T$27,3,FALSE),0)</f>
        <v>0</v>
      </c>
      <c r="G42" s="21">
        <f>IF('事業所リスト'!K45="○",VLOOKUP('事業所リスト'!$H45,'定義'!$N$2:$T$27,4,FALSE),0)</f>
        <v>0</v>
      </c>
      <c r="H42" s="21">
        <f>IF('事業所リスト'!L45="○",VLOOKUP('事業所リスト'!$H45,'定義'!$N$2:$T$27,5,FALSE),0)</f>
        <v>0</v>
      </c>
      <c r="I42" s="21">
        <f>IF('事業所リスト'!M45="○",VLOOKUP('事業所リスト'!$H45,'定義'!$N$2:$T$27,6,FALSE),0)</f>
        <v>0</v>
      </c>
      <c r="J42" s="21">
        <f>IF('事業所リスト'!N45="○",VLOOKUP('事業所リスト'!$H45,'定義'!$N$2:$T$27,7,FALSE),0)</f>
        <v>0</v>
      </c>
      <c r="O42">
        <v>41</v>
      </c>
      <c r="P42" t="s">
        <v>259</v>
      </c>
      <c r="Q42">
        <f>COUNTIF($E:$E,$O42)</f>
        <v>0</v>
      </c>
    </row>
    <row r="43" spans="1:17" ht="13.5">
      <c r="A43">
        <v>42</v>
      </c>
      <c r="B43" s="21">
        <f>IF(ISERROR(VLOOKUP('事業所リスト'!$D46,'定義'!$A$12:$C$58,2,FALSE)),0,VLOOKUP('事業所リスト'!$D46,'定義'!$A$12:$C$58,2,FALSE))</f>
        <v>0</v>
      </c>
      <c r="C43" s="21">
        <f>IF(ISERROR(VLOOKUP('事業所リスト'!$D46,'定義'!$A$12:$C$58,3,FALSE)),0,VLOOKUP('事業所リスト'!$D46,'定義'!$A$12:$C$58,3,FALSE))</f>
        <v>0</v>
      </c>
      <c r="D43" s="21">
        <f>IF(ISERROR(VLOOKUP('事業所リスト'!$E46,'定義'!$F$2:$G$1999,2,FALSE)),'事業所リスト'!$E46,VLOOKUP('事業所リスト'!$E46,'定義'!$F$2:$G$1999,2,FALSE))</f>
        <v>0</v>
      </c>
      <c r="E43" s="21">
        <f>IF('事業所リスト'!I46="○",VLOOKUP('事業所リスト'!$H46,'定義'!$N$2:$T$27,2,FALSE),0)</f>
        <v>0</v>
      </c>
      <c r="F43" s="21">
        <f>IF('事業所リスト'!J46="○",VLOOKUP('事業所リスト'!$H46,'定義'!$N$2:$T$27,3,FALSE),0)</f>
        <v>0</v>
      </c>
      <c r="G43" s="21">
        <f>IF('事業所リスト'!K46="○",VLOOKUP('事業所リスト'!$H46,'定義'!$N$2:$T$27,4,FALSE),0)</f>
        <v>0</v>
      </c>
      <c r="H43" s="21">
        <f>IF('事業所リスト'!L46="○",VLOOKUP('事業所リスト'!$H46,'定義'!$N$2:$T$27,5,FALSE),0)</f>
        <v>0</v>
      </c>
      <c r="I43" s="21">
        <f>IF('事業所リスト'!M46="○",VLOOKUP('事業所リスト'!$H46,'定義'!$N$2:$T$27,6,FALSE),0)</f>
        <v>0</v>
      </c>
      <c r="J43" s="21">
        <f>IF('事業所リスト'!N46="○",VLOOKUP('事業所リスト'!$H46,'定義'!$N$2:$T$27,7,FALSE),0)</f>
        <v>0</v>
      </c>
      <c r="O43">
        <v>42</v>
      </c>
      <c r="P43" t="s">
        <v>260</v>
      </c>
      <c r="Q43">
        <f>COUNTIF($F:$F,$O43)</f>
        <v>0</v>
      </c>
    </row>
    <row r="44" spans="1:17" ht="13.5">
      <c r="A44">
        <v>43</v>
      </c>
      <c r="B44" s="21">
        <f>IF(ISERROR(VLOOKUP('事業所リスト'!$D47,'定義'!$A$12:$C$58,2,FALSE)),0,VLOOKUP('事業所リスト'!$D47,'定義'!$A$12:$C$58,2,FALSE))</f>
        <v>0</v>
      </c>
      <c r="C44" s="21">
        <f>IF(ISERROR(VLOOKUP('事業所リスト'!$D47,'定義'!$A$12:$C$58,3,FALSE)),0,VLOOKUP('事業所リスト'!$D47,'定義'!$A$12:$C$58,3,FALSE))</f>
        <v>0</v>
      </c>
      <c r="D44" s="21">
        <f>IF(ISERROR(VLOOKUP('事業所リスト'!$E47,'定義'!$F$2:$G$1999,2,FALSE)),'事業所リスト'!$E47,VLOOKUP('事業所リスト'!$E47,'定義'!$F$2:$G$1999,2,FALSE))</f>
        <v>0</v>
      </c>
      <c r="E44" s="21">
        <f>IF('事業所リスト'!I47="○",VLOOKUP('事業所リスト'!$H47,'定義'!$N$2:$T$27,2,FALSE),0)</f>
        <v>0</v>
      </c>
      <c r="F44" s="21">
        <f>IF('事業所リスト'!J47="○",VLOOKUP('事業所リスト'!$H47,'定義'!$N$2:$T$27,3,FALSE),0)</f>
        <v>0</v>
      </c>
      <c r="G44" s="21">
        <f>IF('事業所リスト'!K47="○",VLOOKUP('事業所リスト'!$H47,'定義'!$N$2:$T$27,4,FALSE),0)</f>
        <v>0</v>
      </c>
      <c r="H44" s="21">
        <f>IF('事業所リスト'!L47="○",VLOOKUP('事業所リスト'!$H47,'定義'!$N$2:$T$27,5,FALSE),0)</f>
        <v>0</v>
      </c>
      <c r="I44" s="21">
        <f>IF('事業所リスト'!M47="○",VLOOKUP('事業所リスト'!$H47,'定義'!$N$2:$T$27,6,FALSE),0)</f>
        <v>0</v>
      </c>
      <c r="J44" s="21">
        <f>IF('事業所リスト'!N47="○",VLOOKUP('事業所リスト'!$H47,'定義'!$N$2:$T$27,7,FALSE),0)</f>
        <v>0</v>
      </c>
      <c r="O44">
        <v>43</v>
      </c>
      <c r="P44" t="s">
        <v>203</v>
      </c>
      <c r="Q44">
        <f>COUNTIF($E:$E,$O44)</f>
        <v>0</v>
      </c>
    </row>
    <row r="45" spans="1:17" ht="13.5">
      <c r="A45">
        <v>44</v>
      </c>
      <c r="B45" s="21">
        <f>IF(ISERROR(VLOOKUP('事業所リスト'!$D48,'定義'!$A$12:$C$58,2,FALSE)),0,VLOOKUP('事業所リスト'!$D48,'定義'!$A$12:$C$58,2,FALSE))</f>
        <v>0</v>
      </c>
      <c r="C45" s="21">
        <f>IF(ISERROR(VLOOKUP('事業所リスト'!$D48,'定義'!$A$12:$C$58,3,FALSE)),0,VLOOKUP('事業所リスト'!$D48,'定義'!$A$12:$C$58,3,FALSE))</f>
        <v>0</v>
      </c>
      <c r="D45" s="21">
        <f>IF(ISERROR(VLOOKUP('事業所リスト'!$E48,'定義'!$F$2:$G$1999,2,FALSE)),'事業所リスト'!$E48,VLOOKUP('事業所リスト'!$E48,'定義'!$F$2:$G$1999,2,FALSE))</f>
        <v>0</v>
      </c>
      <c r="E45" s="21">
        <f>IF('事業所リスト'!I48="○",VLOOKUP('事業所リスト'!$H48,'定義'!$N$2:$T$27,2,FALSE),0)</f>
        <v>0</v>
      </c>
      <c r="F45" s="21">
        <f>IF('事業所リスト'!J48="○",VLOOKUP('事業所リスト'!$H48,'定義'!$N$2:$T$27,3,FALSE),0)</f>
        <v>0</v>
      </c>
      <c r="G45" s="21">
        <f>IF('事業所リスト'!K48="○",VLOOKUP('事業所リスト'!$H48,'定義'!$N$2:$T$27,4,FALSE),0)</f>
        <v>0</v>
      </c>
      <c r="H45" s="21">
        <f>IF('事業所リスト'!L48="○",VLOOKUP('事業所リスト'!$H48,'定義'!$N$2:$T$27,5,FALSE),0)</f>
        <v>0</v>
      </c>
      <c r="I45" s="21">
        <f>IF('事業所リスト'!M48="○",VLOOKUP('事業所リスト'!$H48,'定義'!$N$2:$T$27,6,FALSE),0)</f>
        <v>0</v>
      </c>
      <c r="J45" s="21">
        <f>IF('事業所リスト'!N48="○",VLOOKUP('事業所リスト'!$H48,'定義'!$N$2:$T$27,7,FALSE),0)</f>
        <v>0</v>
      </c>
      <c r="O45">
        <v>44</v>
      </c>
      <c r="P45" t="s">
        <v>204</v>
      </c>
      <c r="Q45">
        <f>COUNTIF($F:$F,$O45)</f>
        <v>0</v>
      </c>
    </row>
    <row r="46" spans="1:17" ht="13.5">
      <c r="A46">
        <v>45</v>
      </c>
      <c r="B46" s="21">
        <f>IF(ISERROR(VLOOKUP('事業所リスト'!$D49,'定義'!$A$12:$C$58,2,FALSE)),0,VLOOKUP('事業所リスト'!$D49,'定義'!$A$12:$C$58,2,FALSE))</f>
        <v>0</v>
      </c>
      <c r="C46" s="21">
        <f>IF(ISERROR(VLOOKUP('事業所リスト'!$D49,'定義'!$A$12:$C$58,3,FALSE)),0,VLOOKUP('事業所リスト'!$D49,'定義'!$A$12:$C$58,3,FALSE))</f>
        <v>0</v>
      </c>
      <c r="D46" s="21">
        <f>IF(ISERROR(VLOOKUP('事業所リスト'!$E49,'定義'!$F$2:$G$1999,2,FALSE)),'事業所リスト'!$E49,VLOOKUP('事業所リスト'!$E49,'定義'!$F$2:$G$1999,2,FALSE))</f>
        <v>0</v>
      </c>
      <c r="E46" s="21">
        <f>IF('事業所リスト'!I49="○",VLOOKUP('事業所リスト'!$H49,'定義'!$N$2:$T$27,2,FALSE),0)</f>
        <v>0</v>
      </c>
      <c r="F46" s="21">
        <f>IF('事業所リスト'!J49="○",VLOOKUP('事業所リスト'!$H49,'定義'!$N$2:$T$27,3,FALSE),0)</f>
        <v>0</v>
      </c>
      <c r="G46" s="21">
        <f>IF('事業所リスト'!K49="○",VLOOKUP('事業所リスト'!$H49,'定義'!$N$2:$T$27,4,FALSE),0)</f>
        <v>0</v>
      </c>
      <c r="H46" s="21">
        <f>IF('事業所リスト'!L49="○",VLOOKUP('事業所リスト'!$H49,'定義'!$N$2:$T$27,5,FALSE),0)</f>
        <v>0</v>
      </c>
      <c r="I46" s="21">
        <f>IF('事業所リスト'!M49="○",VLOOKUP('事業所リスト'!$H49,'定義'!$N$2:$T$27,6,FALSE),0)</f>
        <v>0</v>
      </c>
      <c r="J46" s="21">
        <f>IF('事業所リスト'!N49="○",VLOOKUP('事業所リスト'!$H49,'定義'!$N$2:$T$27,7,FALSE),0)</f>
        <v>0</v>
      </c>
      <c r="O46">
        <v>45</v>
      </c>
      <c r="P46" t="s">
        <v>205</v>
      </c>
      <c r="Q46">
        <f>COUNTIF($E:$E,$O46)</f>
        <v>0</v>
      </c>
    </row>
    <row r="47" spans="1:17" ht="13.5">
      <c r="A47">
        <v>46</v>
      </c>
      <c r="B47" s="21">
        <f>IF(ISERROR(VLOOKUP('事業所リスト'!$D50,'定義'!$A$12:$C$58,2,FALSE)),0,VLOOKUP('事業所リスト'!$D50,'定義'!$A$12:$C$58,2,FALSE))</f>
        <v>0</v>
      </c>
      <c r="C47" s="21">
        <f>IF(ISERROR(VLOOKUP('事業所リスト'!$D50,'定義'!$A$12:$C$58,3,FALSE)),0,VLOOKUP('事業所リスト'!$D50,'定義'!$A$12:$C$58,3,FALSE))</f>
        <v>0</v>
      </c>
      <c r="D47" s="21">
        <f>IF(ISERROR(VLOOKUP('事業所リスト'!$E50,'定義'!$F$2:$G$1999,2,FALSE)),'事業所リスト'!$E50,VLOOKUP('事業所リスト'!$E50,'定義'!$F$2:$G$1999,2,FALSE))</f>
        <v>0</v>
      </c>
      <c r="E47" s="21">
        <f>IF('事業所リスト'!I50="○",VLOOKUP('事業所リスト'!$H50,'定義'!$N$2:$T$27,2,FALSE),0)</f>
        <v>0</v>
      </c>
      <c r="F47" s="21">
        <f>IF('事業所リスト'!J50="○",VLOOKUP('事業所リスト'!$H50,'定義'!$N$2:$T$27,3,FALSE),0)</f>
        <v>0</v>
      </c>
      <c r="G47" s="21">
        <f>IF('事業所リスト'!K50="○",VLOOKUP('事業所リスト'!$H50,'定義'!$N$2:$T$27,4,FALSE),0)</f>
        <v>0</v>
      </c>
      <c r="H47" s="21">
        <f>IF('事業所リスト'!L50="○",VLOOKUP('事業所リスト'!$H50,'定義'!$N$2:$T$27,5,FALSE),0)</f>
        <v>0</v>
      </c>
      <c r="I47" s="21">
        <f>IF('事業所リスト'!M50="○",VLOOKUP('事業所リスト'!$H50,'定義'!$N$2:$T$27,6,FALSE),0)</f>
        <v>0</v>
      </c>
      <c r="J47" s="21">
        <f>IF('事業所リスト'!N50="○",VLOOKUP('事業所リスト'!$H50,'定義'!$N$2:$T$27,7,FALSE),0)</f>
        <v>0</v>
      </c>
      <c r="O47">
        <v>46</v>
      </c>
      <c r="P47" t="s">
        <v>206</v>
      </c>
      <c r="Q47">
        <f>COUNTIF($E:$E,$O47)</f>
        <v>0</v>
      </c>
    </row>
    <row r="48" spans="1:17" ht="13.5">
      <c r="A48">
        <v>47</v>
      </c>
      <c r="B48" s="21">
        <f>IF(ISERROR(VLOOKUP('事業所リスト'!$D51,'定義'!$A$12:$C$58,2,FALSE)),0,VLOOKUP('事業所リスト'!$D51,'定義'!$A$12:$C$58,2,FALSE))</f>
        <v>0</v>
      </c>
      <c r="C48" s="21">
        <f>IF(ISERROR(VLOOKUP('事業所リスト'!$D51,'定義'!$A$12:$C$58,3,FALSE)),0,VLOOKUP('事業所リスト'!$D51,'定義'!$A$12:$C$58,3,FALSE))</f>
        <v>0</v>
      </c>
      <c r="D48" s="21">
        <f>IF(ISERROR(VLOOKUP('事業所リスト'!$E51,'定義'!$F$2:$G$1999,2,FALSE)),'事業所リスト'!$E51,VLOOKUP('事業所リスト'!$E51,'定義'!$F$2:$G$1999,2,FALSE))</f>
        <v>0</v>
      </c>
      <c r="E48" s="21">
        <f>IF('事業所リスト'!I51="○",VLOOKUP('事業所リスト'!$H51,'定義'!$N$2:$T$27,2,FALSE),0)</f>
        <v>0</v>
      </c>
      <c r="F48" s="21">
        <f>IF('事業所リスト'!J51="○",VLOOKUP('事業所リスト'!$H51,'定義'!$N$2:$T$27,3,FALSE),0)</f>
        <v>0</v>
      </c>
      <c r="G48" s="21">
        <f>IF('事業所リスト'!K51="○",VLOOKUP('事業所リスト'!$H51,'定義'!$N$2:$T$27,4,FALSE),0)</f>
        <v>0</v>
      </c>
      <c r="H48" s="21">
        <f>IF('事業所リスト'!L51="○",VLOOKUP('事業所リスト'!$H51,'定義'!$N$2:$T$27,5,FALSE),0)</f>
        <v>0</v>
      </c>
      <c r="I48" s="21">
        <f>IF('事業所リスト'!M51="○",VLOOKUP('事業所リスト'!$H51,'定義'!$N$2:$T$27,6,FALSE),0)</f>
        <v>0</v>
      </c>
      <c r="J48" s="21">
        <f>IF('事業所リスト'!N51="○",VLOOKUP('事業所リスト'!$H51,'定義'!$N$2:$T$27,7,FALSE),0)</f>
        <v>0</v>
      </c>
      <c r="O48">
        <v>47</v>
      </c>
      <c r="P48" t="s">
        <v>207</v>
      </c>
      <c r="Q48">
        <f>COUNTIF($E:$E,$O48)</f>
        <v>0</v>
      </c>
    </row>
    <row r="49" spans="1:10" ht="13.5">
      <c r="A49">
        <v>48</v>
      </c>
      <c r="B49" s="21">
        <f>IF(ISERROR(VLOOKUP('事業所リスト'!$D52,'定義'!$A$12:$C$58,2,FALSE)),0,VLOOKUP('事業所リスト'!$D52,'定義'!$A$12:$C$58,2,FALSE))</f>
        <v>0</v>
      </c>
      <c r="C49" s="21">
        <f>IF(ISERROR(VLOOKUP('事業所リスト'!$D52,'定義'!$A$12:$C$58,3,FALSE)),0,VLOOKUP('事業所リスト'!$D52,'定義'!$A$12:$C$58,3,FALSE))</f>
        <v>0</v>
      </c>
      <c r="D49" s="21">
        <f>IF(ISERROR(VLOOKUP('事業所リスト'!$E52,'定義'!$F$2:$G$1999,2,FALSE)),'事業所リスト'!$E52,VLOOKUP('事業所リスト'!$E52,'定義'!$F$2:$G$1999,2,FALSE))</f>
        <v>0</v>
      </c>
      <c r="E49" s="21">
        <f>IF('事業所リスト'!I52="○",VLOOKUP('事業所リスト'!$H52,'定義'!$N$2:$T$27,2,FALSE),0)</f>
        <v>0</v>
      </c>
      <c r="F49" s="21">
        <f>IF('事業所リスト'!J52="○",VLOOKUP('事業所リスト'!$H52,'定義'!$N$2:$T$27,3,FALSE),0)</f>
        <v>0</v>
      </c>
      <c r="G49" s="21">
        <f>IF('事業所リスト'!K52="○",VLOOKUP('事業所リスト'!$H52,'定義'!$N$2:$T$27,4,FALSE),0)</f>
        <v>0</v>
      </c>
      <c r="H49" s="21">
        <f>IF('事業所リスト'!L52="○",VLOOKUP('事業所リスト'!$H52,'定義'!$N$2:$T$27,5,FALSE),0)</f>
        <v>0</v>
      </c>
      <c r="I49" s="21">
        <f>IF('事業所リスト'!M52="○",VLOOKUP('事業所リスト'!$H52,'定義'!$N$2:$T$27,6,FALSE),0)</f>
        <v>0</v>
      </c>
      <c r="J49" s="21">
        <f>IF('事業所リスト'!N52="○",VLOOKUP('事業所リスト'!$H52,'定義'!$N$2:$T$27,7,FALSE),0)</f>
        <v>0</v>
      </c>
    </row>
    <row r="50" spans="1:10" ht="13.5">
      <c r="A50">
        <v>49</v>
      </c>
      <c r="B50" s="21">
        <f>IF(ISERROR(VLOOKUP('事業所リスト'!$D53,'定義'!$A$12:$C$58,2,FALSE)),0,VLOOKUP('事業所リスト'!$D53,'定義'!$A$12:$C$58,2,FALSE))</f>
        <v>0</v>
      </c>
      <c r="C50" s="21">
        <f>IF(ISERROR(VLOOKUP('事業所リスト'!$D53,'定義'!$A$12:$C$58,3,FALSE)),0,VLOOKUP('事業所リスト'!$D53,'定義'!$A$12:$C$58,3,FALSE))</f>
        <v>0</v>
      </c>
      <c r="D50" s="21">
        <f>IF(ISERROR(VLOOKUP('事業所リスト'!$E53,'定義'!$F$2:$G$1999,2,FALSE)),'事業所リスト'!$E53,VLOOKUP('事業所リスト'!$E53,'定義'!$F$2:$G$1999,2,FALSE))</f>
        <v>0</v>
      </c>
      <c r="E50" s="21">
        <f>IF('事業所リスト'!I53="○",VLOOKUP('事業所リスト'!$H53,'定義'!$N$2:$T$27,2,FALSE),0)</f>
        <v>0</v>
      </c>
      <c r="F50" s="21">
        <f>IF('事業所リスト'!J53="○",VLOOKUP('事業所リスト'!$H53,'定義'!$N$2:$T$27,3,FALSE),0)</f>
        <v>0</v>
      </c>
      <c r="G50" s="21">
        <f>IF('事業所リスト'!K53="○",VLOOKUP('事業所リスト'!$H53,'定義'!$N$2:$T$27,4,FALSE),0)</f>
        <v>0</v>
      </c>
      <c r="H50" s="21">
        <f>IF('事業所リスト'!L53="○",VLOOKUP('事業所リスト'!$H53,'定義'!$N$2:$T$27,5,FALSE),0)</f>
        <v>0</v>
      </c>
      <c r="I50" s="21">
        <f>IF('事業所リスト'!M53="○",VLOOKUP('事業所リスト'!$H53,'定義'!$N$2:$T$27,6,FALSE),0)</f>
        <v>0</v>
      </c>
      <c r="J50" s="21">
        <f>IF('事業所リスト'!N53="○",VLOOKUP('事業所リスト'!$H53,'定義'!$N$2:$T$27,7,FALSE),0)</f>
        <v>0</v>
      </c>
    </row>
    <row r="51" spans="1:10" ht="13.5">
      <c r="A51">
        <v>50</v>
      </c>
      <c r="B51" s="21">
        <f>IF(ISERROR(VLOOKUP('事業所リスト'!$D54,'定義'!$A$12:$C$58,2,FALSE)),0,VLOOKUP('事業所リスト'!$D54,'定義'!$A$12:$C$58,2,FALSE))</f>
        <v>0</v>
      </c>
      <c r="C51" s="21">
        <f>IF(ISERROR(VLOOKUP('事業所リスト'!$D54,'定義'!$A$12:$C$58,3,FALSE)),0,VLOOKUP('事業所リスト'!$D54,'定義'!$A$12:$C$58,3,FALSE))</f>
        <v>0</v>
      </c>
      <c r="D51" s="21">
        <f>IF(ISERROR(VLOOKUP('事業所リスト'!$E54,'定義'!$F$2:$G$1999,2,FALSE)),'事業所リスト'!$E54,VLOOKUP('事業所リスト'!$E54,'定義'!$F$2:$G$1999,2,FALSE))</f>
        <v>0</v>
      </c>
      <c r="E51" s="21">
        <f>IF('事業所リスト'!I54="○",VLOOKUP('事業所リスト'!$H54,'定義'!$N$2:$T$27,2,FALSE),0)</f>
        <v>0</v>
      </c>
      <c r="F51" s="21">
        <f>IF('事業所リスト'!J54="○",VLOOKUP('事業所リスト'!$H54,'定義'!$N$2:$T$27,3,FALSE),0)</f>
        <v>0</v>
      </c>
      <c r="G51" s="21">
        <f>IF('事業所リスト'!K54="○",VLOOKUP('事業所リスト'!$H54,'定義'!$N$2:$T$27,4,FALSE),0)</f>
        <v>0</v>
      </c>
      <c r="H51" s="21">
        <f>IF('事業所リスト'!L54="○",VLOOKUP('事業所リスト'!$H54,'定義'!$N$2:$T$27,5,FALSE),0)</f>
        <v>0</v>
      </c>
      <c r="I51" s="21">
        <f>IF('事業所リスト'!M54="○",VLOOKUP('事業所リスト'!$H54,'定義'!$N$2:$T$27,6,FALSE),0)</f>
        <v>0</v>
      </c>
      <c r="J51" s="21">
        <f>IF('事業所リスト'!N54="○",VLOOKUP('事業所リスト'!$H54,'定義'!$N$2:$T$27,7,FALSE),0)</f>
        <v>0</v>
      </c>
    </row>
    <row r="52" spans="1:10" ht="13.5">
      <c r="A52">
        <v>51</v>
      </c>
      <c r="B52" s="21">
        <f>IF(ISERROR(VLOOKUP('事業所リスト'!$D55,'定義'!$A$12:$C$58,2,FALSE)),0,VLOOKUP('事業所リスト'!$D55,'定義'!$A$12:$C$58,2,FALSE))</f>
        <v>0</v>
      </c>
      <c r="C52" s="21">
        <f>IF(ISERROR(VLOOKUP('事業所リスト'!$D55,'定義'!$A$12:$C$58,3,FALSE)),0,VLOOKUP('事業所リスト'!$D55,'定義'!$A$12:$C$58,3,FALSE))</f>
        <v>0</v>
      </c>
      <c r="D52" s="21">
        <f>IF(ISERROR(VLOOKUP('事業所リスト'!$E55,'定義'!$F$2:$G$1999,2,FALSE)),'事業所リスト'!$E55,VLOOKUP('事業所リスト'!$E55,'定義'!$F$2:$G$1999,2,FALSE))</f>
        <v>0</v>
      </c>
      <c r="E52" s="21">
        <f>IF('事業所リスト'!I55="○",VLOOKUP('事業所リスト'!$H55,'定義'!$N$2:$T$27,2,FALSE),0)</f>
        <v>0</v>
      </c>
      <c r="F52" s="21">
        <f>IF('事業所リスト'!J55="○",VLOOKUP('事業所リスト'!$H55,'定義'!$N$2:$T$27,3,FALSE),0)</f>
        <v>0</v>
      </c>
      <c r="G52" s="21">
        <f>IF('事業所リスト'!K55="○",VLOOKUP('事業所リスト'!$H55,'定義'!$N$2:$T$27,4,FALSE),0)</f>
        <v>0</v>
      </c>
      <c r="H52" s="21">
        <f>IF('事業所リスト'!L55="○",VLOOKUP('事業所リスト'!$H55,'定義'!$N$2:$T$27,5,FALSE),0)</f>
        <v>0</v>
      </c>
      <c r="I52" s="21">
        <f>IF('事業所リスト'!M55="○",VLOOKUP('事業所リスト'!$H55,'定義'!$N$2:$T$27,6,FALSE),0)</f>
        <v>0</v>
      </c>
      <c r="J52" s="21">
        <f>IF('事業所リスト'!N55="○",VLOOKUP('事業所リスト'!$H55,'定義'!$N$2:$T$27,7,FALSE),0)</f>
        <v>0</v>
      </c>
    </row>
    <row r="53" spans="1:10" ht="13.5">
      <c r="A53">
        <v>52</v>
      </c>
      <c r="B53" s="21">
        <f>IF(ISERROR(VLOOKUP('事業所リスト'!$D56,'定義'!$A$12:$C$58,2,FALSE)),0,VLOOKUP('事業所リスト'!$D56,'定義'!$A$12:$C$58,2,FALSE))</f>
        <v>0</v>
      </c>
      <c r="C53" s="21">
        <f>IF(ISERROR(VLOOKUP('事業所リスト'!$D56,'定義'!$A$12:$C$58,3,FALSE)),0,VLOOKUP('事業所リスト'!$D56,'定義'!$A$12:$C$58,3,FALSE))</f>
        <v>0</v>
      </c>
      <c r="D53" s="21">
        <f>IF(ISERROR(VLOOKUP('事業所リスト'!$E56,'定義'!$F$2:$G$1999,2,FALSE)),'事業所リスト'!$E56,VLOOKUP('事業所リスト'!$E56,'定義'!$F$2:$G$1999,2,FALSE))</f>
        <v>0</v>
      </c>
      <c r="E53" s="21">
        <f>IF('事業所リスト'!I56="○",VLOOKUP('事業所リスト'!$H56,'定義'!$N$2:$T$27,2,FALSE),0)</f>
        <v>0</v>
      </c>
      <c r="F53" s="21">
        <f>IF('事業所リスト'!J56="○",VLOOKUP('事業所リスト'!$H56,'定義'!$N$2:$T$27,3,FALSE),0)</f>
        <v>0</v>
      </c>
      <c r="G53" s="21">
        <f>IF('事業所リスト'!K56="○",VLOOKUP('事業所リスト'!$H56,'定義'!$N$2:$T$27,4,FALSE),0)</f>
        <v>0</v>
      </c>
      <c r="H53" s="21">
        <f>IF('事業所リスト'!L56="○",VLOOKUP('事業所リスト'!$H56,'定義'!$N$2:$T$27,5,FALSE),0)</f>
        <v>0</v>
      </c>
      <c r="I53" s="21">
        <f>IF('事業所リスト'!M56="○",VLOOKUP('事業所リスト'!$H56,'定義'!$N$2:$T$27,6,FALSE),0)</f>
        <v>0</v>
      </c>
      <c r="J53" s="21">
        <f>IF('事業所リスト'!N56="○",VLOOKUP('事業所リスト'!$H56,'定義'!$N$2:$T$27,7,FALSE),0)</f>
        <v>0</v>
      </c>
    </row>
    <row r="54" spans="1:10" ht="13.5">
      <c r="A54">
        <v>53</v>
      </c>
      <c r="B54" s="21">
        <f>IF(ISERROR(VLOOKUP('事業所リスト'!$D57,'定義'!$A$12:$C$58,2,FALSE)),0,VLOOKUP('事業所リスト'!$D57,'定義'!$A$12:$C$58,2,FALSE))</f>
        <v>0</v>
      </c>
      <c r="C54" s="21">
        <f>IF(ISERROR(VLOOKUP('事業所リスト'!$D57,'定義'!$A$12:$C$58,3,FALSE)),0,VLOOKUP('事業所リスト'!$D57,'定義'!$A$12:$C$58,3,FALSE))</f>
        <v>0</v>
      </c>
      <c r="D54" s="21">
        <f>IF(ISERROR(VLOOKUP('事業所リスト'!$E57,'定義'!$F$2:$G$1999,2,FALSE)),'事業所リスト'!$E57,VLOOKUP('事業所リスト'!$E57,'定義'!$F$2:$G$1999,2,FALSE))</f>
        <v>0</v>
      </c>
      <c r="E54" s="21">
        <f>IF('事業所リスト'!I57="○",VLOOKUP('事業所リスト'!$H57,'定義'!$N$2:$T$27,2,FALSE),0)</f>
        <v>0</v>
      </c>
      <c r="F54" s="21">
        <f>IF('事業所リスト'!J57="○",VLOOKUP('事業所リスト'!$H57,'定義'!$N$2:$T$27,3,FALSE),0)</f>
        <v>0</v>
      </c>
      <c r="G54" s="21">
        <f>IF('事業所リスト'!K57="○",VLOOKUP('事業所リスト'!$H57,'定義'!$N$2:$T$27,4,FALSE),0)</f>
        <v>0</v>
      </c>
      <c r="H54" s="21">
        <f>IF('事業所リスト'!L57="○",VLOOKUP('事業所リスト'!$H57,'定義'!$N$2:$T$27,5,FALSE),0)</f>
        <v>0</v>
      </c>
      <c r="I54" s="21">
        <f>IF('事業所リスト'!M57="○",VLOOKUP('事業所リスト'!$H57,'定義'!$N$2:$T$27,6,FALSE),0)</f>
        <v>0</v>
      </c>
      <c r="J54" s="21">
        <f>IF('事業所リスト'!N57="○",VLOOKUP('事業所リスト'!$H57,'定義'!$N$2:$T$27,7,FALSE),0)</f>
        <v>0</v>
      </c>
    </row>
    <row r="55" spans="1:10" ht="13.5">
      <c r="A55">
        <v>54</v>
      </c>
      <c r="B55" s="21">
        <f>IF(ISERROR(VLOOKUP('事業所リスト'!$D58,'定義'!$A$12:$C$58,2,FALSE)),0,VLOOKUP('事業所リスト'!$D58,'定義'!$A$12:$C$58,2,FALSE))</f>
        <v>0</v>
      </c>
      <c r="C55" s="21">
        <f>IF(ISERROR(VLOOKUP('事業所リスト'!$D58,'定義'!$A$12:$C$58,3,FALSE)),0,VLOOKUP('事業所リスト'!$D58,'定義'!$A$12:$C$58,3,FALSE))</f>
        <v>0</v>
      </c>
      <c r="D55" s="21">
        <f>IF(ISERROR(VLOOKUP('事業所リスト'!$E58,'定義'!$F$2:$G$1999,2,FALSE)),'事業所リスト'!$E58,VLOOKUP('事業所リスト'!$E58,'定義'!$F$2:$G$1999,2,FALSE))</f>
        <v>0</v>
      </c>
      <c r="E55" s="21">
        <f>IF('事業所リスト'!I58="○",VLOOKUP('事業所リスト'!$H58,'定義'!$N$2:$T$27,2,FALSE),0)</f>
        <v>0</v>
      </c>
      <c r="F55" s="21">
        <f>IF('事業所リスト'!J58="○",VLOOKUP('事業所リスト'!$H58,'定義'!$N$2:$T$27,3,FALSE),0)</f>
        <v>0</v>
      </c>
      <c r="G55" s="21">
        <f>IF('事業所リスト'!K58="○",VLOOKUP('事業所リスト'!$H58,'定義'!$N$2:$T$27,4,FALSE),0)</f>
        <v>0</v>
      </c>
      <c r="H55" s="21">
        <f>IF('事業所リスト'!L58="○",VLOOKUP('事業所リスト'!$H58,'定義'!$N$2:$T$27,5,FALSE),0)</f>
        <v>0</v>
      </c>
      <c r="I55" s="21">
        <f>IF('事業所リスト'!M58="○",VLOOKUP('事業所リスト'!$H58,'定義'!$N$2:$T$27,6,FALSE),0)</f>
        <v>0</v>
      </c>
      <c r="J55" s="21">
        <f>IF('事業所リスト'!N58="○",VLOOKUP('事業所リスト'!$H58,'定義'!$N$2:$T$27,7,FALSE),0)</f>
        <v>0</v>
      </c>
    </row>
    <row r="56" spans="1:10" ht="13.5">
      <c r="A56">
        <v>55</v>
      </c>
      <c r="B56" s="21">
        <f>IF(ISERROR(VLOOKUP('事業所リスト'!$D59,'定義'!$A$12:$C$58,2,FALSE)),0,VLOOKUP('事業所リスト'!$D59,'定義'!$A$12:$C$58,2,FALSE))</f>
        <v>0</v>
      </c>
      <c r="C56" s="21">
        <f>IF(ISERROR(VLOOKUP('事業所リスト'!$D59,'定義'!$A$12:$C$58,3,FALSE)),0,VLOOKUP('事業所リスト'!$D59,'定義'!$A$12:$C$58,3,FALSE))</f>
        <v>0</v>
      </c>
      <c r="D56" s="21">
        <f>IF(ISERROR(VLOOKUP('事業所リスト'!$E59,'定義'!$F$2:$G$1999,2,FALSE)),'事業所リスト'!$E59,VLOOKUP('事業所リスト'!$E59,'定義'!$F$2:$G$1999,2,FALSE))</f>
        <v>0</v>
      </c>
      <c r="E56" s="21">
        <f>IF('事業所リスト'!I59="○",VLOOKUP('事業所リスト'!$H59,'定義'!$N$2:$T$27,2,FALSE),0)</f>
        <v>0</v>
      </c>
      <c r="F56" s="21">
        <f>IF('事業所リスト'!J59="○",VLOOKUP('事業所リスト'!$H59,'定義'!$N$2:$T$27,3,FALSE),0)</f>
        <v>0</v>
      </c>
      <c r="G56" s="21">
        <f>IF('事業所リスト'!K59="○",VLOOKUP('事業所リスト'!$H59,'定義'!$N$2:$T$27,4,FALSE),0)</f>
        <v>0</v>
      </c>
      <c r="H56" s="21">
        <f>IF('事業所リスト'!L59="○",VLOOKUP('事業所リスト'!$H59,'定義'!$N$2:$T$27,5,FALSE),0)</f>
        <v>0</v>
      </c>
      <c r="I56" s="21">
        <f>IF('事業所リスト'!M59="○",VLOOKUP('事業所リスト'!$H59,'定義'!$N$2:$T$27,6,FALSE),0)</f>
        <v>0</v>
      </c>
      <c r="J56" s="21">
        <f>IF('事業所リスト'!N59="○",VLOOKUP('事業所リスト'!$H59,'定義'!$N$2:$T$27,7,FALSE),0)</f>
        <v>0</v>
      </c>
    </row>
    <row r="57" spans="1:10" ht="13.5">
      <c r="A57">
        <v>56</v>
      </c>
      <c r="B57" s="21">
        <f>IF(ISERROR(VLOOKUP('事業所リスト'!$D60,'定義'!$A$12:$C$58,2,FALSE)),0,VLOOKUP('事業所リスト'!$D60,'定義'!$A$12:$C$58,2,FALSE))</f>
        <v>0</v>
      </c>
      <c r="C57" s="21">
        <f>IF(ISERROR(VLOOKUP('事業所リスト'!$D60,'定義'!$A$12:$C$58,3,FALSE)),0,VLOOKUP('事業所リスト'!$D60,'定義'!$A$12:$C$58,3,FALSE))</f>
        <v>0</v>
      </c>
      <c r="D57" s="21">
        <f>IF(ISERROR(VLOOKUP('事業所リスト'!$E60,'定義'!$F$2:$G$1999,2,FALSE)),'事業所リスト'!$E60,VLOOKUP('事業所リスト'!$E60,'定義'!$F$2:$G$1999,2,FALSE))</f>
        <v>0</v>
      </c>
      <c r="E57" s="21">
        <f>IF('事業所リスト'!I60="○",VLOOKUP('事業所リスト'!$H60,'定義'!$N$2:$T$27,2,FALSE),0)</f>
        <v>0</v>
      </c>
      <c r="F57" s="21">
        <f>IF('事業所リスト'!J60="○",VLOOKUP('事業所リスト'!$H60,'定義'!$N$2:$T$27,3,FALSE),0)</f>
        <v>0</v>
      </c>
      <c r="G57" s="21">
        <f>IF('事業所リスト'!K60="○",VLOOKUP('事業所リスト'!$H60,'定義'!$N$2:$T$27,4,FALSE),0)</f>
        <v>0</v>
      </c>
      <c r="H57" s="21">
        <f>IF('事業所リスト'!L60="○",VLOOKUP('事業所リスト'!$H60,'定義'!$N$2:$T$27,5,FALSE),0)</f>
        <v>0</v>
      </c>
      <c r="I57" s="21">
        <f>IF('事業所リスト'!M60="○",VLOOKUP('事業所リスト'!$H60,'定義'!$N$2:$T$27,6,FALSE),0)</f>
        <v>0</v>
      </c>
      <c r="J57" s="21">
        <f>IF('事業所リスト'!N60="○",VLOOKUP('事業所リスト'!$H60,'定義'!$N$2:$T$27,7,FALSE),0)</f>
        <v>0</v>
      </c>
    </row>
    <row r="58" spans="1:10" ht="13.5">
      <c r="A58">
        <v>57</v>
      </c>
      <c r="B58" s="21">
        <f>IF(ISERROR(VLOOKUP('事業所リスト'!$D61,'定義'!$A$12:$C$58,2,FALSE)),0,VLOOKUP('事業所リスト'!$D61,'定義'!$A$12:$C$58,2,FALSE))</f>
        <v>0</v>
      </c>
      <c r="C58" s="21">
        <f>IF(ISERROR(VLOOKUP('事業所リスト'!$D61,'定義'!$A$12:$C$58,3,FALSE)),0,VLOOKUP('事業所リスト'!$D61,'定義'!$A$12:$C$58,3,FALSE))</f>
        <v>0</v>
      </c>
      <c r="D58" s="21">
        <f>IF(ISERROR(VLOOKUP('事業所リスト'!$E61,'定義'!$F$2:$G$1999,2,FALSE)),'事業所リスト'!$E61,VLOOKUP('事業所リスト'!$E61,'定義'!$F$2:$G$1999,2,FALSE))</f>
        <v>0</v>
      </c>
      <c r="E58" s="21">
        <f>IF('事業所リスト'!I61="○",VLOOKUP('事業所リスト'!$H61,'定義'!$N$2:$T$27,2,FALSE),0)</f>
        <v>0</v>
      </c>
      <c r="F58" s="21">
        <f>IF('事業所リスト'!J61="○",VLOOKUP('事業所リスト'!$H61,'定義'!$N$2:$T$27,3,FALSE),0)</f>
        <v>0</v>
      </c>
      <c r="G58" s="21">
        <f>IF('事業所リスト'!K61="○",VLOOKUP('事業所リスト'!$H61,'定義'!$N$2:$T$27,4,FALSE),0)</f>
        <v>0</v>
      </c>
      <c r="H58" s="21">
        <f>IF('事業所リスト'!L61="○",VLOOKUP('事業所リスト'!$H61,'定義'!$N$2:$T$27,5,FALSE),0)</f>
        <v>0</v>
      </c>
      <c r="I58" s="21">
        <f>IF('事業所リスト'!M61="○",VLOOKUP('事業所リスト'!$H61,'定義'!$N$2:$T$27,6,FALSE),0)</f>
        <v>0</v>
      </c>
      <c r="J58" s="21">
        <f>IF('事業所リスト'!N61="○",VLOOKUP('事業所リスト'!$H61,'定義'!$N$2:$T$27,7,FALSE),0)</f>
        <v>0</v>
      </c>
    </row>
    <row r="59" spans="1:10" ht="13.5">
      <c r="A59">
        <v>58</v>
      </c>
      <c r="B59" s="21">
        <f>IF(ISERROR(VLOOKUP('事業所リスト'!$D62,'定義'!$A$12:$C$58,2,FALSE)),0,VLOOKUP('事業所リスト'!$D62,'定義'!$A$12:$C$58,2,FALSE))</f>
        <v>0</v>
      </c>
      <c r="C59" s="21">
        <f>IF(ISERROR(VLOOKUP('事業所リスト'!$D62,'定義'!$A$12:$C$58,3,FALSE)),0,VLOOKUP('事業所リスト'!$D62,'定義'!$A$12:$C$58,3,FALSE))</f>
        <v>0</v>
      </c>
      <c r="D59" s="21">
        <f>IF(ISERROR(VLOOKUP('事業所リスト'!$E62,'定義'!$F$2:$G$1999,2,FALSE)),'事業所リスト'!$E62,VLOOKUP('事業所リスト'!$E62,'定義'!$F$2:$G$1999,2,FALSE))</f>
        <v>0</v>
      </c>
      <c r="E59" s="21">
        <f>IF('事業所リスト'!I62="○",VLOOKUP('事業所リスト'!$H62,'定義'!$N$2:$T$27,2,FALSE),0)</f>
        <v>0</v>
      </c>
      <c r="F59" s="21">
        <f>IF('事業所リスト'!J62="○",VLOOKUP('事業所リスト'!$H62,'定義'!$N$2:$T$27,3,FALSE),0)</f>
        <v>0</v>
      </c>
      <c r="G59" s="21">
        <f>IF('事業所リスト'!K62="○",VLOOKUP('事業所リスト'!$H62,'定義'!$N$2:$T$27,4,FALSE),0)</f>
        <v>0</v>
      </c>
      <c r="H59" s="21">
        <f>IF('事業所リスト'!L62="○",VLOOKUP('事業所リスト'!$H62,'定義'!$N$2:$T$27,5,FALSE),0)</f>
        <v>0</v>
      </c>
      <c r="I59" s="21">
        <f>IF('事業所リスト'!M62="○",VLOOKUP('事業所リスト'!$H62,'定義'!$N$2:$T$27,6,FALSE),0)</f>
        <v>0</v>
      </c>
      <c r="J59" s="21">
        <f>IF('事業所リスト'!N62="○",VLOOKUP('事業所リスト'!$H62,'定義'!$N$2:$T$27,7,FALSE),0)</f>
        <v>0</v>
      </c>
    </row>
    <row r="60" spans="1:10" ht="13.5">
      <c r="A60">
        <v>59</v>
      </c>
      <c r="B60" s="21">
        <f>IF(ISERROR(VLOOKUP('事業所リスト'!$D63,'定義'!$A$12:$C$58,2,FALSE)),0,VLOOKUP('事業所リスト'!$D63,'定義'!$A$12:$C$58,2,FALSE))</f>
        <v>0</v>
      </c>
      <c r="C60" s="21">
        <f>IF(ISERROR(VLOOKUP('事業所リスト'!$D63,'定義'!$A$12:$C$58,3,FALSE)),0,VLOOKUP('事業所リスト'!$D63,'定義'!$A$12:$C$58,3,FALSE))</f>
        <v>0</v>
      </c>
      <c r="D60" s="21">
        <f>IF(ISERROR(VLOOKUP('事業所リスト'!$E63,'定義'!$F$2:$G$1999,2,FALSE)),'事業所リスト'!$E63,VLOOKUP('事業所リスト'!$E63,'定義'!$F$2:$G$1999,2,FALSE))</f>
        <v>0</v>
      </c>
      <c r="E60" s="21">
        <f>IF('事業所リスト'!I63="○",VLOOKUP('事業所リスト'!$H63,'定義'!$N$2:$T$27,2,FALSE),0)</f>
        <v>0</v>
      </c>
      <c r="F60" s="21">
        <f>IF('事業所リスト'!J63="○",VLOOKUP('事業所リスト'!$H63,'定義'!$N$2:$T$27,3,FALSE),0)</f>
        <v>0</v>
      </c>
      <c r="G60" s="21">
        <f>IF('事業所リスト'!K63="○",VLOOKUP('事業所リスト'!$H63,'定義'!$N$2:$T$27,4,FALSE),0)</f>
        <v>0</v>
      </c>
      <c r="H60" s="21">
        <f>IF('事業所リスト'!L63="○",VLOOKUP('事業所リスト'!$H63,'定義'!$N$2:$T$27,5,FALSE),0)</f>
        <v>0</v>
      </c>
      <c r="I60" s="21">
        <f>IF('事業所リスト'!M63="○",VLOOKUP('事業所リスト'!$H63,'定義'!$N$2:$T$27,6,FALSE),0)</f>
        <v>0</v>
      </c>
      <c r="J60" s="21">
        <f>IF('事業所リスト'!N63="○",VLOOKUP('事業所リスト'!$H63,'定義'!$N$2:$T$27,7,FALSE),0)</f>
        <v>0</v>
      </c>
    </row>
    <row r="61" spans="1:10" ht="13.5">
      <c r="A61">
        <v>60</v>
      </c>
      <c r="B61" s="21">
        <f>IF(ISERROR(VLOOKUP('事業所リスト'!$D64,'定義'!$A$12:$C$58,2,FALSE)),0,VLOOKUP('事業所リスト'!$D64,'定義'!$A$12:$C$58,2,FALSE))</f>
        <v>0</v>
      </c>
      <c r="C61" s="21">
        <f>IF(ISERROR(VLOOKUP('事業所リスト'!$D64,'定義'!$A$12:$C$58,3,FALSE)),0,VLOOKUP('事業所リスト'!$D64,'定義'!$A$12:$C$58,3,FALSE))</f>
        <v>0</v>
      </c>
      <c r="D61" s="21">
        <f>IF(ISERROR(VLOOKUP('事業所リスト'!$E64,'定義'!$F$2:$G$1999,2,FALSE)),'事業所リスト'!$E64,VLOOKUP('事業所リスト'!$E64,'定義'!$F$2:$G$1999,2,FALSE))</f>
        <v>0</v>
      </c>
      <c r="E61" s="21">
        <f>IF('事業所リスト'!I64="○",VLOOKUP('事業所リスト'!$H64,'定義'!$N$2:$T$27,2,FALSE),0)</f>
        <v>0</v>
      </c>
      <c r="F61" s="21">
        <f>IF('事業所リスト'!J64="○",VLOOKUP('事業所リスト'!$H64,'定義'!$N$2:$T$27,3,FALSE),0)</f>
        <v>0</v>
      </c>
      <c r="G61" s="21">
        <f>IF('事業所リスト'!K64="○",VLOOKUP('事業所リスト'!$H64,'定義'!$N$2:$T$27,4,FALSE),0)</f>
        <v>0</v>
      </c>
      <c r="H61" s="21">
        <f>IF('事業所リスト'!L64="○",VLOOKUP('事業所リスト'!$H64,'定義'!$N$2:$T$27,5,FALSE),0)</f>
        <v>0</v>
      </c>
      <c r="I61" s="21">
        <f>IF('事業所リスト'!M64="○",VLOOKUP('事業所リスト'!$H64,'定義'!$N$2:$T$27,6,FALSE),0)</f>
        <v>0</v>
      </c>
      <c r="J61" s="21">
        <f>IF('事業所リスト'!N64="○",VLOOKUP('事業所リスト'!$H64,'定義'!$N$2:$T$27,7,FALSE),0)</f>
        <v>0</v>
      </c>
    </row>
    <row r="62" spans="1:10" ht="13.5">
      <c r="A62">
        <v>61</v>
      </c>
      <c r="B62" s="21">
        <f>IF(ISERROR(VLOOKUP('事業所リスト'!$D65,'定義'!$A$12:$C$58,2,FALSE)),0,VLOOKUP('事業所リスト'!$D65,'定義'!$A$12:$C$58,2,FALSE))</f>
        <v>0</v>
      </c>
      <c r="C62" s="21">
        <f>IF(ISERROR(VLOOKUP('事業所リスト'!$D65,'定義'!$A$12:$C$58,3,FALSE)),0,VLOOKUP('事業所リスト'!$D65,'定義'!$A$12:$C$58,3,FALSE))</f>
        <v>0</v>
      </c>
      <c r="D62" s="21">
        <f>IF(ISERROR(VLOOKUP('事業所リスト'!$E65,'定義'!$F$2:$G$1999,2,FALSE)),'事業所リスト'!$E65,VLOOKUP('事業所リスト'!$E65,'定義'!$F$2:$G$1999,2,FALSE))</f>
        <v>0</v>
      </c>
      <c r="E62" s="21">
        <f>IF('事業所リスト'!I65="○",VLOOKUP('事業所リスト'!$H65,'定義'!$N$2:$T$27,2,FALSE),0)</f>
        <v>0</v>
      </c>
      <c r="F62" s="21">
        <f>IF('事業所リスト'!J65="○",VLOOKUP('事業所リスト'!$H65,'定義'!$N$2:$T$27,3,FALSE),0)</f>
        <v>0</v>
      </c>
      <c r="G62" s="21">
        <f>IF('事業所リスト'!K65="○",VLOOKUP('事業所リスト'!$H65,'定義'!$N$2:$T$27,4,FALSE),0)</f>
        <v>0</v>
      </c>
      <c r="H62" s="21">
        <f>IF('事業所リスト'!L65="○",VLOOKUP('事業所リスト'!$H65,'定義'!$N$2:$T$27,5,FALSE),0)</f>
        <v>0</v>
      </c>
      <c r="I62" s="21">
        <f>IF('事業所リスト'!M65="○",VLOOKUP('事業所リスト'!$H65,'定義'!$N$2:$T$27,6,FALSE),0)</f>
        <v>0</v>
      </c>
      <c r="J62" s="21">
        <f>IF('事業所リスト'!N65="○",VLOOKUP('事業所リスト'!$H65,'定義'!$N$2:$T$27,7,FALSE),0)</f>
        <v>0</v>
      </c>
    </row>
    <row r="63" spans="1:10" ht="13.5">
      <c r="A63">
        <v>62</v>
      </c>
      <c r="B63" s="21">
        <f>IF(ISERROR(VLOOKUP('事業所リスト'!$D66,'定義'!$A$12:$C$58,2,FALSE)),0,VLOOKUP('事業所リスト'!$D66,'定義'!$A$12:$C$58,2,FALSE))</f>
        <v>0</v>
      </c>
      <c r="C63" s="21">
        <f>IF(ISERROR(VLOOKUP('事業所リスト'!$D66,'定義'!$A$12:$C$58,3,FALSE)),0,VLOOKUP('事業所リスト'!$D66,'定義'!$A$12:$C$58,3,FALSE))</f>
        <v>0</v>
      </c>
      <c r="D63" s="21">
        <f>IF(ISERROR(VLOOKUP('事業所リスト'!$E66,'定義'!$F$2:$G$1999,2,FALSE)),'事業所リスト'!$E66,VLOOKUP('事業所リスト'!$E66,'定義'!$F$2:$G$1999,2,FALSE))</f>
        <v>0</v>
      </c>
      <c r="E63" s="21">
        <f>IF('事業所リスト'!I66="○",VLOOKUP('事業所リスト'!$H66,'定義'!$N$2:$T$27,2,FALSE),0)</f>
        <v>0</v>
      </c>
      <c r="F63" s="21">
        <f>IF('事業所リスト'!J66="○",VLOOKUP('事業所リスト'!$H66,'定義'!$N$2:$T$27,3,FALSE),0)</f>
        <v>0</v>
      </c>
      <c r="G63" s="21">
        <f>IF('事業所リスト'!K66="○",VLOOKUP('事業所リスト'!$H66,'定義'!$N$2:$T$27,4,FALSE),0)</f>
        <v>0</v>
      </c>
      <c r="H63" s="21">
        <f>IF('事業所リスト'!L66="○",VLOOKUP('事業所リスト'!$H66,'定義'!$N$2:$T$27,5,FALSE),0)</f>
        <v>0</v>
      </c>
      <c r="I63" s="21">
        <f>IF('事業所リスト'!M66="○",VLOOKUP('事業所リスト'!$H66,'定義'!$N$2:$T$27,6,FALSE),0)</f>
        <v>0</v>
      </c>
      <c r="J63" s="21">
        <f>IF('事業所リスト'!N66="○",VLOOKUP('事業所リスト'!$H66,'定義'!$N$2:$T$27,7,FALSE),0)</f>
        <v>0</v>
      </c>
    </row>
    <row r="64" spans="1:10" ht="13.5">
      <c r="A64">
        <v>63</v>
      </c>
      <c r="B64" s="21">
        <f>IF(ISERROR(VLOOKUP('事業所リスト'!$D67,'定義'!$A$12:$C$58,2,FALSE)),0,VLOOKUP('事業所リスト'!$D67,'定義'!$A$12:$C$58,2,FALSE))</f>
        <v>0</v>
      </c>
      <c r="C64" s="21">
        <f>IF(ISERROR(VLOOKUP('事業所リスト'!$D67,'定義'!$A$12:$C$58,3,FALSE)),0,VLOOKUP('事業所リスト'!$D67,'定義'!$A$12:$C$58,3,FALSE))</f>
        <v>0</v>
      </c>
      <c r="D64" s="21">
        <f>IF(ISERROR(VLOOKUP('事業所リスト'!$E67,'定義'!$F$2:$G$1999,2,FALSE)),'事業所リスト'!$E67,VLOOKUP('事業所リスト'!$E67,'定義'!$F$2:$G$1999,2,FALSE))</f>
        <v>0</v>
      </c>
      <c r="E64" s="21">
        <f>IF('事業所リスト'!I67="○",VLOOKUP('事業所リスト'!$H67,'定義'!$N$2:$T$27,2,FALSE),0)</f>
        <v>0</v>
      </c>
      <c r="F64" s="21">
        <f>IF('事業所リスト'!J67="○",VLOOKUP('事業所リスト'!$H67,'定義'!$N$2:$T$27,3,FALSE),0)</f>
        <v>0</v>
      </c>
      <c r="G64" s="21">
        <f>IF('事業所リスト'!K67="○",VLOOKUP('事業所リスト'!$H67,'定義'!$N$2:$T$27,4,FALSE),0)</f>
        <v>0</v>
      </c>
      <c r="H64" s="21">
        <f>IF('事業所リスト'!L67="○",VLOOKUP('事業所リスト'!$H67,'定義'!$N$2:$T$27,5,FALSE),0)</f>
        <v>0</v>
      </c>
      <c r="I64" s="21">
        <f>IF('事業所リスト'!M67="○",VLOOKUP('事業所リスト'!$H67,'定義'!$N$2:$T$27,6,FALSE),0)</f>
        <v>0</v>
      </c>
      <c r="J64" s="21">
        <f>IF('事業所リスト'!N67="○",VLOOKUP('事業所リスト'!$H67,'定義'!$N$2:$T$27,7,FALSE),0)</f>
        <v>0</v>
      </c>
    </row>
    <row r="65" spans="1:10" ht="13.5">
      <c r="A65">
        <v>64</v>
      </c>
      <c r="B65" s="21">
        <f>IF(ISERROR(VLOOKUP('事業所リスト'!$D68,'定義'!$A$12:$C$58,2,FALSE)),0,VLOOKUP('事業所リスト'!$D68,'定義'!$A$12:$C$58,2,FALSE))</f>
        <v>0</v>
      </c>
      <c r="C65" s="21">
        <f>IF(ISERROR(VLOOKUP('事業所リスト'!$D68,'定義'!$A$12:$C$58,3,FALSE)),0,VLOOKUP('事業所リスト'!$D68,'定義'!$A$12:$C$58,3,FALSE))</f>
        <v>0</v>
      </c>
      <c r="D65" s="21">
        <f>IF(ISERROR(VLOOKUP('事業所リスト'!$E68,'定義'!$F$2:$G$1999,2,FALSE)),'事業所リスト'!$E68,VLOOKUP('事業所リスト'!$E68,'定義'!$F$2:$G$1999,2,FALSE))</f>
        <v>0</v>
      </c>
      <c r="E65" s="21">
        <f>IF('事業所リスト'!I68="○",VLOOKUP('事業所リスト'!$H68,'定義'!$N$2:$T$27,2,FALSE),0)</f>
        <v>0</v>
      </c>
      <c r="F65" s="21">
        <f>IF('事業所リスト'!J68="○",VLOOKUP('事業所リスト'!$H68,'定義'!$N$2:$T$27,3,FALSE),0)</f>
        <v>0</v>
      </c>
      <c r="G65" s="21">
        <f>IF('事業所リスト'!K68="○",VLOOKUP('事業所リスト'!$H68,'定義'!$N$2:$T$27,4,FALSE),0)</f>
        <v>0</v>
      </c>
      <c r="H65" s="21">
        <f>IF('事業所リスト'!L68="○",VLOOKUP('事業所リスト'!$H68,'定義'!$N$2:$T$27,5,FALSE),0)</f>
        <v>0</v>
      </c>
      <c r="I65" s="21">
        <f>IF('事業所リスト'!M68="○",VLOOKUP('事業所リスト'!$H68,'定義'!$N$2:$T$27,6,FALSE),0)</f>
        <v>0</v>
      </c>
      <c r="J65" s="21">
        <f>IF('事業所リスト'!N68="○",VLOOKUP('事業所リスト'!$H68,'定義'!$N$2:$T$27,7,FALSE),0)</f>
        <v>0</v>
      </c>
    </row>
    <row r="66" spans="1:10" ht="13.5">
      <c r="A66">
        <v>65</v>
      </c>
      <c r="B66" s="21">
        <f>IF(ISERROR(VLOOKUP('事業所リスト'!$D69,'定義'!$A$12:$C$58,2,FALSE)),0,VLOOKUP('事業所リスト'!$D69,'定義'!$A$12:$C$58,2,FALSE))</f>
        <v>0</v>
      </c>
      <c r="C66" s="21">
        <f>IF(ISERROR(VLOOKUP('事業所リスト'!$D69,'定義'!$A$12:$C$58,3,FALSE)),0,VLOOKUP('事業所リスト'!$D69,'定義'!$A$12:$C$58,3,FALSE))</f>
        <v>0</v>
      </c>
      <c r="D66" s="21">
        <f>IF(ISERROR(VLOOKUP('事業所リスト'!$E69,'定義'!$F$2:$G$1999,2,FALSE)),'事業所リスト'!$E69,VLOOKUP('事業所リスト'!$E69,'定義'!$F$2:$G$1999,2,FALSE))</f>
        <v>0</v>
      </c>
      <c r="E66" s="21">
        <f>IF('事業所リスト'!I69="○",VLOOKUP('事業所リスト'!$H69,'定義'!$N$2:$T$27,2,FALSE),0)</f>
        <v>0</v>
      </c>
      <c r="F66" s="21">
        <f>IF('事業所リスト'!J69="○",VLOOKUP('事業所リスト'!$H69,'定義'!$N$2:$T$27,3,FALSE),0)</f>
        <v>0</v>
      </c>
      <c r="G66" s="21">
        <f>IF('事業所リスト'!K69="○",VLOOKUP('事業所リスト'!$H69,'定義'!$N$2:$T$27,4,FALSE),0)</f>
        <v>0</v>
      </c>
      <c r="H66" s="21">
        <f>IF('事業所リスト'!L69="○",VLOOKUP('事業所リスト'!$H69,'定義'!$N$2:$T$27,5,FALSE),0)</f>
        <v>0</v>
      </c>
      <c r="I66" s="21">
        <f>IF('事業所リスト'!M69="○",VLOOKUP('事業所リスト'!$H69,'定義'!$N$2:$T$27,6,FALSE),0)</f>
        <v>0</v>
      </c>
      <c r="J66" s="21">
        <f>IF('事業所リスト'!N69="○",VLOOKUP('事業所リスト'!$H69,'定義'!$N$2:$T$27,7,FALSE),0)</f>
        <v>0</v>
      </c>
    </row>
    <row r="67" spans="1:10" ht="13.5">
      <c r="A67">
        <v>66</v>
      </c>
      <c r="B67" s="21">
        <f>IF(ISERROR(VLOOKUP('事業所リスト'!$D70,'定義'!$A$12:$C$58,2,FALSE)),0,VLOOKUP('事業所リスト'!$D70,'定義'!$A$12:$C$58,2,FALSE))</f>
        <v>0</v>
      </c>
      <c r="C67" s="21">
        <f>IF(ISERROR(VLOOKUP('事業所リスト'!$D70,'定義'!$A$12:$C$58,3,FALSE)),0,VLOOKUP('事業所リスト'!$D70,'定義'!$A$12:$C$58,3,FALSE))</f>
        <v>0</v>
      </c>
      <c r="D67" s="21">
        <f>IF(ISERROR(VLOOKUP('事業所リスト'!$E70,'定義'!$F$2:$G$1999,2,FALSE)),'事業所リスト'!$E70,VLOOKUP('事業所リスト'!$E70,'定義'!$F$2:$G$1999,2,FALSE))</f>
        <v>0</v>
      </c>
      <c r="E67" s="21">
        <f>IF('事業所リスト'!I70="○",VLOOKUP('事業所リスト'!$H70,'定義'!$N$2:$T$27,2,FALSE),0)</f>
        <v>0</v>
      </c>
      <c r="F67" s="21">
        <f>IF('事業所リスト'!J70="○",VLOOKUP('事業所リスト'!$H70,'定義'!$N$2:$T$27,3,FALSE),0)</f>
        <v>0</v>
      </c>
      <c r="G67" s="21">
        <f>IF('事業所リスト'!K70="○",VLOOKUP('事業所リスト'!$H70,'定義'!$N$2:$T$27,4,FALSE),0)</f>
        <v>0</v>
      </c>
      <c r="H67" s="21">
        <f>IF('事業所リスト'!L70="○",VLOOKUP('事業所リスト'!$H70,'定義'!$N$2:$T$27,5,FALSE),0)</f>
        <v>0</v>
      </c>
      <c r="I67" s="21">
        <f>IF('事業所リスト'!M70="○",VLOOKUP('事業所リスト'!$H70,'定義'!$N$2:$T$27,6,FALSE),0)</f>
        <v>0</v>
      </c>
      <c r="J67" s="21">
        <f>IF('事業所リスト'!N70="○",VLOOKUP('事業所リスト'!$H70,'定義'!$N$2:$T$27,7,FALSE),0)</f>
        <v>0</v>
      </c>
    </row>
    <row r="68" spans="1:10" ht="13.5">
      <c r="A68">
        <v>67</v>
      </c>
      <c r="B68" s="21">
        <f>IF(ISERROR(VLOOKUP('事業所リスト'!$D71,'定義'!$A$12:$C$58,2,FALSE)),0,VLOOKUP('事業所リスト'!$D71,'定義'!$A$12:$C$58,2,FALSE))</f>
        <v>0</v>
      </c>
      <c r="C68" s="21">
        <f>IF(ISERROR(VLOOKUP('事業所リスト'!$D71,'定義'!$A$12:$C$58,3,FALSE)),0,VLOOKUP('事業所リスト'!$D71,'定義'!$A$12:$C$58,3,FALSE))</f>
        <v>0</v>
      </c>
      <c r="D68" s="21">
        <f>IF(ISERROR(VLOOKUP('事業所リスト'!$E71,'定義'!$F$2:$G$1999,2,FALSE)),'事業所リスト'!$E71,VLOOKUP('事業所リスト'!$E71,'定義'!$F$2:$G$1999,2,FALSE))</f>
        <v>0</v>
      </c>
      <c r="E68" s="21">
        <f>IF('事業所リスト'!I71="○",VLOOKUP('事業所リスト'!$H71,'定義'!$N$2:$T$27,2,FALSE),0)</f>
        <v>0</v>
      </c>
      <c r="F68" s="21">
        <f>IF('事業所リスト'!J71="○",VLOOKUP('事業所リスト'!$H71,'定義'!$N$2:$T$27,3,FALSE),0)</f>
        <v>0</v>
      </c>
      <c r="G68" s="21">
        <f>IF('事業所リスト'!K71="○",VLOOKUP('事業所リスト'!$H71,'定義'!$N$2:$T$27,4,FALSE),0)</f>
        <v>0</v>
      </c>
      <c r="H68" s="21">
        <f>IF('事業所リスト'!L71="○",VLOOKUP('事業所リスト'!$H71,'定義'!$N$2:$T$27,5,FALSE),0)</f>
        <v>0</v>
      </c>
      <c r="I68" s="21">
        <f>IF('事業所リスト'!M71="○",VLOOKUP('事業所リスト'!$H71,'定義'!$N$2:$T$27,6,FALSE),0)</f>
        <v>0</v>
      </c>
      <c r="J68" s="21">
        <f>IF('事業所リスト'!N71="○",VLOOKUP('事業所リスト'!$H71,'定義'!$N$2:$T$27,7,FALSE),0)</f>
        <v>0</v>
      </c>
    </row>
    <row r="69" spans="1:10" ht="13.5">
      <c r="A69">
        <v>68</v>
      </c>
      <c r="B69" s="21">
        <f>IF(ISERROR(VLOOKUP('事業所リスト'!$D72,'定義'!$A$12:$C$58,2,FALSE)),0,VLOOKUP('事業所リスト'!$D72,'定義'!$A$12:$C$58,2,FALSE))</f>
        <v>0</v>
      </c>
      <c r="C69" s="21">
        <f>IF(ISERROR(VLOOKUP('事業所リスト'!$D72,'定義'!$A$12:$C$58,3,FALSE)),0,VLOOKUP('事業所リスト'!$D72,'定義'!$A$12:$C$58,3,FALSE))</f>
        <v>0</v>
      </c>
      <c r="D69" s="21">
        <f>IF(ISERROR(VLOOKUP('事業所リスト'!$E72,'定義'!$F$2:$G$1999,2,FALSE)),'事業所リスト'!$E72,VLOOKUP('事業所リスト'!$E72,'定義'!$F$2:$G$1999,2,FALSE))</f>
        <v>0</v>
      </c>
      <c r="E69" s="21">
        <f>IF('事業所リスト'!I72="○",VLOOKUP('事業所リスト'!$H72,'定義'!$N$2:$T$27,2,FALSE),0)</f>
        <v>0</v>
      </c>
      <c r="F69" s="21">
        <f>IF('事業所リスト'!J72="○",VLOOKUP('事業所リスト'!$H72,'定義'!$N$2:$T$27,3,FALSE),0)</f>
        <v>0</v>
      </c>
      <c r="G69" s="21">
        <f>IF('事業所リスト'!K72="○",VLOOKUP('事業所リスト'!$H72,'定義'!$N$2:$T$27,4,FALSE),0)</f>
        <v>0</v>
      </c>
      <c r="H69" s="21">
        <f>IF('事業所リスト'!L72="○",VLOOKUP('事業所リスト'!$H72,'定義'!$N$2:$T$27,5,FALSE),0)</f>
        <v>0</v>
      </c>
      <c r="I69" s="21">
        <f>IF('事業所リスト'!M72="○",VLOOKUP('事業所リスト'!$H72,'定義'!$N$2:$T$27,6,FALSE),0)</f>
        <v>0</v>
      </c>
      <c r="J69" s="21">
        <f>IF('事業所リスト'!N72="○",VLOOKUP('事業所リスト'!$H72,'定義'!$N$2:$T$27,7,FALSE),0)</f>
        <v>0</v>
      </c>
    </row>
    <row r="70" spans="1:10" ht="13.5">
      <c r="A70">
        <v>69</v>
      </c>
      <c r="B70" s="21">
        <f>IF(ISERROR(VLOOKUP('事業所リスト'!$D73,'定義'!$A$12:$C$58,2,FALSE)),0,VLOOKUP('事業所リスト'!$D73,'定義'!$A$12:$C$58,2,FALSE))</f>
        <v>0</v>
      </c>
      <c r="C70" s="21">
        <f>IF(ISERROR(VLOOKUP('事業所リスト'!$D73,'定義'!$A$12:$C$58,3,FALSE)),0,VLOOKUP('事業所リスト'!$D73,'定義'!$A$12:$C$58,3,FALSE))</f>
        <v>0</v>
      </c>
      <c r="D70" s="21">
        <f>IF(ISERROR(VLOOKUP('事業所リスト'!$E73,'定義'!$F$2:$G$1999,2,FALSE)),'事業所リスト'!$E73,VLOOKUP('事業所リスト'!$E73,'定義'!$F$2:$G$1999,2,FALSE))</f>
        <v>0</v>
      </c>
      <c r="E70" s="21">
        <f>IF('事業所リスト'!I73="○",VLOOKUP('事業所リスト'!$H73,'定義'!$N$2:$T$27,2,FALSE),0)</f>
        <v>0</v>
      </c>
      <c r="F70" s="21">
        <f>IF('事業所リスト'!J73="○",VLOOKUP('事業所リスト'!$H73,'定義'!$N$2:$T$27,3,FALSE),0)</f>
        <v>0</v>
      </c>
      <c r="G70" s="21">
        <f>IF('事業所リスト'!K73="○",VLOOKUP('事業所リスト'!$H73,'定義'!$N$2:$T$27,4,FALSE),0)</f>
        <v>0</v>
      </c>
      <c r="H70" s="21">
        <f>IF('事業所リスト'!L73="○",VLOOKUP('事業所リスト'!$H73,'定義'!$N$2:$T$27,5,FALSE),0)</f>
        <v>0</v>
      </c>
      <c r="I70" s="21">
        <f>IF('事業所リスト'!M73="○",VLOOKUP('事業所リスト'!$H73,'定義'!$N$2:$T$27,6,FALSE),0)</f>
        <v>0</v>
      </c>
      <c r="J70" s="21">
        <f>IF('事業所リスト'!N73="○",VLOOKUP('事業所リスト'!$H73,'定義'!$N$2:$T$27,7,FALSE),0)</f>
        <v>0</v>
      </c>
    </row>
    <row r="71" spans="1:10" ht="13.5">
      <c r="A71">
        <v>70</v>
      </c>
      <c r="B71" s="21">
        <f>IF(ISERROR(VLOOKUP('事業所リスト'!$D74,'定義'!$A$12:$C$58,2,FALSE)),0,VLOOKUP('事業所リスト'!$D74,'定義'!$A$12:$C$58,2,FALSE))</f>
        <v>0</v>
      </c>
      <c r="C71" s="21">
        <f>IF(ISERROR(VLOOKUP('事業所リスト'!$D74,'定義'!$A$12:$C$58,3,FALSE)),0,VLOOKUP('事業所リスト'!$D74,'定義'!$A$12:$C$58,3,FALSE))</f>
        <v>0</v>
      </c>
      <c r="D71" s="21">
        <f>IF(ISERROR(VLOOKUP('事業所リスト'!$E74,'定義'!$F$2:$G$1999,2,FALSE)),'事業所リスト'!$E74,VLOOKUP('事業所リスト'!$E74,'定義'!$F$2:$G$1999,2,FALSE))</f>
        <v>0</v>
      </c>
      <c r="E71" s="21">
        <f>IF('事業所リスト'!I74="○",VLOOKUP('事業所リスト'!$H74,'定義'!$N$2:$T$27,2,FALSE),0)</f>
        <v>0</v>
      </c>
      <c r="F71" s="21">
        <f>IF('事業所リスト'!J74="○",VLOOKUP('事業所リスト'!$H74,'定義'!$N$2:$T$27,3,FALSE),0)</f>
        <v>0</v>
      </c>
      <c r="G71" s="21">
        <f>IF('事業所リスト'!K74="○",VLOOKUP('事業所リスト'!$H74,'定義'!$N$2:$T$27,4,FALSE),0)</f>
        <v>0</v>
      </c>
      <c r="H71" s="21">
        <f>IF('事業所リスト'!L74="○",VLOOKUP('事業所リスト'!$H74,'定義'!$N$2:$T$27,5,FALSE),0)</f>
        <v>0</v>
      </c>
      <c r="I71" s="21">
        <f>IF('事業所リスト'!M74="○",VLOOKUP('事業所リスト'!$H74,'定義'!$N$2:$T$27,6,FALSE),0)</f>
        <v>0</v>
      </c>
      <c r="J71" s="21">
        <f>IF('事業所リスト'!N74="○",VLOOKUP('事業所リスト'!$H74,'定義'!$N$2:$T$27,7,FALSE),0)</f>
        <v>0</v>
      </c>
    </row>
    <row r="72" spans="1:10" ht="13.5">
      <c r="A72">
        <v>71</v>
      </c>
      <c r="B72" s="21">
        <f>IF(ISERROR(VLOOKUP('事業所リスト'!$D75,'定義'!$A$12:$C$58,2,FALSE)),0,VLOOKUP('事業所リスト'!$D75,'定義'!$A$12:$C$58,2,FALSE))</f>
        <v>0</v>
      </c>
      <c r="C72" s="21">
        <f>IF(ISERROR(VLOOKUP('事業所リスト'!$D75,'定義'!$A$12:$C$58,3,FALSE)),0,VLOOKUP('事業所リスト'!$D75,'定義'!$A$12:$C$58,3,FALSE))</f>
        <v>0</v>
      </c>
      <c r="D72" s="21">
        <f>IF(ISERROR(VLOOKUP('事業所リスト'!$E75,'定義'!$F$2:$G$1999,2,FALSE)),'事業所リスト'!$E75,VLOOKUP('事業所リスト'!$E75,'定義'!$F$2:$G$1999,2,FALSE))</f>
        <v>0</v>
      </c>
      <c r="E72" s="21">
        <f>IF('事業所リスト'!I75="○",VLOOKUP('事業所リスト'!$H75,'定義'!$N$2:$T$27,2,FALSE),0)</f>
        <v>0</v>
      </c>
      <c r="F72" s="21">
        <f>IF('事業所リスト'!J75="○",VLOOKUP('事業所リスト'!$H75,'定義'!$N$2:$T$27,3,FALSE),0)</f>
        <v>0</v>
      </c>
      <c r="G72" s="21">
        <f>IF('事業所リスト'!K75="○",VLOOKUP('事業所リスト'!$H75,'定義'!$N$2:$T$27,4,FALSE),0)</f>
        <v>0</v>
      </c>
      <c r="H72" s="21">
        <f>IF('事業所リスト'!L75="○",VLOOKUP('事業所リスト'!$H75,'定義'!$N$2:$T$27,5,FALSE),0)</f>
        <v>0</v>
      </c>
      <c r="I72" s="21">
        <f>IF('事業所リスト'!M75="○",VLOOKUP('事業所リスト'!$H75,'定義'!$N$2:$T$27,6,FALSE),0)</f>
        <v>0</v>
      </c>
      <c r="J72" s="21">
        <f>IF('事業所リスト'!N75="○",VLOOKUP('事業所リスト'!$H75,'定義'!$N$2:$T$27,7,FALSE),0)</f>
        <v>0</v>
      </c>
    </row>
    <row r="73" spans="1:10" ht="13.5">
      <c r="A73">
        <v>72</v>
      </c>
      <c r="B73" s="21">
        <f>IF(ISERROR(VLOOKUP('事業所リスト'!$D76,'定義'!$A$12:$C$58,2,FALSE)),0,VLOOKUP('事業所リスト'!$D76,'定義'!$A$12:$C$58,2,FALSE))</f>
        <v>0</v>
      </c>
      <c r="C73" s="21">
        <f>IF(ISERROR(VLOOKUP('事業所リスト'!$D76,'定義'!$A$12:$C$58,3,FALSE)),0,VLOOKUP('事業所リスト'!$D76,'定義'!$A$12:$C$58,3,FALSE))</f>
        <v>0</v>
      </c>
      <c r="D73" s="21">
        <f>IF(ISERROR(VLOOKUP('事業所リスト'!$E76,'定義'!$F$2:$G$1999,2,FALSE)),'事業所リスト'!$E76,VLOOKUP('事業所リスト'!$E76,'定義'!$F$2:$G$1999,2,FALSE))</f>
        <v>0</v>
      </c>
      <c r="E73" s="21">
        <f>IF('事業所リスト'!I76="○",VLOOKUP('事業所リスト'!$H76,'定義'!$N$2:$T$27,2,FALSE),0)</f>
        <v>0</v>
      </c>
      <c r="F73" s="21">
        <f>IF('事業所リスト'!J76="○",VLOOKUP('事業所リスト'!$H76,'定義'!$N$2:$T$27,3,FALSE),0)</f>
        <v>0</v>
      </c>
      <c r="G73" s="21">
        <f>IF('事業所リスト'!K76="○",VLOOKUP('事業所リスト'!$H76,'定義'!$N$2:$T$27,4,FALSE),0)</f>
        <v>0</v>
      </c>
      <c r="H73" s="21">
        <f>IF('事業所リスト'!L76="○",VLOOKUP('事業所リスト'!$H76,'定義'!$N$2:$T$27,5,FALSE),0)</f>
        <v>0</v>
      </c>
      <c r="I73" s="21">
        <f>IF('事業所リスト'!M76="○",VLOOKUP('事業所リスト'!$H76,'定義'!$N$2:$T$27,6,FALSE),0)</f>
        <v>0</v>
      </c>
      <c r="J73" s="21">
        <f>IF('事業所リスト'!N76="○",VLOOKUP('事業所リスト'!$H76,'定義'!$N$2:$T$27,7,FALSE),0)</f>
        <v>0</v>
      </c>
    </row>
    <row r="74" spans="1:10" ht="13.5">
      <c r="A74">
        <v>73</v>
      </c>
      <c r="B74" s="21">
        <f>IF(ISERROR(VLOOKUP('事業所リスト'!$D77,'定義'!$A$12:$C$58,2,FALSE)),0,VLOOKUP('事業所リスト'!$D77,'定義'!$A$12:$C$58,2,FALSE))</f>
        <v>0</v>
      </c>
      <c r="C74" s="21">
        <f>IF(ISERROR(VLOOKUP('事業所リスト'!$D77,'定義'!$A$12:$C$58,3,FALSE)),0,VLOOKUP('事業所リスト'!$D77,'定義'!$A$12:$C$58,3,FALSE))</f>
        <v>0</v>
      </c>
      <c r="D74" s="21">
        <f>IF(ISERROR(VLOOKUP('事業所リスト'!$E77,'定義'!$F$2:$G$1999,2,FALSE)),'事業所リスト'!$E77,VLOOKUP('事業所リスト'!$E77,'定義'!$F$2:$G$1999,2,FALSE))</f>
        <v>0</v>
      </c>
      <c r="E74" s="21">
        <f>IF('事業所リスト'!I77="○",VLOOKUP('事業所リスト'!$H77,'定義'!$N$2:$T$27,2,FALSE),0)</f>
        <v>0</v>
      </c>
      <c r="F74" s="21">
        <f>IF('事業所リスト'!J77="○",VLOOKUP('事業所リスト'!$H77,'定義'!$N$2:$T$27,3,FALSE),0)</f>
        <v>0</v>
      </c>
      <c r="G74" s="21">
        <f>IF('事業所リスト'!K77="○",VLOOKUP('事業所リスト'!$H77,'定義'!$N$2:$T$27,4,FALSE),0)</f>
        <v>0</v>
      </c>
      <c r="H74" s="21">
        <f>IF('事業所リスト'!L77="○",VLOOKUP('事業所リスト'!$H77,'定義'!$N$2:$T$27,5,FALSE),0)</f>
        <v>0</v>
      </c>
      <c r="I74" s="21">
        <f>IF('事業所リスト'!M77="○",VLOOKUP('事業所リスト'!$H77,'定義'!$N$2:$T$27,6,FALSE),0)</f>
        <v>0</v>
      </c>
      <c r="J74" s="21">
        <f>IF('事業所リスト'!N77="○",VLOOKUP('事業所リスト'!$H77,'定義'!$N$2:$T$27,7,FALSE),0)</f>
        <v>0</v>
      </c>
    </row>
    <row r="75" spans="1:10" ht="13.5">
      <c r="A75">
        <v>74</v>
      </c>
      <c r="B75" s="21">
        <f>IF(ISERROR(VLOOKUP('事業所リスト'!$D78,'定義'!$A$12:$C$58,2,FALSE)),0,VLOOKUP('事業所リスト'!$D78,'定義'!$A$12:$C$58,2,FALSE))</f>
        <v>0</v>
      </c>
      <c r="C75" s="21">
        <f>IF(ISERROR(VLOOKUP('事業所リスト'!$D78,'定義'!$A$12:$C$58,3,FALSE)),0,VLOOKUP('事業所リスト'!$D78,'定義'!$A$12:$C$58,3,FALSE))</f>
        <v>0</v>
      </c>
      <c r="D75" s="21">
        <f>IF(ISERROR(VLOOKUP('事業所リスト'!$E78,'定義'!$F$2:$G$1999,2,FALSE)),'事業所リスト'!$E78,VLOOKUP('事業所リスト'!$E78,'定義'!$F$2:$G$1999,2,FALSE))</f>
        <v>0</v>
      </c>
      <c r="E75" s="21">
        <f>IF('事業所リスト'!I78="○",VLOOKUP('事業所リスト'!$H78,'定義'!$N$2:$T$27,2,FALSE),0)</f>
        <v>0</v>
      </c>
      <c r="F75" s="21">
        <f>IF('事業所リスト'!J78="○",VLOOKUP('事業所リスト'!$H78,'定義'!$N$2:$T$27,3,FALSE),0)</f>
        <v>0</v>
      </c>
      <c r="G75" s="21">
        <f>IF('事業所リスト'!K78="○",VLOOKUP('事業所リスト'!$H78,'定義'!$N$2:$T$27,4,FALSE),0)</f>
        <v>0</v>
      </c>
      <c r="H75" s="21">
        <f>IF('事業所リスト'!L78="○",VLOOKUP('事業所リスト'!$H78,'定義'!$N$2:$T$27,5,FALSE),0)</f>
        <v>0</v>
      </c>
      <c r="I75" s="21">
        <f>IF('事業所リスト'!M78="○",VLOOKUP('事業所リスト'!$H78,'定義'!$N$2:$T$27,6,FALSE),0)</f>
        <v>0</v>
      </c>
      <c r="J75" s="21">
        <f>IF('事業所リスト'!N78="○",VLOOKUP('事業所リスト'!$H78,'定義'!$N$2:$T$27,7,FALSE),0)</f>
        <v>0</v>
      </c>
    </row>
    <row r="76" spans="1:10" ht="13.5">
      <c r="A76">
        <v>75</v>
      </c>
      <c r="B76" s="21">
        <f>IF(ISERROR(VLOOKUP('事業所リスト'!$D79,'定義'!$A$12:$C$58,2,FALSE)),0,VLOOKUP('事業所リスト'!$D79,'定義'!$A$12:$C$58,2,FALSE))</f>
        <v>0</v>
      </c>
      <c r="C76" s="21">
        <f>IF(ISERROR(VLOOKUP('事業所リスト'!$D79,'定義'!$A$12:$C$58,3,FALSE)),0,VLOOKUP('事業所リスト'!$D79,'定義'!$A$12:$C$58,3,FALSE))</f>
        <v>0</v>
      </c>
      <c r="D76" s="21">
        <f>IF(ISERROR(VLOOKUP('事業所リスト'!$E79,'定義'!$F$2:$G$1999,2,FALSE)),'事業所リスト'!$E79,VLOOKUP('事業所リスト'!$E79,'定義'!$F$2:$G$1999,2,FALSE))</f>
        <v>0</v>
      </c>
      <c r="E76" s="21">
        <f>IF('事業所リスト'!I79="○",VLOOKUP('事業所リスト'!$H79,'定義'!$N$2:$T$27,2,FALSE),0)</f>
        <v>0</v>
      </c>
      <c r="F76" s="21">
        <f>IF('事業所リスト'!J79="○",VLOOKUP('事業所リスト'!$H79,'定義'!$N$2:$T$27,3,FALSE),0)</f>
        <v>0</v>
      </c>
      <c r="G76" s="21">
        <f>IF('事業所リスト'!K79="○",VLOOKUP('事業所リスト'!$H79,'定義'!$N$2:$T$27,4,FALSE),0)</f>
        <v>0</v>
      </c>
      <c r="H76" s="21">
        <f>IF('事業所リスト'!L79="○",VLOOKUP('事業所リスト'!$H79,'定義'!$N$2:$T$27,5,FALSE),0)</f>
        <v>0</v>
      </c>
      <c r="I76" s="21">
        <f>IF('事業所リスト'!M79="○",VLOOKUP('事業所リスト'!$H79,'定義'!$N$2:$T$27,6,FALSE),0)</f>
        <v>0</v>
      </c>
      <c r="J76" s="21">
        <f>IF('事業所リスト'!N79="○",VLOOKUP('事業所リスト'!$H79,'定義'!$N$2:$T$27,7,FALSE),0)</f>
        <v>0</v>
      </c>
    </row>
    <row r="77" spans="1:10" ht="13.5">
      <c r="A77">
        <v>76</v>
      </c>
      <c r="B77" s="21">
        <f>IF(ISERROR(VLOOKUP('事業所リスト'!$D80,'定義'!$A$12:$C$58,2,FALSE)),0,VLOOKUP('事業所リスト'!$D80,'定義'!$A$12:$C$58,2,FALSE))</f>
        <v>0</v>
      </c>
      <c r="C77" s="21">
        <f>IF(ISERROR(VLOOKUP('事業所リスト'!$D80,'定義'!$A$12:$C$58,3,FALSE)),0,VLOOKUP('事業所リスト'!$D80,'定義'!$A$12:$C$58,3,FALSE))</f>
        <v>0</v>
      </c>
      <c r="D77" s="21">
        <f>IF(ISERROR(VLOOKUP('事業所リスト'!$E80,'定義'!$F$2:$G$1999,2,FALSE)),'事業所リスト'!$E80,VLOOKUP('事業所リスト'!$E80,'定義'!$F$2:$G$1999,2,FALSE))</f>
        <v>0</v>
      </c>
      <c r="E77" s="21">
        <f>IF('事業所リスト'!I80="○",VLOOKUP('事業所リスト'!$H80,'定義'!$N$2:$T$27,2,FALSE),0)</f>
        <v>0</v>
      </c>
      <c r="F77" s="21">
        <f>IF('事業所リスト'!J80="○",VLOOKUP('事業所リスト'!$H80,'定義'!$N$2:$T$27,3,FALSE),0)</f>
        <v>0</v>
      </c>
      <c r="G77" s="21">
        <f>IF('事業所リスト'!K80="○",VLOOKUP('事業所リスト'!$H80,'定義'!$N$2:$T$27,4,FALSE),0)</f>
        <v>0</v>
      </c>
      <c r="H77" s="21">
        <f>IF('事業所リスト'!L80="○",VLOOKUP('事業所リスト'!$H80,'定義'!$N$2:$T$27,5,FALSE),0)</f>
        <v>0</v>
      </c>
      <c r="I77" s="21">
        <f>IF('事業所リスト'!M80="○",VLOOKUP('事業所リスト'!$H80,'定義'!$N$2:$T$27,6,FALSE),0)</f>
        <v>0</v>
      </c>
      <c r="J77" s="21">
        <f>IF('事業所リスト'!N80="○",VLOOKUP('事業所リスト'!$H80,'定義'!$N$2:$T$27,7,FALSE),0)</f>
        <v>0</v>
      </c>
    </row>
    <row r="78" spans="1:10" ht="13.5">
      <c r="A78">
        <v>77</v>
      </c>
      <c r="B78" s="21">
        <f>IF(ISERROR(VLOOKUP('事業所リスト'!$D81,'定義'!$A$12:$C$58,2,FALSE)),0,VLOOKUP('事業所リスト'!$D81,'定義'!$A$12:$C$58,2,FALSE))</f>
        <v>0</v>
      </c>
      <c r="C78" s="21">
        <f>IF(ISERROR(VLOOKUP('事業所リスト'!$D81,'定義'!$A$12:$C$58,3,FALSE)),0,VLOOKUP('事業所リスト'!$D81,'定義'!$A$12:$C$58,3,FALSE))</f>
        <v>0</v>
      </c>
      <c r="D78" s="21">
        <f>IF(ISERROR(VLOOKUP('事業所リスト'!$E81,'定義'!$F$2:$G$1999,2,FALSE)),'事業所リスト'!$E81,VLOOKUP('事業所リスト'!$E81,'定義'!$F$2:$G$1999,2,FALSE))</f>
        <v>0</v>
      </c>
      <c r="E78" s="21">
        <f>IF('事業所リスト'!I81="○",VLOOKUP('事業所リスト'!$H81,'定義'!$N$2:$T$27,2,FALSE),0)</f>
        <v>0</v>
      </c>
      <c r="F78" s="21">
        <f>IF('事業所リスト'!J81="○",VLOOKUP('事業所リスト'!$H81,'定義'!$N$2:$T$27,3,FALSE),0)</f>
        <v>0</v>
      </c>
      <c r="G78" s="21">
        <f>IF('事業所リスト'!K81="○",VLOOKUP('事業所リスト'!$H81,'定義'!$N$2:$T$27,4,FALSE),0)</f>
        <v>0</v>
      </c>
      <c r="H78" s="21">
        <f>IF('事業所リスト'!L81="○",VLOOKUP('事業所リスト'!$H81,'定義'!$N$2:$T$27,5,FALSE),0)</f>
        <v>0</v>
      </c>
      <c r="I78" s="21">
        <f>IF('事業所リスト'!M81="○",VLOOKUP('事業所リスト'!$H81,'定義'!$N$2:$T$27,6,FALSE),0)</f>
        <v>0</v>
      </c>
      <c r="J78" s="21">
        <f>IF('事業所リスト'!N81="○",VLOOKUP('事業所リスト'!$H81,'定義'!$N$2:$T$27,7,FALSE),0)</f>
        <v>0</v>
      </c>
    </row>
    <row r="79" spans="1:10" ht="13.5">
      <c r="A79">
        <v>78</v>
      </c>
      <c r="B79" s="21">
        <f>IF(ISERROR(VLOOKUP('事業所リスト'!$D82,'定義'!$A$12:$C$58,2,FALSE)),0,VLOOKUP('事業所リスト'!$D82,'定義'!$A$12:$C$58,2,FALSE))</f>
        <v>0</v>
      </c>
      <c r="C79" s="21">
        <f>IF(ISERROR(VLOOKUP('事業所リスト'!$D82,'定義'!$A$12:$C$58,3,FALSE)),0,VLOOKUP('事業所リスト'!$D82,'定義'!$A$12:$C$58,3,FALSE))</f>
        <v>0</v>
      </c>
      <c r="D79" s="21">
        <f>IF(ISERROR(VLOOKUP('事業所リスト'!$E82,'定義'!$F$2:$G$1999,2,FALSE)),'事業所リスト'!$E82,VLOOKUP('事業所リスト'!$E82,'定義'!$F$2:$G$1999,2,FALSE))</f>
        <v>0</v>
      </c>
      <c r="E79" s="21">
        <f>IF('事業所リスト'!I82="○",VLOOKUP('事業所リスト'!$H82,'定義'!$N$2:$T$27,2,FALSE),0)</f>
        <v>0</v>
      </c>
      <c r="F79" s="21">
        <f>IF('事業所リスト'!J82="○",VLOOKUP('事業所リスト'!$H82,'定義'!$N$2:$T$27,3,FALSE),0)</f>
        <v>0</v>
      </c>
      <c r="G79" s="21">
        <f>IF('事業所リスト'!K82="○",VLOOKUP('事業所リスト'!$H82,'定義'!$N$2:$T$27,4,FALSE),0)</f>
        <v>0</v>
      </c>
      <c r="H79" s="21">
        <f>IF('事業所リスト'!L82="○",VLOOKUP('事業所リスト'!$H82,'定義'!$N$2:$T$27,5,FALSE),0)</f>
        <v>0</v>
      </c>
      <c r="I79" s="21">
        <f>IF('事業所リスト'!M82="○",VLOOKUP('事業所リスト'!$H82,'定義'!$N$2:$T$27,6,FALSE),0)</f>
        <v>0</v>
      </c>
      <c r="J79" s="21">
        <f>IF('事業所リスト'!N82="○",VLOOKUP('事業所リスト'!$H82,'定義'!$N$2:$T$27,7,FALSE),0)</f>
        <v>0</v>
      </c>
    </row>
    <row r="80" spans="1:10" ht="13.5">
      <c r="A80">
        <v>79</v>
      </c>
      <c r="B80" s="21">
        <f>IF(ISERROR(VLOOKUP('事業所リスト'!$D83,'定義'!$A$12:$C$58,2,FALSE)),0,VLOOKUP('事業所リスト'!$D83,'定義'!$A$12:$C$58,2,FALSE))</f>
        <v>0</v>
      </c>
      <c r="C80" s="21">
        <f>IF(ISERROR(VLOOKUP('事業所リスト'!$D83,'定義'!$A$12:$C$58,3,FALSE)),0,VLOOKUP('事業所リスト'!$D83,'定義'!$A$12:$C$58,3,FALSE))</f>
        <v>0</v>
      </c>
      <c r="D80" s="21">
        <f>IF(ISERROR(VLOOKUP('事業所リスト'!$E83,'定義'!$F$2:$G$1999,2,FALSE)),'事業所リスト'!$E83,VLOOKUP('事業所リスト'!$E83,'定義'!$F$2:$G$1999,2,FALSE))</f>
        <v>0</v>
      </c>
      <c r="E80" s="21">
        <f>IF('事業所リスト'!I83="○",VLOOKUP('事業所リスト'!$H83,'定義'!$N$2:$T$27,2,FALSE),0)</f>
        <v>0</v>
      </c>
      <c r="F80" s="21">
        <f>IF('事業所リスト'!J83="○",VLOOKUP('事業所リスト'!$H83,'定義'!$N$2:$T$27,3,FALSE),0)</f>
        <v>0</v>
      </c>
      <c r="G80" s="21">
        <f>IF('事業所リスト'!K83="○",VLOOKUP('事業所リスト'!$H83,'定義'!$N$2:$T$27,4,FALSE),0)</f>
        <v>0</v>
      </c>
      <c r="H80" s="21">
        <f>IF('事業所リスト'!L83="○",VLOOKUP('事業所リスト'!$H83,'定義'!$N$2:$T$27,5,FALSE),0)</f>
        <v>0</v>
      </c>
      <c r="I80" s="21">
        <f>IF('事業所リスト'!M83="○",VLOOKUP('事業所リスト'!$H83,'定義'!$N$2:$T$27,6,FALSE),0)</f>
        <v>0</v>
      </c>
      <c r="J80" s="21">
        <f>IF('事業所リスト'!N83="○",VLOOKUP('事業所リスト'!$H83,'定義'!$N$2:$T$27,7,FALSE),0)</f>
        <v>0</v>
      </c>
    </row>
    <row r="81" spans="1:10" ht="13.5">
      <c r="A81">
        <v>80</v>
      </c>
      <c r="B81" s="21">
        <f>IF(ISERROR(VLOOKUP('事業所リスト'!$D84,'定義'!$A$12:$C$58,2,FALSE)),0,VLOOKUP('事業所リスト'!$D84,'定義'!$A$12:$C$58,2,FALSE))</f>
        <v>0</v>
      </c>
      <c r="C81" s="21">
        <f>IF(ISERROR(VLOOKUP('事業所リスト'!$D84,'定義'!$A$12:$C$58,3,FALSE)),0,VLOOKUP('事業所リスト'!$D84,'定義'!$A$12:$C$58,3,FALSE))</f>
        <v>0</v>
      </c>
      <c r="D81" s="21">
        <f>IF(ISERROR(VLOOKUP('事業所リスト'!$E84,'定義'!$F$2:$G$1999,2,FALSE)),'事業所リスト'!$E84,VLOOKUP('事業所リスト'!$E84,'定義'!$F$2:$G$1999,2,FALSE))</f>
        <v>0</v>
      </c>
      <c r="E81" s="21">
        <f>IF('事業所リスト'!I84="○",VLOOKUP('事業所リスト'!$H84,'定義'!$N$2:$T$27,2,FALSE),0)</f>
        <v>0</v>
      </c>
      <c r="F81" s="21">
        <f>IF('事業所リスト'!J84="○",VLOOKUP('事業所リスト'!$H84,'定義'!$N$2:$T$27,3,FALSE),0)</f>
        <v>0</v>
      </c>
      <c r="G81" s="21">
        <f>IF('事業所リスト'!K84="○",VLOOKUP('事業所リスト'!$H84,'定義'!$N$2:$T$27,4,FALSE),0)</f>
        <v>0</v>
      </c>
      <c r="H81" s="21">
        <f>IF('事業所リスト'!L84="○",VLOOKUP('事業所リスト'!$H84,'定義'!$N$2:$T$27,5,FALSE),0)</f>
        <v>0</v>
      </c>
      <c r="I81" s="21">
        <f>IF('事業所リスト'!M84="○",VLOOKUP('事業所リスト'!$H84,'定義'!$N$2:$T$27,6,FALSE),0)</f>
        <v>0</v>
      </c>
      <c r="J81" s="21">
        <f>IF('事業所リスト'!N84="○",VLOOKUP('事業所リスト'!$H84,'定義'!$N$2:$T$27,7,FALSE),0)</f>
        <v>0</v>
      </c>
    </row>
    <row r="82" spans="1:10" ht="13.5">
      <c r="A82">
        <v>81</v>
      </c>
      <c r="B82" s="21">
        <f>IF(ISERROR(VLOOKUP('事業所リスト'!$D85,'定義'!$A$12:$C$58,2,FALSE)),0,VLOOKUP('事業所リスト'!$D85,'定義'!$A$12:$C$58,2,FALSE))</f>
        <v>0</v>
      </c>
      <c r="C82" s="21">
        <f>IF(ISERROR(VLOOKUP('事業所リスト'!$D85,'定義'!$A$12:$C$58,3,FALSE)),0,VLOOKUP('事業所リスト'!$D85,'定義'!$A$12:$C$58,3,FALSE))</f>
        <v>0</v>
      </c>
      <c r="D82" s="21">
        <f>IF(ISERROR(VLOOKUP('事業所リスト'!$E85,'定義'!$F$2:$G$1999,2,FALSE)),'事業所リスト'!$E85,VLOOKUP('事業所リスト'!$E85,'定義'!$F$2:$G$1999,2,FALSE))</f>
        <v>0</v>
      </c>
      <c r="E82" s="21">
        <f>IF('事業所リスト'!I85="○",VLOOKUP('事業所リスト'!$H85,'定義'!$N$2:$T$27,2,FALSE),0)</f>
        <v>0</v>
      </c>
      <c r="F82" s="21">
        <f>IF('事業所リスト'!J85="○",VLOOKUP('事業所リスト'!$H85,'定義'!$N$2:$T$27,3,FALSE),0)</f>
        <v>0</v>
      </c>
      <c r="G82" s="21">
        <f>IF('事業所リスト'!K85="○",VLOOKUP('事業所リスト'!$H85,'定義'!$N$2:$T$27,4,FALSE),0)</f>
        <v>0</v>
      </c>
      <c r="H82" s="21">
        <f>IF('事業所リスト'!L85="○",VLOOKUP('事業所リスト'!$H85,'定義'!$N$2:$T$27,5,FALSE),0)</f>
        <v>0</v>
      </c>
      <c r="I82" s="21">
        <f>IF('事業所リスト'!M85="○",VLOOKUP('事業所リスト'!$H85,'定義'!$N$2:$T$27,6,FALSE),0)</f>
        <v>0</v>
      </c>
      <c r="J82" s="21">
        <f>IF('事業所リスト'!N85="○",VLOOKUP('事業所リスト'!$H85,'定義'!$N$2:$T$27,7,FALSE),0)</f>
        <v>0</v>
      </c>
    </row>
    <row r="83" spans="1:10" ht="13.5">
      <c r="A83">
        <v>82</v>
      </c>
      <c r="B83" s="21">
        <f>IF(ISERROR(VLOOKUP('事業所リスト'!$D86,'定義'!$A$12:$C$58,2,FALSE)),0,VLOOKUP('事業所リスト'!$D86,'定義'!$A$12:$C$58,2,FALSE))</f>
        <v>0</v>
      </c>
      <c r="C83" s="21">
        <f>IF(ISERROR(VLOOKUP('事業所リスト'!$D86,'定義'!$A$12:$C$58,3,FALSE)),0,VLOOKUP('事業所リスト'!$D86,'定義'!$A$12:$C$58,3,FALSE))</f>
        <v>0</v>
      </c>
      <c r="D83" s="21">
        <f>IF(ISERROR(VLOOKUP('事業所リスト'!$E86,'定義'!$F$2:$G$1999,2,FALSE)),'事業所リスト'!$E86,VLOOKUP('事業所リスト'!$E86,'定義'!$F$2:$G$1999,2,FALSE))</f>
        <v>0</v>
      </c>
      <c r="E83" s="21">
        <f>IF('事業所リスト'!I86="○",VLOOKUP('事業所リスト'!$H86,'定義'!$N$2:$T$27,2,FALSE),0)</f>
        <v>0</v>
      </c>
      <c r="F83" s="21">
        <f>IF('事業所リスト'!J86="○",VLOOKUP('事業所リスト'!$H86,'定義'!$N$2:$T$27,3,FALSE),0)</f>
        <v>0</v>
      </c>
      <c r="G83" s="21">
        <f>IF('事業所リスト'!K86="○",VLOOKUP('事業所リスト'!$H86,'定義'!$N$2:$T$27,4,FALSE),0)</f>
        <v>0</v>
      </c>
      <c r="H83" s="21">
        <f>IF('事業所リスト'!L86="○",VLOOKUP('事業所リスト'!$H86,'定義'!$N$2:$T$27,5,FALSE),0)</f>
        <v>0</v>
      </c>
      <c r="I83" s="21">
        <f>IF('事業所リスト'!M86="○",VLOOKUP('事業所リスト'!$H86,'定義'!$N$2:$T$27,6,FALSE),0)</f>
        <v>0</v>
      </c>
      <c r="J83" s="21">
        <f>IF('事業所リスト'!N86="○",VLOOKUP('事業所リスト'!$H86,'定義'!$N$2:$T$27,7,FALSE),0)</f>
        <v>0</v>
      </c>
    </row>
    <row r="84" spans="1:10" ht="13.5">
      <c r="A84">
        <v>83</v>
      </c>
      <c r="B84" s="21">
        <f>IF(ISERROR(VLOOKUP('事業所リスト'!$D87,'定義'!$A$12:$C$58,2,FALSE)),0,VLOOKUP('事業所リスト'!$D87,'定義'!$A$12:$C$58,2,FALSE))</f>
        <v>0</v>
      </c>
      <c r="C84" s="21">
        <f>IF(ISERROR(VLOOKUP('事業所リスト'!$D87,'定義'!$A$12:$C$58,3,FALSE)),0,VLOOKUP('事業所リスト'!$D87,'定義'!$A$12:$C$58,3,FALSE))</f>
        <v>0</v>
      </c>
      <c r="D84" s="21">
        <f>IF(ISERROR(VLOOKUP('事業所リスト'!$E87,'定義'!$F$2:$G$1999,2,FALSE)),'事業所リスト'!$E87,VLOOKUP('事業所リスト'!$E87,'定義'!$F$2:$G$1999,2,FALSE))</f>
        <v>0</v>
      </c>
      <c r="E84" s="21">
        <f>IF('事業所リスト'!I87="○",VLOOKUP('事業所リスト'!$H87,'定義'!$N$2:$T$27,2,FALSE),0)</f>
        <v>0</v>
      </c>
      <c r="F84" s="21">
        <f>IF('事業所リスト'!J87="○",VLOOKUP('事業所リスト'!$H87,'定義'!$N$2:$T$27,3,FALSE),0)</f>
        <v>0</v>
      </c>
      <c r="G84" s="21">
        <f>IF('事業所リスト'!K87="○",VLOOKUP('事業所リスト'!$H87,'定義'!$N$2:$T$27,4,FALSE),0)</f>
        <v>0</v>
      </c>
      <c r="H84" s="21">
        <f>IF('事業所リスト'!L87="○",VLOOKUP('事業所リスト'!$H87,'定義'!$N$2:$T$27,5,FALSE),0)</f>
        <v>0</v>
      </c>
      <c r="I84" s="21">
        <f>IF('事業所リスト'!M87="○",VLOOKUP('事業所リスト'!$H87,'定義'!$N$2:$T$27,6,FALSE),0)</f>
        <v>0</v>
      </c>
      <c r="J84" s="21">
        <f>IF('事業所リスト'!N87="○",VLOOKUP('事業所リスト'!$H87,'定義'!$N$2:$T$27,7,FALSE),0)</f>
        <v>0</v>
      </c>
    </row>
    <row r="85" spans="1:10" ht="13.5">
      <c r="A85">
        <v>84</v>
      </c>
      <c r="B85" s="21">
        <f>IF(ISERROR(VLOOKUP('事業所リスト'!$D88,'定義'!$A$12:$C$58,2,FALSE)),0,VLOOKUP('事業所リスト'!$D88,'定義'!$A$12:$C$58,2,FALSE))</f>
        <v>0</v>
      </c>
      <c r="C85" s="21">
        <f>IF(ISERROR(VLOOKUP('事業所リスト'!$D88,'定義'!$A$12:$C$58,3,FALSE)),0,VLOOKUP('事業所リスト'!$D88,'定義'!$A$12:$C$58,3,FALSE))</f>
        <v>0</v>
      </c>
      <c r="D85" s="21">
        <f>IF(ISERROR(VLOOKUP('事業所リスト'!$E88,'定義'!$F$2:$G$1999,2,FALSE)),'事業所リスト'!$E88,VLOOKUP('事業所リスト'!$E88,'定義'!$F$2:$G$1999,2,FALSE))</f>
        <v>0</v>
      </c>
      <c r="E85" s="21">
        <f>IF('事業所リスト'!I88="○",VLOOKUP('事業所リスト'!$H88,'定義'!$N$2:$T$27,2,FALSE),0)</f>
        <v>0</v>
      </c>
      <c r="F85" s="21">
        <f>IF('事業所リスト'!J88="○",VLOOKUP('事業所リスト'!$H88,'定義'!$N$2:$T$27,3,FALSE),0)</f>
        <v>0</v>
      </c>
      <c r="G85" s="21">
        <f>IF('事業所リスト'!K88="○",VLOOKUP('事業所リスト'!$H88,'定義'!$N$2:$T$27,4,FALSE),0)</f>
        <v>0</v>
      </c>
      <c r="H85" s="21">
        <f>IF('事業所リスト'!L88="○",VLOOKUP('事業所リスト'!$H88,'定義'!$N$2:$T$27,5,FALSE),0)</f>
        <v>0</v>
      </c>
      <c r="I85" s="21">
        <f>IF('事業所リスト'!M88="○",VLOOKUP('事業所リスト'!$H88,'定義'!$N$2:$T$27,6,FALSE),0)</f>
        <v>0</v>
      </c>
      <c r="J85" s="21">
        <f>IF('事業所リスト'!N88="○",VLOOKUP('事業所リスト'!$H88,'定義'!$N$2:$T$27,7,FALSE),0)</f>
        <v>0</v>
      </c>
    </row>
    <row r="86" spans="1:10" ht="13.5">
      <c r="A86">
        <v>85</v>
      </c>
      <c r="B86" s="21">
        <f>IF(ISERROR(VLOOKUP('事業所リスト'!$D89,'定義'!$A$12:$C$58,2,FALSE)),0,VLOOKUP('事業所リスト'!$D89,'定義'!$A$12:$C$58,2,FALSE))</f>
        <v>0</v>
      </c>
      <c r="C86" s="21">
        <f>IF(ISERROR(VLOOKUP('事業所リスト'!$D89,'定義'!$A$12:$C$58,3,FALSE)),0,VLOOKUP('事業所リスト'!$D89,'定義'!$A$12:$C$58,3,FALSE))</f>
        <v>0</v>
      </c>
      <c r="D86" s="21">
        <f>IF(ISERROR(VLOOKUP('事業所リスト'!$E89,'定義'!$F$2:$G$1999,2,FALSE)),'事業所リスト'!$E89,VLOOKUP('事業所リスト'!$E89,'定義'!$F$2:$G$1999,2,FALSE))</f>
        <v>0</v>
      </c>
      <c r="E86" s="21">
        <f>IF('事業所リスト'!I89="○",VLOOKUP('事業所リスト'!$H89,'定義'!$N$2:$T$27,2,FALSE),0)</f>
        <v>0</v>
      </c>
      <c r="F86" s="21">
        <f>IF('事業所リスト'!J89="○",VLOOKUP('事業所リスト'!$H89,'定義'!$N$2:$T$27,3,FALSE),0)</f>
        <v>0</v>
      </c>
      <c r="G86" s="21">
        <f>IF('事業所リスト'!K89="○",VLOOKUP('事業所リスト'!$H89,'定義'!$N$2:$T$27,4,FALSE),0)</f>
        <v>0</v>
      </c>
      <c r="H86" s="21">
        <f>IF('事業所リスト'!L89="○",VLOOKUP('事業所リスト'!$H89,'定義'!$N$2:$T$27,5,FALSE),0)</f>
        <v>0</v>
      </c>
      <c r="I86" s="21">
        <f>IF('事業所リスト'!M89="○",VLOOKUP('事業所リスト'!$H89,'定義'!$N$2:$T$27,6,FALSE),0)</f>
        <v>0</v>
      </c>
      <c r="J86" s="21">
        <f>IF('事業所リスト'!N89="○",VLOOKUP('事業所リスト'!$H89,'定義'!$N$2:$T$27,7,FALSE),0)</f>
        <v>0</v>
      </c>
    </row>
    <row r="87" spans="1:10" ht="13.5">
      <c r="A87">
        <v>86</v>
      </c>
      <c r="B87" s="21">
        <f>IF(ISERROR(VLOOKUP('事業所リスト'!$D90,'定義'!$A$12:$C$58,2,FALSE)),0,VLOOKUP('事業所リスト'!$D90,'定義'!$A$12:$C$58,2,FALSE))</f>
        <v>0</v>
      </c>
      <c r="C87" s="21">
        <f>IF(ISERROR(VLOOKUP('事業所リスト'!$D90,'定義'!$A$12:$C$58,3,FALSE)),0,VLOOKUP('事業所リスト'!$D90,'定義'!$A$12:$C$58,3,FALSE))</f>
        <v>0</v>
      </c>
      <c r="D87" s="21">
        <f>IF(ISERROR(VLOOKUP('事業所リスト'!$E90,'定義'!$F$2:$G$1999,2,FALSE)),'事業所リスト'!$E90,VLOOKUP('事業所リスト'!$E90,'定義'!$F$2:$G$1999,2,FALSE))</f>
        <v>0</v>
      </c>
      <c r="E87" s="21">
        <f>IF('事業所リスト'!I90="○",VLOOKUP('事業所リスト'!$H90,'定義'!$N$2:$T$27,2,FALSE),0)</f>
        <v>0</v>
      </c>
      <c r="F87" s="21">
        <f>IF('事業所リスト'!J90="○",VLOOKUP('事業所リスト'!$H90,'定義'!$N$2:$T$27,3,FALSE),0)</f>
        <v>0</v>
      </c>
      <c r="G87" s="21">
        <f>IF('事業所リスト'!K90="○",VLOOKUP('事業所リスト'!$H90,'定義'!$N$2:$T$27,4,FALSE),0)</f>
        <v>0</v>
      </c>
      <c r="H87" s="21">
        <f>IF('事業所リスト'!L90="○",VLOOKUP('事業所リスト'!$H90,'定義'!$N$2:$T$27,5,FALSE),0)</f>
        <v>0</v>
      </c>
      <c r="I87" s="21">
        <f>IF('事業所リスト'!M90="○",VLOOKUP('事業所リスト'!$H90,'定義'!$N$2:$T$27,6,FALSE),0)</f>
        <v>0</v>
      </c>
      <c r="J87" s="21">
        <f>IF('事業所リスト'!N90="○",VLOOKUP('事業所リスト'!$H90,'定義'!$N$2:$T$27,7,FALSE),0)</f>
        <v>0</v>
      </c>
    </row>
    <row r="88" spans="1:10" ht="13.5">
      <c r="A88">
        <v>87</v>
      </c>
      <c r="B88" s="21">
        <f>IF(ISERROR(VLOOKUP('事業所リスト'!$D91,'定義'!$A$12:$C$58,2,FALSE)),0,VLOOKUP('事業所リスト'!$D91,'定義'!$A$12:$C$58,2,FALSE))</f>
        <v>0</v>
      </c>
      <c r="C88" s="21">
        <f>IF(ISERROR(VLOOKUP('事業所リスト'!$D91,'定義'!$A$12:$C$58,3,FALSE)),0,VLOOKUP('事業所リスト'!$D91,'定義'!$A$12:$C$58,3,FALSE))</f>
        <v>0</v>
      </c>
      <c r="D88" s="21">
        <f>IF(ISERROR(VLOOKUP('事業所リスト'!$E91,'定義'!$F$2:$G$1999,2,FALSE)),'事業所リスト'!$E91,VLOOKUP('事業所リスト'!$E91,'定義'!$F$2:$G$1999,2,FALSE))</f>
        <v>0</v>
      </c>
      <c r="E88" s="21">
        <f>IF('事業所リスト'!I91="○",VLOOKUP('事業所リスト'!$H91,'定義'!$N$2:$T$27,2,FALSE),0)</f>
        <v>0</v>
      </c>
      <c r="F88" s="21">
        <f>IF('事業所リスト'!J91="○",VLOOKUP('事業所リスト'!$H91,'定義'!$N$2:$T$27,3,FALSE),0)</f>
        <v>0</v>
      </c>
      <c r="G88" s="21">
        <f>IF('事業所リスト'!K91="○",VLOOKUP('事業所リスト'!$H91,'定義'!$N$2:$T$27,4,FALSE),0)</f>
        <v>0</v>
      </c>
      <c r="H88" s="21">
        <f>IF('事業所リスト'!L91="○",VLOOKUP('事業所リスト'!$H91,'定義'!$N$2:$T$27,5,FALSE),0)</f>
        <v>0</v>
      </c>
      <c r="I88" s="21">
        <f>IF('事業所リスト'!M91="○",VLOOKUP('事業所リスト'!$H91,'定義'!$N$2:$T$27,6,FALSE),0)</f>
        <v>0</v>
      </c>
      <c r="J88" s="21">
        <f>IF('事業所リスト'!N91="○",VLOOKUP('事業所リスト'!$H91,'定義'!$N$2:$T$27,7,FALSE),0)</f>
        <v>0</v>
      </c>
    </row>
    <row r="89" spans="1:10" ht="13.5">
      <c r="A89">
        <v>88</v>
      </c>
      <c r="B89" s="21">
        <f>IF(ISERROR(VLOOKUP('事業所リスト'!$D92,'定義'!$A$12:$C$58,2,FALSE)),0,VLOOKUP('事業所リスト'!$D92,'定義'!$A$12:$C$58,2,FALSE))</f>
        <v>0</v>
      </c>
      <c r="C89" s="21">
        <f>IF(ISERROR(VLOOKUP('事業所リスト'!$D92,'定義'!$A$12:$C$58,3,FALSE)),0,VLOOKUP('事業所リスト'!$D92,'定義'!$A$12:$C$58,3,FALSE))</f>
        <v>0</v>
      </c>
      <c r="D89" s="21">
        <f>IF(ISERROR(VLOOKUP('事業所リスト'!$E92,'定義'!$F$2:$G$1999,2,FALSE)),'事業所リスト'!$E92,VLOOKUP('事業所リスト'!$E92,'定義'!$F$2:$G$1999,2,FALSE))</f>
        <v>0</v>
      </c>
      <c r="E89" s="21">
        <f>IF('事業所リスト'!I92="○",VLOOKUP('事業所リスト'!$H92,'定義'!$N$2:$T$27,2,FALSE),0)</f>
        <v>0</v>
      </c>
      <c r="F89" s="21">
        <f>IF('事業所リスト'!J92="○",VLOOKUP('事業所リスト'!$H92,'定義'!$N$2:$T$27,3,FALSE),0)</f>
        <v>0</v>
      </c>
      <c r="G89" s="21">
        <f>IF('事業所リスト'!K92="○",VLOOKUP('事業所リスト'!$H92,'定義'!$N$2:$T$27,4,FALSE),0)</f>
        <v>0</v>
      </c>
      <c r="H89" s="21">
        <f>IF('事業所リスト'!L92="○",VLOOKUP('事業所リスト'!$H92,'定義'!$N$2:$T$27,5,FALSE),0)</f>
        <v>0</v>
      </c>
      <c r="I89" s="21">
        <f>IF('事業所リスト'!M92="○",VLOOKUP('事業所リスト'!$H92,'定義'!$N$2:$T$27,6,FALSE),0)</f>
        <v>0</v>
      </c>
      <c r="J89" s="21">
        <f>IF('事業所リスト'!N92="○",VLOOKUP('事業所リスト'!$H92,'定義'!$N$2:$T$27,7,FALSE),0)</f>
        <v>0</v>
      </c>
    </row>
    <row r="90" spans="1:10" ht="13.5">
      <c r="A90">
        <v>89</v>
      </c>
      <c r="B90" s="21">
        <f>IF(ISERROR(VLOOKUP('事業所リスト'!$D93,'定義'!$A$12:$C$58,2,FALSE)),0,VLOOKUP('事業所リスト'!$D93,'定義'!$A$12:$C$58,2,FALSE))</f>
        <v>0</v>
      </c>
      <c r="C90" s="21">
        <f>IF(ISERROR(VLOOKUP('事業所リスト'!$D93,'定義'!$A$12:$C$58,3,FALSE)),0,VLOOKUP('事業所リスト'!$D93,'定義'!$A$12:$C$58,3,FALSE))</f>
        <v>0</v>
      </c>
      <c r="D90" s="21">
        <f>IF(ISERROR(VLOOKUP('事業所リスト'!$E93,'定義'!$F$2:$G$1999,2,FALSE)),'事業所リスト'!$E93,VLOOKUP('事業所リスト'!$E93,'定義'!$F$2:$G$1999,2,FALSE))</f>
        <v>0</v>
      </c>
      <c r="E90" s="21">
        <f>IF('事業所リスト'!I93="○",VLOOKUP('事業所リスト'!$H93,'定義'!$N$2:$T$27,2,FALSE),0)</f>
        <v>0</v>
      </c>
      <c r="F90" s="21">
        <f>IF('事業所リスト'!J93="○",VLOOKUP('事業所リスト'!$H93,'定義'!$N$2:$T$27,3,FALSE),0)</f>
        <v>0</v>
      </c>
      <c r="G90" s="21">
        <f>IF('事業所リスト'!K93="○",VLOOKUP('事業所リスト'!$H93,'定義'!$N$2:$T$27,4,FALSE),0)</f>
        <v>0</v>
      </c>
      <c r="H90" s="21">
        <f>IF('事業所リスト'!L93="○",VLOOKUP('事業所リスト'!$H93,'定義'!$N$2:$T$27,5,FALSE),0)</f>
        <v>0</v>
      </c>
      <c r="I90" s="21">
        <f>IF('事業所リスト'!M93="○",VLOOKUP('事業所リスト'!$H93,'定義'!$N$2:$T$27,6,FALSE),0)</f>
        <v>0</v>
      </c>
      <c r="J90" s="21">
        <f>IF('事業所リスト'!N93="○",VLOOKUP('事業所リスト'!$H93,'定義'!$N$2:$T$27,7,FALSE),0)</f>
        <v>0</v>
      </c>
    </row>
    <row r="91" spans="1:10" ht="13.5">
      <c r="A91">
        <v>90</v>
      </c>
      <c r="B91" s="21">
        <f>IF(ISERROR(VLOOKUP('事業所リスト'!$D94,'定義'!$A$12:$C$58,2,FALSE)),0,VLOOKUP('事業所リスト'!$D94,'定義'!$A$12:$C$58,2,FALSE))</f>
        <v>0</v>
      </c>
      <c r="C91" s="21">
        <f>IF(ISERROR(VLOOKUP('事業所リスト'!$D94,'定義'!$A$12:$C$58,3,FALSE)),0,VLOOKUP('事業所リスト'!$D94,'定義'!$A$12:$C$58,3,FALSE))</f>
        <v>0</v>
      </c>
      <c r="D91" s="21">
        <f>IF(ISERROR(VLOOKUP('事業所リスト'!$E94,'定義'!$F$2:$G$1999,2,FALSE)),'事業所リスト'!$E94,VLOOKUP('事業所リスト'!$E94,'定義'!$F$2:$G$1999,2,FALSE))</f>
        <v>0</v>
      </c>
      <c r="E91" s="21">
        <f>IF('事業所リスト'!I94="○",VLOOKUP('事業所リスト'!$H94,'定義'!$N$2:$T$27,2,FALSE),0)</f>
        <v>0</v>
      </c>
      <c r="F91" s="21">
        <f>IF('事業所リスト'!J94="○",VLOOKUP('事業所リスト'!$H94,'定義'!$N$2:$T$27,3,FALSE),0)</f>
        <v>0</v>
      </c>
      <c r="G91" s="21">
        <f>IF('事業所リスト'!K94="○",VLOOKUP('事業所リスト'!$H94,'定義'!$N$2:$T$27,4,FALSE),0)</f>
        <v>0</v>
      </c>
      <c r="H91" s="21">
        <f>IF('事業所リスト'!L94="○",VLOOKUP('事業所リスト'!$H94,'定義'!$N$2:$T$27,5,FALSE),0)</f>
        <v>0</v>
      </c>
      <c r="I91" s="21">
        <f>IF('事業所リスト'!M94="○",VLOOKUP('事業所リスト'!$H94,'定義'!$N$2:$T$27,6,FALSE),0)</f>
        <v>0</v>
      </c>
      <c r="J91" s="21">
        <f>IF('事業所リスト'!N94="○",VLOOKUP('事業所リスト'!$H94,'定義'!$N$2:$T$27,7,FALSE),0)</f>
        <v>0</v>
      </c>
    </row>
    <row r="92" spans="1:10" ht="13.5">
      <c r="A92">
        <v>91</v>
      </c>
      <c r="B92" s="21">
        <f>IF(ISERROR(VLOOKUP('事業所リスト'!$D95,'定義'!$A$12:$C$58,2,FALSE)),0,VLOOKUP('事業所リスト'!$D95,'定義'!$A$12:$C$58,2,FALSE))</f>
        <v>0</v>
      </c>
      <c r="C92" s="21">
        <f>IF(ISERROR(VLOOKUP('事業所リスト'!$D95,'定義'!$A$12:$C$58,3,FALSE)),0,VLOOKUP('事業所リスト'!$D95,'定義'!$A$12:$C$58,3,FALSE))</f>
        <v>0</v>
      </c>
      <c r="D92" s="21">
        <f>IF(ISERROR(VLOOKUP('事業所リスト'!$E95,'定義'!$F$2:$G$1999,2,FALSE)),'事業所リスト'!$E95,VLOOKUP('事業所リスト'!$E95,'定義'!$F$2:$G$1999,2,FALSE))</f>
        <v>0</v>
      </c>
      <c r="E92" s="21">
        <f>IF('事業所リスト'!I95="○",VLOOKUP('事業所リスト'!$H95,'定義'!$N$2:$T$27,2,FALSE),0)</f>
        <v>0</v>
      </c>
      <c r="F92" s="21">
        <f>IF('事業所リスト'!J95="○",VLOOKUP('事業所リスト'!$H95,'定義'!$N$2:$T$27,3,FALSE),0)</f>
        <v>0</v>
      </c>
      <c r="G92" s="21">
        <f>IF('事業所リスト'!K95="○",VLOOKUP('事業所リスト'!$H95,'定義'!$N$2:$T$27,4,FALSE),0)</f>
        <v>0</v>
      </c>
      <c r="H92" s="21">
        <f>IF('事業所リスト'!L95="○",VLOOKUP('事業所リスト'!$H95,'定義'!$N$2:$T$27,5,FALSE),0)</f>
        <v>0</v>
      </c>
      <c r="I92" s="21">
        <f>IF('事業所リスト'!M95="○",VLOOKUP('事業所リスト'!$H95,'定義'!$N$2:$T$27,6,FALSE),0)</f>
        <v>0</v>
      </c>
      <c r="J92" s="21">
        <f>IF('事業所リスト'!N95="○",VLOOKUP('事業所リスト'!$H95,'定義'!$N$2:$T$27,7,FALSE),0)</f>
        <v>0</v>
      </c>
    </row>
    <row r="93" spans="1:10" ht="13.5">
      <c r="A93">
        <v>92</v>
      </c>
      <c r="B93" s="21">
        <f>IF(ISERROR(VLOOKUP('事業所リスト'!$D96,'定義'!$A$12:$C$58,2,FALSE)),0,VLOOKUP('事業所リスト'!$D96,'定義'!$A$12:$C$58,2,FALSE))</f>
        <v>0</v>
      </c>
      <c r="C93" s="21">
        <f>IF(ISERROR(VLOOKUP('事業所リスト'!$D96,'定義'!$A$12:$C$58,3,FALSE)),0,VLOOKUP('事業所リスト'!$D96,'定義'!$A$12:$C$58,3,FALSE))</f>
        <v>0</v>
      </c>
      <c r="D93" s="21">
        <f>IF(ISERROR(VLOOKUP('事業所リスト'!$E96,'定義'!$F$2:$G$1999,2,FALSE)),'事業所リスト'!$E96,VLOOKUP('事業所リスト'!$E96,'定義'!$F$2:$G$1999,2,FALSE))</f>
        <v>0</v>
      </c>
      <c r="E93" s="21">
        <f>IF('事業所リスト'!I96="○",VLOOKUP('事業所リスト'!$H96,'定義'!$N$2:$T$27,2,FALSE),0)</f>
        <v>0</v>
      </c>
      <c r="F93" s="21">
        <f>IF('事業所リスト'!J96="○",VLOOKUP('事業所リスト'!$H96,'定義'!$N$2:$T$27,3,FALSE),0)</f>
        <v>0</v>
      </c>
      <c r="G93" s="21">
        <f>IF('事業所リスト'!K96="○",VLOOKUP('事業所リスト'!$H96,'定義'!$N$2:$T$27,4,FALSE),0)</f>
        <v>0</v>
      </c>
      <c r="H93" s="21">
        <f>IF('事業所リスト'!L96="○",VLOOKUP('事業所リスト'!$H96,'定義'!$N$2:$T$27,5,FALSE),0)</f>
        <v>0</v>
      </c>
      <c r="I93" s="21">
        <f>IF('事業所リスト'!M96="○",VLOOKUP('事業所リスト'!$H96,'定義'!$N$2:$T$27,6,FALSE),0)</f>
        <v>0</v>
      </c>
      <c r="J93" s="21">
        <f>IF('事業所リスト'!N96="○",VLOOKUP('事業所リスト'!$H96,'定義'!$N$2:$T$27,7,FALSE),0)</f>
        <v>0</v>
      </c>
    </row>
    <row r="94" spans="1:10" ht="13.5">
      <c r="A94">
        <v>93</v>
      </c>
      <c r="B94" s="21">
        <f>IF(ISERROR(VLOOKUP('事業所リスト'!$D97,'定義'!$A$12:$C$58,2,FALSE)),0,VLOOKUP('事業所リスト'!$D97,'定義'!$A$12:$C$58,2,FALSE))</f>
        <v>0</v>
      </c>
      <c r="C94" s="21">
        <f>IF(ISERROR(VLOOKUP('事業所リスト'!$D97,'定義'!$A$12:$C$58,3,FALSE)),0,VLOOKUP('事業所リスト'!$D97,'定義'!$A$12:$C$58,3,FALSE))</f>
        <v>0</v>
      </c>
      <c r="D94" s="21">
        <f>IF(ISERROR(VLOOKUP('事業所リスト'!$E97,'定義'!$F$2:$G$1999,2,FALSE)),'事業所リスト'!$E97,VLOOKUP('事業所リスト'!$E97,'定義'!$F$2:$G$1999,2,FALSE))</f>
        <v>0</v>
      </c>
      <c r="E94" s="21">
        <f>IF('事業所リスト'!I97="○",VLOOKUP('事業所リスト'!$H97,'定義'!$N$2:$T$27,2,FALSE),0)</f>
        <v>0</v>
      </c>
      <c r="F94" s="21">
        <f>IF('事業所リスト'!J97="○",VLOOKUP('事業所リスト'!$H97,'定義'!$N$2:$T$27,3,FALSE),0)</f>
        <v>0</v>
      </c>
      <c r="G94" s="21">
        <f>IF('事業所リスト'!K97="○",VLOOKUP('事業所リスト'!$H97,'定義'!$N$2:$T$27,4,FALSE),0)</f>
        <v>0</v>
      </c>
      <c r="H94" s="21">
        <f>IF('事業所リスト'!L97="○",VLOOKUP('事業所リスト'!$H97,'定義'!$N$2:$T$27,5,FALSE),0)</f>
        <v>0</v>
      </c>
      <c r="I94" s="21">
        <f>IF('事業所リスト'!M97="○",VLOOKUP('事業所リスト'!$H97,'定義'!$N$2:$T$27,6,FALSE),0)</f>
        <v>0</v>
      </c>
      <c r="J94" s="21">
        <f>IF('事業所リスト'!N97="○",VLOOKUP('事業所リスト'!$H97,'定義'!$N$2:$T$27,7,FALSE),0)</f>
        <v>0</v>
      </c>
    </row>
    <row r="95" spans="1:10" ht="13.5">
      <c r="A95">
        <v>94</v>
      </c>
      <c r="B95" s="21">
        <f>IF(ISERROR(VLOOKUP('事業所リスト'!$D98,'定義'!$A$12:$C$58,2,FALSE)),0,VLOOKUP('事業所リスト'!$D98,'定義'!$A$12:$C$58,2,FALSE))</f>
        <v>0</v>
      </c>
      <c r="C95" s="21">
        <f>IF(ISERROR(VLOOKUP('事業所リスト'!$D98,'定義'!$A$12:$C$58,3,FALSE)),0,VLOOKUP('事業所リスト'!$D98,'定義'!$A$12:$C$58,3,FALSE))</f>
        <v>0</v>
      </c>
      <c r="D95" s="21">
        <f>IF(ISERROR(VLOOKUP('事業所リスト'!$E98,'定義'!$F$2:$G$1999,2,FALSE)),'事業所リスト'!$E98,VLOOKUP('事業所リスト'!$E98,'定義'!$F$2:$G$1999,2,FALSE))</f>
        <v>0</v>
      </c>
      <c r="E95" s="21">
        <f>IF('事業所リスト'!I98="○",VLOOKUP('事業所リスト'!$H98,'定義'!$N$2:$T$27,2,FALSE),0)</f>
        <v>0</v>
      </c>
      <c r="F95" s="21">
        <f>IF('事業所リスト'!J98="○",VLOOKUP('事業所リスト'!$H98,'定義'!$N$2:$T$27,3,FALSE),0)</f>
        <v>0</v>
      </c>
      <c r="G95" s="21">
        <f>IF('事業所リスト'!K98="○",VLOOKUP('事業所リスト'!$H98,'定義'!$N$2:$T$27,4,FALSE),0)</f>
        <v>0</v>
      </c>
      <c r="H95" s="21">
        <f>IF('事業所リスト'!L98="○",VLOOKUP('事業所リスト'!$H98,'定義'!$N$2:$T$27,5,FALSE),0)</f>
        <v>0</v>
      </c>
      <c r="I95" s="21">
        <f>IF('事業所リスト'!M98="○",VLOOKUP('事業所リスト'!$H98,'定義'!$N$2:$T$27,6,FALSE),0)</f>
        <v>0</v>
      </c>
      <c r="J95" s="21">
        <f>IF('事業所リスト'!N98="○",VLOOKUP('事業所リスト'!$H98,'定義'!$N$2:$T$27,7,FALSE),0)</f>
        <v>0</v>
      </c>
    </row>
    <row r="96" spans="1:10" ht="13.5">
      <c r="A96">
        <v>95</v>
      </c>
      <c r="B96" s="21">
        <f>IF(ISERROR(VLOOKUP('事業所リスト'!$D99,'定義'!$A$12:$C$58,2,FALSE)),0,VLOOKUP('事業所リスト'!$D99,'定義'!$A$12:$C$58,2,FALSE))</f>
        <v>0</v>
      </c>
      <c r="C96" s="21">
        <f>IF(ISERROR(VLOOKUP('事業所リスト'!$D99,'定義'!$A$12:$C$58,3,FALSE)),0,VLOOKUP('事業所リスト'!$D99,'定義'!$A$12:$C$58,3,FALSE))</f>
        <v>0</v>
      </c>
      <c r="D96" s="21">
        <f>IF(ISERROR(VLOOKUP('事業所リスト'!$E99,'定義'!$F$2:$G$1999,2,FALSE)),'事業所リスト'!$E99,VLOOKUP('事業所リスト'!$E99,'定義'!$F$2:$G$1999,2,FALSE))</f>
        <v>0</v>
      </c>
      <c r="E96" s="21">
        <f>IF('事業所リスト'!I99="○",VLOOKUP('事業所リスト'!$H99,'定義'!$N$2:$T$27,2,FALSE),0)</f>
        <v>0</v>
      </c>
      <c r="F96" s="21">
        <f>IF('事業所リスト'!J99="○",VLOOKUP('事業所リスト'!$H99,'定義'!$N$2:$T$27,3,FALSE),0)</f>
        <v>0</v>
      </c>
      <c r="G96" s="21">
        <f>IF('事業所リスト'!K99="○",VLOOKUP('事業所リスト'!$H99,'定義'!$N$2:$T$27,4,FALSE),0)</f>
        <v>0</v>
      </c>
      <c r="H96" s="21">
        <f>IF('事業所リスト'!L99="○",VLOOKUP('事業所リスト'!$H99,'定義'!$N$2:$T$27,5,FALSE),0)</f>
        <v>0</v>
      </c>
      <c r="I96" s="21">
        <f>IF('事業所リスト'!M99="○",VLOOKUP('事業所リスト'!$H99,'定義'!$N$2:$T$27,6,FALSE),0)</f>
        <v>0</v>
      </c>
      <c r="J96" s="21">
        <f>IF('事業所リスト'!N99="○",VLOOKUP('事業所リスト'!$H99,'定義'!$N$2:$T$27,7,FALSE),0)</f>
        <v>0</v>
      </c>
    </row>
    <row r="97" spans="1:10" ht="13.5">
      <c r="A97">
        <v>96</v>
      </c>
      <c r="B97" s="21">
        <f>IF(ISERROR(VLOOKUP('事業所リスト'!$D100,'定義'!$A$12:$C$58,2,FALSE)),0,VLOOKUP('事業所リスト'!$D100,'定義'!$A$12:$C$58,2,FALSE))</f>
        <v>0</v>
      </c>
      <c r="C97" s="21">
        <f>IF(ISERROR(VLOOKUP('事業所リスト'!$D100,'定義'!$A$12:$C$58,3,FALSE)),0,VLOOKUP('事業所リスト'!$D100,'定義'!$A$12:$C$58,3,FALSE))</f>
        <v>0</v>
      </c>
      <c r="D97" s="21">
        <f>IF(ISERROR(VLOOKUP('事業所リスト'!$E100,'定義'!$F$2:$G$1999,2,FALSE)),'事業所リスト'!$E100,VLOOKUP('事業所リスト'!$E100,'定義'!$F$2:$G$1999,2,FALSE))</f>
        <v>0</v>
      </c>
      <c r="E97" s="21">
        <f>IF('事業所リスト'!I100="○",VLOOKUP('事業所リスト'!$H100,'定義'!$N$2:$T$27,2,FALSE),0)</f>
        <v>0</v>
      </c>
      <c r="F97" s="21">
        <f>IF('事業所リスト'!J100="○",VLOOKUP('事業所リスト'!$H100,'定義'!$N$2:$T$27,3,FALSE),0)</f>
        <v>0</v>
      </c>
      <c r="G97" s="21">
        <f>IF('事業所リスト'!K100="○",VLOOKUP('事業所リスト'!$H100,'定義'!$N$2:$T$27,4,FALSE),0)</f>
        <v>0</v>
      </c>
      <c r="H97" s="21">
        <f>IF('事業所リスト'!L100="○",VLOOKUP('事業所リスト'!$H100,'定義'!$N$2:$T$27,5,FALSE),0)</f>
        <v>0</v>
      </c>
      <c r="I97" s="21">
        <f>IF('事業所リスト'!M100="○",VLOOKUP('事業所リスト'!$H100,'定義'!$N$2:$T$27,6,FALSE),0)</f>
        <v>0</v>
      </c>
      <c r="J97" s="21">
        <f>IF('事業所リスト'!N100="○",VLOOKUP('事業所リスト'!$H100,'定義'!$N$2:$T$27,7,FALSE),0)</f>
        <v>0</v>
      </c>
    </row>
    <row r="98" spans="1:10" ht="13.5">
      <c r="A98">
        <v>97</v>
      </c>
      <c r="B98" s="21">
        <f>IF(ISERROR(VLOOKUP('事業所リスト'!$D101,'定義'!$A$12:$C$58,2,FALSE)),0,VLOOKUP('事業所リスト'!$D101,'定義'!$A$12:$C$58,2,FALSE))</f>
        <v>0</v>
      </c>
      <c r="C98" s="21">
        <f>IF(ISERROR(VLOOKUP('事業所リスト'!$D101,'定義'!$A$12:$C$58,3,FALSE)),0,VLOOKUP('事業所リスト'!$D101,'定義'!$A$12:$C$58,3,FALSE))</f>
        <v>0</v>
      </c>
      <c r="D98" s="21">
        <f>IF(ISERROR(VLOOKUP('事業所リスト'!$E101,'定義'!$F$2:$G$1999,2,FALSE)),'事業所リスト'!$E101,VLOOKUP('事業所リスト'!$E101,'定義'!$F$2:$G$1999,2,FALSE))</f>
        <v>0</v>
      </c>
      <c r="E98" s="21">
        <f>IF('事業所リスト'!I101="○",VLOOKUP('事業所リスト'!$H101,'定義'!$N$2:$T$27,2,FALSE),0)</f>
        <v>0</v>
      </c>
      <c r="F98" s="21">
        <f>IF('事業所リスト'!J101="○",VLOOKUP('事業所リスト'!$H101,'定義'!$N$2:$T$27,3,FALSE),0)</f>
        <v>0</v>
      </c>
      <c r="G98" s="21">
        <f>IF('事業所リスト'!K101="○",VLOOKUP('事業所リスト'!$H101,'定義'!$N$2:$T$27,4,FALSE),0)</f>
        <v>0</v>
      </c>
      <c r="H98" s="21">
        <f>IF('事業所リスト'!L101="○",VLOOKUP('事業所リスト'!$H101,'定義'!$N$2:$T$27,5,FALSE),0)</f>
        <v>0</v>
      </c>
      <c r="I98" s="21">
        <f>IF('事業所リスト'!M101="○",VLOOKUP('事業所リスト'!$H101,'定義'!$N$2:$T$27,6,FALSE),0)</f>
        <v>0</v>
      </c>
      <c r="J98" s="21">
        <f>IF('事業所リスト'!N101="○",VLOOKUP('事業所リスト'!$H101,'定義'!$N$2:$T$27,7,FALSE),0)</f>
        <v>0</v>
      </c>
    </row>
    <row r="99" spans="1:10" ht="13.5">
      <c r="A99">
        <v>98</v>
      </c>
      <c r="B99" s="21">
        <f>IF(ISERROR(VLOOKUP('事業所リスト'!$D102,'定義'!$A$12:$C$58,2,FALSE)),0,VLOOKUP('事業所リスト'!$D102,'定義'!$A$12:$C$58,2,FALSE))</f>
        <v>0</v>
      </c>
      <c r="C99" s="21">
        <f>IF(ISERROR(VLOOKUP('事業所リスト'!$D102,'定義'!$A$12:$C$58,3,FALSE)),0,VLOOKUP('事業所リスト'!$D102,'定義'!$A$12:$C$58,3,FALSE))</f>
        <v>0</v>
      </c>
      <c r="D99" s="21">
        <f>IF(ISERROR(VLOOKUP('事業所リスト'!$E102,'定義'!$F$2:$G$1999,2,FALSE)),'事業所リスト'!$E102,VLOOKUP('事業所リスト'!$E102,'定義'!$F$2:$G$1999,2,FALSE))</f>
        <v>0</v>
      </c>
      <c r="E99" s="21">
        <f>IF('事業所リスト'!I102="○",VLOOKUP('事業所リスト'!$H102,'定義'!$N$2:$T$27,2,FALSE),0)</f>
        <v>0</v>
      </c>
      <c r="F99" s="21">
        <f>IF('事業所リスト'!J102="○",VLOOKUP('事業所リスト'!$H102,'定義'!$N$2:$T$27,3,FALSE),0)</f>
        <v>0</v>
      </c>
      <c r="G99" s="21">
        <f>IF('事業所リスト'!K102="○",VLOOKUP('事業所リスト'!$H102,'定義'!$N$2:$T$27,4,FALSE),0)</f>
        <v>0</v>
      </c>
      <c r="H99" s="21">
        <f>IF('事業所リスト'!L102="○",VLOOKUP('事業所リスト'!$H102,'定義'!$N$2:$T$27,5,FALSE),0)</f>
        <v>0</v>
      </c>
      <c r="I99" s="21">
        <f>IF('事業所リスト'!M102="○",VLOOKUP('事業所リスト'!$H102,'定義'!$N$2:$T$27,6,FALSE),0)</f>
        <v>0</v>
      </c>
      <c r="J99" s="21">
        <f>IF('事業所リスト'!N102="○",VLOOKUP('事業所リスト'!$H102,'定義'!$N$2:$T$27,7,FALSE),0)</f>
        <v>0</v>
      </c>
    </row>
    <row r="100" spans="1:10" ht="13.5">
      <c r="A100">
        <v>99</v>
      </c>
      <c r="B100" s="21">
        <f>IF(ISERROR(VLOOKUP('事業所リスト'!$D103,'定義'!$A$12:$C$58,2,FALSE)),0,VLOOKUP('事業所リスト'!$D103,'定義'!$A$12:$C$58,2,FALSE))</f>
        <v>0</v>
      </c>
      <c r="C100" s="21">
        <f>IF(ISERROR(VLOOKUP('事業所リスト'!$D103,'定義'!$A$12:$C$58,3,FALSE)),0,VLOOKUP('事業所リスト'!$D103,'定義'!$A$12:$C$58,3,FALSE))</f>
        <v>0</v>
      </c>
      <c r="D100" s="21">
        <f>IF(ISERROR(VLOOKUP('事業所リスト'!$E103,'定義'!$F$2:$G$1999,2,FALSE)),'事業所リスト'!$E103,VLOOKUP('事業所リスト'!$E103,'定義'!$F$2:$G$1999,2,FALSE))</f>
        <v>0</v>
      </c>
      <c r="E100" s="21">
        <f>IF('事業所リスト'!I103="○",VLOOKUP('事業所リスト'!$H103,'定義'!$N$2:$T$27,2,FALSE),0)</f>
        <v>0</v>
      </c>
      <c r="F100" s="21">
        <f>IF('事業所リスト'!J103="○",VLOOKUP('事業所リスト'!$H103,'定義'!$N$2:$T$27,3,FALSE),0)</f>
        <v>0</v>
      </c>
      <c r="G100" s="21">
        <f>IF('事業所リスト'!K103="○",VLOOKUP('事業所リスト'!$H103,'定義'!$N$2:$T$27,4,FALSE),0)</f>
        <v>0</v>
      </c>
      <c r="H100" s="21">
        <f>IF('事業所リスト'!L103="○",VLOOKUP('事業所リスト'!$H103,'定義'!$N$2:$T$27,5,FALSE),0)</f>
        <v>0</v>
      </c>
      <c r="I100" s="21">
        <f>IF('事業所リスト'!M103="○",VLOOKUP('事業所リスト'!$H103,'定義'!$N$2:$T$27,6,FALSE),0)</f>
        <v>0</v>
      </c>
      <c r="J100" s="21">
        <f>IF('事業所リスト'!N103="○",VLOOKUP('事業所リスト'!$H103,'定義'!$N$2:$T$27,7,FALSE),0)</f>
        <v>0</v>
      </c>
    </row>
    <row r="101" spans="1:10" ht="13.5">
      <c r="A101">
        <v>100</v>
      </c>
      <c r="B101" s="21">
        <f>IF(ISERROR(VLOOKUP('事業所リスト'!$D104,'定義'!$A$12:$C$58,2,FALSE)),0,VLOOKUP('事業所リスト'!$D104,'定義'!$A$12:$C$58,2,FALSE))</f>
        <v>0</v>
      </c>
      <c r="C101" s="21">
        <f>IF(ISERROR(VLOOKUP('事業所リスト'!$D104,'定義'!$A$12:$C$58,3,FALSE)),0,VLOOKUP('事業所リスト'!$D104,'定義'!$A$12:$C$58,3,FALSE))</f>
        <v>0</v>
      </c>
      <c r="D101" s="21">
        <f>IF(ISERROR(VLOOKUP('事業所リスト'!$E104,'定義'!$F$2:$G$1999,2,FALSE)),'事業所リスト'!$E104,VLOOKUP('事業所リスト'!$E104,'定義'!$F$2:$G$1999,2,FALSE))</f>
        <v>0</v>
      </c>
      <c r="E101" s="21">
        <f>IF('事業所リスト'!I104="○",VLOOKUP('事業所リスト'!$H104,'定義'!$N$2:$T$27,2,FALSE),0)</f>
        <v>0</v>
      </c>
      <c r="F101" s="21">
        <f>IF('事業所リスト'!J104="○",VLOOKUP('事業所リスト'!$H104,'定義'!$N$2:$T$27,3,FALSE),0)</f>
        <v>0</v>
      </c>
      <c r="G101" s="21">
        <f>IF('事業所リスト'!K104="○",VLOOKUP('事業所リスト'!$H104,'定義'!$N$2:$T$27,4,FALSE),0)</f>
        <v>0</v>
      </c>
      <c r="H101" s="21">
        <f>IF('事業所リスト'!L104="○",VLOOKUP('事業所リスト'!$H104,'定義'!$N$2:$T$27,5,FALSE),0)</f>
        <v>0</v>
      </c>
      <c r="I101" s="21">
        <f>IF('事業所リスト'!M104="○",VLOOKUP('事業所リスト'!$H104,'定義'!$N$2:$T$27,6,FALSE),0)</f>
        <v>0</v>
      </c>
      <c r="J101" s="21">
        <f>IF('事業所リスト'!N104="○",VLOOKUP('事業所リスト'!$H104,'定義'!$N$2:$T$27,7,FALSE),0)</f>
        <v>0</v>
      </c>
    </row>
    <row r="102" spans="1:10" ht="13.5">
      <c r="A102">
        <v>101</v>
      </c>
      <c r="B102" s="21">
        <f>IF(ISERROR(VLOOKUP('事業所リスト'!$D105,'定義'!$A$12:$C$58,2,FALSE)),0,VLOOKUP('事業所リスト'!$D105,'定義'!$A$12:$C$58,2,FALSE))</f>
        <v>0</v>
      </c>
      <c r="C102" s="21">
        <f>IF(ISERROR(VLOOKUP('事業所リスト'!$D105,'定義'!$A$12:$C$58,3,FALSE)),0,VLOOKUP('事業所リスト'!$D105,'定義'!$A$12:$C$58,3,FALSE))</f>
        <v>0</v>
      </c>
      <c r="D102" s="21">
        <f>IF(ISERROR(VLOOKUP('事業所リスト'!$E105,'定義'!$F$2:$G$1999,2,FALSE)),'事業所リスト'!$E105,VLOOKUP('事業所リスト'!$E105,'定義'!$F$2:$G$1999,2,FALSE))</f>
        <v>0</v>
      </c>
      <c r="E102" s="21">
        <f>IF('事業所リスト'!I105="○",VLOOKUP('事業所リスト'!$H105,'定義'!$N$2:$T$27,2,FALSE),0)</f>
        <v>0</v>
      </c>
      <c r="F102" s="21">
        <f>IF('事業所リスト'!J105="○",VLOOKUP('事業所リスト'!$H105,'定義'!$N$2:$T$27,3,FALSE),0)</f>
        <v>0</v>
      </c>
      <c r="G102" s="21">
        <f>IF('事業所リスト'!K105="○",VLOOKUP('事業所リスト'!$H105,'定義'!$N$2:$T$27,4,FALSE),0)</f>
        <v>0</v>
      </c>
      <c r="H102" s="21">
        <f>IF('事業所リスト'!L105="○",VLOOKUP('事業所リスト'!$H105,'定義'!$N$2:$T$27,5,FALSE),0)</f>
        <v>0</v>
      </c>
      <c r="I102" s="21">
        <f>IF('事業所リスト'!M105="○",VLOOKUP('事業所リスト'!$H105,'定義'!$N$2:$T$27,6,FALSE),0)</f>
        <v>0</v>
      </c>
      <c r="J102" s="21">
        <f>IF('事業所リスト'!N105="○",VLOOKUP('事業所リスト'!$H105,'定義'!$N$2:$T$27,7,FALSE),0)</f>
        <v>0</v>
      </c>
    </row>
    <row r="103" spans="1:10" ht="13.5">
      <c r="A103">
        <v>102</v>
      </c>
      <c r="B103" s="21">
        <f>IF(ISERROR(VLOOKUP('事業所リスト'!$D106,'定義'!$A$12:$C$58,2,FALSE)),0,VLOOKUP('事業所リスト'!$D106,'定義'!$A$12:$C$58,2,FALSE))</f>
        <v>0</v>
      </c>
      <c r="C103" s="21">
        <f>IF(ISERROR(VLOOKUP('事業所リスト'!$D106,'定義'!$A$12:$C$58,3,FALSE)),0,VLOOKUP('事業所リスト'!$D106,'定義'!$A$12:$C$58,3,FALSE))</f>
        <v>0</v>
      </c>
      <c r="D103" s="21">
        <f>IF(ISERROR(VLOOKUP('事業所リスト'!$E106,'定義'!$F$2:$G$1999,2,FALSE)),'事業所リスト'!$E106,VLOOKUP('事業所リスト'!$E106,'定義'!$F$2:$G$1999,2,FALSE))</f>
        <v>0</v>
      </c>
      <c r="E103" s="21">
        <f>IF('事業所リスト'!I106="○",VLOOKUP('事業所リスト'!$H106,'定義'!$N$2:$T$27,2,FALSE),0)</f>
        <v>0</v>
      </c>
      <c r="F103" s="21">
        <f>IF('事業所リスト'!J106="○",VLOOKUP('事業所リスト'!$H106,'定義'!$N$2:$T$27,3,FALSE),0)</f>
        <v>0</v>
      </c>
      <c r="G103" s="21">
        <f>IF('事業所リスト'!K106="○",VLOOKUP('事業所リスト'!$H106,'定義'!$N$2:$T$27,4,FALSE),0)</f>
        <v>0</v>
      </c>
      <c r="H103" s="21">
        <f>IF('事業所リスト'!L106="○",VLOOKUP('事業所リスト'!$H106,'定義'!$N$2:$T$27,5,FALSE),0)</f>
        <v>0</v>
      </c>
      <c r="I103" s="21">
        <f>IF('事業所リスト'!M106="○",VLOOKUP('事業所リスト'!$H106,'定義'!$N$2:$T$27,6,FALSE),0)</f>
        <v>0</v>
      </c>
      <c r="J103" s="21">
        <f>IF('事業所リスト'!N106="○",VLOOKUP('事業所リスト'!$H106,'定義'!$N$2:$T$27,7,FALSE),0)</f>
        <v>0</v>
      </c>
    </row>
    <row r="104" spans="1:10" ht="13.5">
      <c r="A104">
        <v>103</v>
      </c>
      <c r="B104" s="21">
        <f>IF(ISERROR(VLOOKUP('事業所リスト'!$D107,'定義'!$A$12:$C$58,2,FALSE)),0,VLOOKUP('事業所リスト'!$D107,'定義'!$A$12:$C$58,2,FALSE))</f>
        <v>0</v>
      </c>
      <c r="C104" s="21">
        <f>IF(ISERROR(VLOOKUP('事業所リスト'!$D107,'定義'!$A$12:$C$58,3,FALSE)),0,VLOOKUP('事業所リスト'!$D107,'定義'!$A$12:$C$58,3,FALSE))</f>
        <v>0</v>
      </c>
      <c r="D104" s="21">
        <f>IF(ISERROR(VLOOKUP('事業所リスト'!$E107,'定義'!$F$2:$G$1999,2,FALSE)),'事業所リスト'!$E107,VLOOKUP('事業所リスト'!$E107,'定義'!$F$2:$G$1999,2,FALSE))</f>
        <v>0</v>
      </c>
      <c r="E104" s="21">
        <f>IF('事業所リスト'!I107="○",VLOOKUP('事業所リスト'!$H107,'定義'!$N$2:$T$27,2,FALSE),0)</f>
        <v>0</v>
      </c>
      <c r="F104" s="21">
        <f>IF('事業所リスト'!J107="○",VLOOKUP('事業所リスト'!$H107,'定義'!$N$2:$T$27,3,FALSE),0)</f>
        <v>0</v>
      </c>
      <c r="G104" s="21">
        <f>IF('事業所リスト'!K107="○",VLOOKUP('事業所リスト'!$H107,'定義'!$N$2:$T$27,4,FALSE),0)</f>
        <v>0</v>
      </c>
      <c r="H104" s="21">
        <f>IF('事業所リスト'!L107="○",VLOOKUP('事業所リスト'!$H107,'定義'!$N$2:$T$27,5,FALSE),0)</f>
        <v>0</v>
      </c>
      <c r="I104" s="21">
        <f>IF('事業所リスト'!M107="○",VLOOKUP('事業所リスト'!$H107,'定義'!$N$2:$T$27,6,FALSE),0)</f>
        <v>0</v>
      </c>
      <c r="J104" s="21">
        <f>IF('事業所リスト'!N107="○",VLOOKUP('事業所リスト'!$H107,'定義'!$N$2:$T$27,7,FALSE),0)</f>
        <v>0</v>
      </c>
    </row>
    <row r="105" spans="1:10" ht="13.5">
      <c r="A105">
        <v>104</v>
      </c>
      <c r="B105" s="21">
        <f>IF(ISERROR(VLOOKUP('事業所リスト'!$D108,'定義'!$A$12:$C$58,2,FALSE)),0,VLOOKUP('事業所リスト'!$D108,'定義'!$A$12:$C$58,2,FALSE))</f>
        <v>0</v>
      </c>
      <c r="C105" s="21">
        <f>IF(ISERROR(VLOOKUP('事業所リスト'!$D108,'定義'!$A$12:$C$58,3,FALSE)),0,VLOOKUP('事業所リスト'!$D108,'定義'!$A$12:$C$58,3,FALSE))</f>
        <v>0</v>
      </c>
      <c r="D105" s="21">
        <f>IF(ISERROR(VLOOKUP('事業所リスト'!$E108,'定義'!$F$2:$G$1999,2,FALSE)),'事業所リスト'!$E108,VLOOKUP('事業所リスト'!$E108,'定義'!$F$2:$G$1999,2,FALSE))</f>
        <v>0</v>
      </c>
      <c r="E105" s="21">
        <f>IF('事業所リスト'!I108="○",VLOOKUP('事業所リスト'!$H108,'定義'!$N$2:$T$27,2,FALSE),0)</f>
        <v>0</v>
      </c>
      <c r="F105" s="21">
        <f>IF('事業所リスト'!J108="○",VLOOKUP('事業所リスト'!$H108,'定義'!$N$2:$T$27,3,FALSE),0)</f>
        <v>0</v>
      </c>
      <c r="G105" s="21">
        <f>IF('事業所リスト'!K108="○",VLOOKUP('事業所リスト'!$H108,'定義'!$N$2:$T$27,4,FALSE),0)</f>
        <v>0</v>
      </c>
      <c r="H105" s="21">
        <f>IF('事業所リスト'!L108="○",VLOOKUP('事業所リスト'!$H108,'定義'!$N$2:$T$27,5,FALSE),0)</f>
        <v>0</v>
      </c>
      <c r="I105" s="21">
        <f>IF('事業所リスト'!M108="○",VLOOKUP('事業所リスト'!$H108,'定義'!$N$2:$T$27,6,FALSE),0)</f>
        <v>0</v>
      </c>
      <c r="J105" s="21">
        <f>IF('事業所リスト'!N108="○",VLOOKUP('事業所リスト'!$H108,'定義'!$N$2:$T$27,7,FALSE),0)</f>
        <v>0</v>
      </c>
    </row>
    <row r="106" spans="1:10" ht="13.5">
      <c r="A106">
        <v>105</v>
      </c>
      <c r="B106" s="21">
        <f>IF(ISERROR(VLOOKUP('事業所リスト'!$D109,'定義'!$A$12:$C$58,2,FALSE)),0,VLOOKUP('事業所リスト'!$D109,'定義'!$A$12:$C$58,2,FALSE))</f>
        <v>0</v>
      </c>
      <c r="C106" s="21">
        <f>IF(ISERROR(VLOOKUP('事業所リスト'!$D109,'定義'!$A$12:$C$58,3,FALSE)),0,VLOOKUP('事業所リスト'!$D109,'定義'!$A$12:$C$58,3,FALSE))</f>
        <v>0</v>
      </c>
      <c r="D106" s="21">
        <f>IF(ISERROR(VLOOKUP('事業所リスト'!$E109,'定義'!$F$2:$G$1999,2,FALSE)),'事業所リスト'!$E109,VLOOKUP('事業所リスト'!$E109,'定義'!$F$2:$G$1999,2,FALSE))</f>
        <v>0</v>
      </c>
      <c r="E106" s="21">
        <f>IF('事業所リスト'!I109="○",VLOOKUP('事業所リスト'!$H109,'定義'!$N$2:$T$27,2,FALSE),0)</f>
        <v>0</v>
      </c>
      <c r="F106" s="21">
        <f>IF('事業所リスト'!J109="○",VLOOKUP('事業所リスト'!$H109,'定義'!$N$2:$T$27,3,FALSE),0)</f>
        <v>0</v>
      </c>
      <c r="G106" s="21">
        <f>IF('事業所リスト'!K109="○",VLOOKUP('事業所リスト'!$H109,'定義'!$N$2:$T$27,4,FALSE),0)</f>
        <v>0</v>
      </c>
      <c r="H106" s="21">
        <f>IF('事業所リスト'!L109="○",VLOOKUP('事業所リスト'!$H109,'定義'!$N$2:$T$27,5,FALSE),0)</f>
        <v>0</v>
      </c>
      <c r="I106" s="21">
        <f>IF('事業所リスト'!M109="○",VLOOKUP('事業所リスト'!$H109,'定義'!$N$2:$T$27,6,FALSE),0)</f>
        <v>0</v>
      </c>
      <c r="J106" s="21">
        <f>IF('事業所リスト'!N109="○",VLOOKUP('事業所リスト'!$H109,'定義'!$N$2:$T$27,7,FALSE),0)</f>
        <v>0</v>
      </c>
    </row>
    <row r="107" spans="1:10" ht="13.5">
      <c r="A107">
        <v>106</v>
      </c>
      <c r="B107" s="21">
        <f>IF(ISERROR(VLOOKUP('事業所リスト'!$D110,'定義'!$A$12:$C$58,2,FALSE)),0,VLOOKUP('事業所リスト'!$D110,'定義'!$A$12:$C$58,2,FALSE))</f>
        <v>0</v>
      </c>
      <c r="C107" s="21">
        <f>IF(ISERROR(VLOOKUP('事業所リスト'!$D110,'定義'!$A$12:$C$58,3,FALSE)),0,VLOOKUP('事業所リスト'!$D110,'定義'!$A$12:$C$58,3,FALSE))</f>
        <v>0</v>
      </c>
      <c r="D107" s="21">
        <f>IF(ISERROR(VLOOKUP('事業所リスト'!$E110,'定義'!$F$2:$G$1999,2,FALSE)),'事業所リスト'!$E110,VLOOKUP('事業所リスト'!$E110,'定義'!$F$2:$G$1999,2,FALSE))</f>
        <v>0</v>
      </c>
      <c r="E107" s="21">
        <f>IF('事業所リスト'!I110="○",VLOOKUP('事業所リスト'!$H110,'定義'!$N$2:$T$27,2,FALSE),0)</f>
        <v>0</v>
      </c>
      <c r="F107" s="21">
        <f>IF('事業所リスト'!J110="○",VLOOKUP('事業所リスト'!$H110,'定義'!$N$2:$T$27,3,FALSE),0)</f>
        <v>0</v>
      </c>
      <c r="G107" s="21">
        <f>IF('事業所リスト'!K110="○",VLOOKUP('事業所リスト'!$H110,'定義'!$N$2:$T$27,4,FALSE),0)</f>
        <v>0</v>
      </c>
      <c r="H107" s="21">
        <f>IF('事業所リスト'!L110="○",VLOOKUP('事業所リスト'!$H110,'定義'!$N$2:$T$27,5,FALSE),0)</f>
        <v>0</v>
      </c>
      <c r="I107" s="21">
        <f>IF('事業所リスト'!M110="○",VLOOKUP('事業所リスト'!$H110,'定義'!$N$2:$T$27,6,FALSE),0)</f>
        <v>0</v>
      </c>
      <c r="J107" s="21">
        <f>IF('事業所リスト'!N110="○",VLOOKUP('事業所リスト'!$H110,'定義'!$N$2:$T$27,7,FALSE),0)</f>
        <v>0</v>
      </c>
    </row>
    <row r="108" spans="1:10" ht="13.5">
      <c r="A108">
        <v>107</v>
      </c>
      <c r="B108" s="21">
        <f>IF(ISERROR(VLOOKUP('事業所リスト'!$D111,'定義'!$A$12:$C$58,2,FALSE)),0,VLOOKUP('事業所リスト'!$D111,'定義'!$A$12:$C$58,2,FALSE))</f>
        <v>0</v>
      </c>
      <c r="C108" s="21">
        <f>IF(ISERROR(VLOOKUP('事業所リスト'!$D111,'定義'!$A$12:$C$58,3,FALSE)),0,VLOOKUP('事業所リスト'!$D111,'定義'!$A$12:$C$58,3,FALSE))</f>
        <v>0</v>
      </c>
      <c r="D108" s="21">
        <f>IF(ISERROR(VLOOKUP('事業所リスト'!$E111,'定義'!$F$2:$G$1999,2,FALSE)),'事業所リスト'!$E111,VLOOKUP('事業所リスト'!$E111,'定義'!$F$2:$G$1999,2,FALSE))</f>
        <v>0</v>
      </c>
      <c r="E108" s="21">
        <f>IF('事業所リスト'!I111="○",VLOOKUP('事業所リスト'!$H111,'定義'!$N$2:$T$27,2,FALSE),0)</f>
        <v>0</v>
      </c>
      <c r="F108" s="21">
        <f>IF('事業所リスト'!J111="○",VLOOKUP('事業所リスト'!$H111,'定義'!$N$2:$T$27,3,FALSE),0)</f>
        <v>0</v>
      </c>
      <c r="G108" s="21">
        <f>IF('事業所リスト'!K111="○",VLOOKUP('事業所リスト'!$H111,'定義'!$N$2:$T$27,4,FALSE),0)</f>
        <v>0</v>
      </c>
      <c r="H108" s="21">
        <f>IF('事業所リスト'!L111="○",VLOOKUP('事業所リスト'!$H111,'定義'!$N$2:$T$27,5,FALSE),0)</f>
        <v>0</v>
      </c>
      <c r="I108" s="21">
        <f>IF('事業所リスト'!M111="○",VLOOKUP('事業所リスト'!$H111,'定義'!$N$2:$T$27,6,FALSE),0)</f>
        <v>0</v>
      </c>
      <c r="J108" s="21">
        <f>IF('事業所リスト'!N111="○",VLOOKUP('事業所リスト'!$H111,'定義'!$N$2:$T$27,7,FALSE),0)</f>
        <v>0</v>
      </c>
    </row>
    <row r="109" spans="1:10" ht="13.5">
      <c r="A109">
        <v>108</v>
      </c>
      <c r="B109" s="21">
        <f>IF(ISERROR(VLOOKUP('事業所リスト'!$D112,'定義'!$A$12:$C$58,2,FALSE)),0,VLOOKUP('事業所リスト'!$D112,'定義'!$A$12:$C$58,2,FALSE))</f>
        <v>0</v>
      </c>
      <c r="C109" s="21">
        <f>IF(ISERROR(VLOOKUP('事業所リスト'!$D112,'定義'!$A$12:$C$58,3,FALSE)),0,VLOOKUP('事業所リスト'!$D112,'定義'!$A$12:$C$58,3,FALSE))</f>
        <v>0</v>
      </c>
      <c r="D109" s="21">
        <f>IF(ISERROR(VLOOKUP('事業所リスト'!$E112,'定義'!$F$2:$G$1999,2,FALSE)),'事業所リスト'!$E112,VLOOKUP('事業所リスト'!$E112,'定義'!$F$2:$G$1999,2,FALSE))</f>
        <v>0</v>
      </c>
      <c r="E109" s="21">
        <f>IF('事業所リスト'!I112="○",VLOOKUP('事業所リスト'!$H112,'定義'!$N$2:$T$27,2,FALSE),0)</f>
        <v>0</v>
      </c>
      <c r="F109" s="21">
        <f>IF('事業所リスト'!J112="○",VLOOKUP('事業所リスト'!$H112,'定義'!$N$2:$T$27,3,FALSE),0)</f>
        <v>0</v>
      </c>
      <c r="G109" s="21">
        <f>IF('事業所リスト'!K112="○",VLOOKUP('事業所リスト'!$H112,'定義'!$N$2:$T$27,4,FALSE),0)</f>
        <v>0</v>
      </c>
      <c r="H109" s="21">
        <f>IF('事業所リスト'!L112="○",VLOOKUP('事業所リスト'!$H112,'定義'!$N$2:$T$27,5,FALSE),0)</f>
        <v>0</v>
      </c>
      <c r="I109" s="21">
        <f>IF('事業所リスト'!M112="○",VLOOKUP('事業所リスト'!$H112,'定義'!$N$2:$T$27,6,FALSE),0)</f>
        <v>0</v>
      </c>
      <c r="J109" s="21">
        <f>IF('事業所リスト'!N112="○",VLOOKUP('事業所リスト'!$H112,'定義'!$N$2:$T$27,7,FALSE),0)</f>
        <v>0</v>
      </c>
    </row>
    <row r="110" spans="1:10" ht="13.5">
      <c r="A110">
        <v>109</v>
      </c>
      <c r="B110" s="21">
        <f>IF(ISERROR(VLOOKUP('事業所リスト'!$D113,'定義'!$A$12:$C$58,2,FALSE)),0,VLOOKUP('事業所リスト'!$D113,'定義'!$A$12:$C$58,2,FALSE))</f>
        <v>0</v>
      </c>
      <c r="C110" s="21">
        <f>IF(ISERROR(VLOOKUP('事業所リスト'!$D113,'定義'!$A$12:$C$58,3,FALSE)),0,VLOOKUP('事業所リスト'!$D113,'定義'!$A$12:$C$58,3,FALSE))</f>
        <v>0</v>
      </c>
      <c r="D110" s="21">
        <f>IF(ISERROR(VLOOKUP('事業所リスト'!$E113,'定義'!$F$2:$G$1999,2,FALSE)),'事業所リスト'!$E113,VLOOKUP('事業所リスト'!$E113,'定義'!$F$2:$G$1999,2,FALSE))</f>
        <v>0</v>
      </c>
      <c r="E110" s="21">
        <f>IF('事業所リスト'!I113="○",VLOOKUP('事業所リスト'!$H113,'定義'!$N$2:$T$27,2,FALSE),0)</f>
        <v>0</v>
      </c>
      <c r="F110" s="21">
        <f>IF('事業所リスト'!J113="○",VLOOKUP('事業所リスト'!$H113,'定義'!$N$2:$T$27,3,FALSE),0)</f>
        <v>0</v>
      </c>
      <c r="G110" s="21">
        <f>IF('事業所リスト'!K113="○",VLOOKUP('事業所リスト'!$H113,'定義'!$N$2:$T$27,4,FALSE),0)</f>
        <v>0</v>
      </c>
      <c r="H110" s="21">
        <f>IF('事業所リスト'!L113="○",VLOOKUP('事業所リスト'!$H113,'定義'!$N$2:$T$27,5,FALSE),0)</f>
        <v>0</v>
      </c>
      <c r="I110" s="21">
        <f>IF('事業所リスト'!M113="○",VLOOKUP('事業所リスト'!$H113,'定義'!$N$2:$T$27,6,FALSE),0)</f>
        <v>0</v>
      </c>
      <c r="J110" s="21">
        <f>IF('事業所リスト'!N113="○",VLOOKUP('事業所リスト'!$H113,'定義'!$N$2:$T$27,7,FALSE),0)</f>
        <v>0</v>
      </c>
    </row>
    <row r="111" spans="1:10" ht="13.5">
      <c r="A111">
        <v>110</v>
      </c>
      <c r="B111" s="21">
        <f>IF(ISERROR(VLOOKUP('事業所リスト'!$D114,'定義'!$A$12:$C$58,2,FALSE)),0,VLOOKUP('事業所リスト'!$D114,'定義'!$A$12:$C$58,2,FALSE))</f>
        <v>0</v>
      </c>
      <c r="C111" s="21">
        <f>IF(ISERROR(VLOOKUP('事業所リスト'!$D114,'定義'!$A$12:$C$58,3,FALSE)),0,VLOOKUP('事業所リスト'!$D114,'定義'!$A$12:$C$58,3,FALSE))</f>
        <v>0</v>
      </c>
      <c r="D111" s="21">
        <f>IF(ISERROR(VLOOKUP('事業所リスト'!$E114,'定義'!$F$2:$G$1999,2,FALSE)),'事業所リスト'!$E114,VLOOKUP('事業所リスト'!$E114,'定義'!$F$2:$G$1999,2,FALSE))</f>
        <v>0</v>
      </c>
      <c r="E111" s="21">
        <f>IF('事業所リスト'!I114="○",VLOOKUP('事業所リスト'!$H114,'定義'!$N$2:$T$27,2,FALSE),0)</f>
        <v>0</v>
      </c>
      <c r="F111" s="21">
        <f>IF('事業所リスト'!J114="○",VLOOKUP('事業所リスト'!$H114,'定義'!$N$2:$T$27,3,FALSE),0)</f>
        <v>0</v>
      </c>
      <c r="G111" s="21">
        <f>IF('事業所リスト'!K114="○",VLOOKUP('事業所リスト'!$H114,'定義'!$N$2:$T$27,4,FALSE),0)</f>
        <v>0</v>
      </c>
      <c r="H111" s="21">
        <f>IF('事業所リスト'!L114="○",VLOOKUP('事業所リスト'!$H114,'定義'!$N$2:$T$27,5,FALSE),0)</f>
        <v>0</v>
      </c>
      <c r="I111" s="21">
        <f>IF('事業所リスト'!M114="○",VLOOKUP('事業所リスト'!$H114,'定義'!$N$2:$T$27,6,FALSE),0)</f>
        <v>0</v>
      </c>
      <c r="J111" s="21">
        <f>IF('事業所リスト'!N114="○",VLOOKUP('事業所リスト'!$H114,'定義'!$N$2:$T$27,7,FALSE),0)</f>
        <v>0</v>
      </c>
    </row>
    <row r="112" spans="1:10" ht="13.5">
      <c r="A112">
        <v>111</v>
      </c>
      <c r="B112" s="21">
        <f>IF(ISERROR(VLOOKUP('事業所リスト'!$D115,'定義'!$A$12:$C$58,2,FALSE)),0,VLOOKUP('事業所リスト'!$D115,'定義'!$A$12:$C$58,2,FALSE))</f>
        <v>0</v>
      </c>
      <c r="C112" s="21">
        <f>IF(ISERROR(VLOOKUP('事業所リスト'!$D115,'定義'!$A$12:$C$58,3,FALSE)),0,VLOOKUP('事業所リスト'!$D115,'定義'!$A$12:$C$58,3,FALSE))</f>
        <v>0</v>
      </c>
      <c r="D112" s="21">
        <f>IF(ISERROR(VLOOKUP('事業所リスト'!$E115,'定義'!$F$2:$G$1999,2,FALSE)),'事業所リスト'!$E115,VLOOKUP('事業所リスト'!$E115,'定義'!$F$2:$G$1999,2,FALSE))</f>
        <v>0</v>
      </c>
      <c r="E112" s="21">
        <f>IF('事業所リスト'!I115="○",VLOOKUP('事業所リスト'!$H115,'定義'!$N$2:$T$27,2,FALSE),0)</f>
        <v>0</v>
      </c>
      <c r="F112" s="21">
        <f>IF('事業所リスト'!J115="○",VLOOKUP('事業所リスト'!$H115,'定義'!$N$2:$T$27,3,FALSE),0)</f>
        <v>0</v>
      </c>
      <c r="G112" s="21">
        <f>IF('事業所リスト'!K115="○",VLOOKUP('事業所リスト'!$H115,'定義'!$N$2:$T$27,4,FALSE),0)</f>
        <v>0</v>
      </c>
      <c r="H112" s="21">
        <f>IF('事業所リスト'!L115="○",VLOOKUP('事業所リスト'!$H115,'定義'!$N$2:$T$27,5,FALSE),0)</f>
        <v>0</v>
      </c>
      <c r="I112" s="21">
        <f>IF('事業所リスト'!M115="○",VLOOKUP('事業所リスト'!$H115,'定義'!$N$2:$T$27,6,FALSE),0)</f>
        <v>0</v>
      </c>
      <c r="J112" s="21">
        <f>IF('事業所リスト'!N115="○",VLOOKUP('事業所リスト'!$H115,'定義'!$N$2:$T$27,7,FALSE),0)</f>
        <v>0</v>
      </c>
    </row>
    <row r="113" spans="1:10" ht="13.5">
      <c r="A113">
        <v>112</v>
      </c>
      <c r="B113" s="21">
        <f>IF(ISERROR(VLOOKUP('事業所リスト'!$D116,'定義'!$A$12:$C$58,2,FALSE)),0,VLOOKUP('事業所リスト'!$D116,'定義'!$A$12:$C$58,2,FALSE))</f>
        <v>0</v>
      </c>
      <c r="C113" s="21">
        <f>IF(ISERROR(VLOOKUP('事業所リスト'!$D116,'定義'!$A$12:$C$58,3,FALSE)),0,VLOOKUP('事業所リスト'!$D116,'定義'!$A$12:$C$58,3,FALSE))</f>
        <v>0</v>
      </c>
      <c r="D113" s="21">
        <f>IF(ISERROR(VLOOKUP('事業所リスト'!$E116,'定義'!$F$2:$G$1999,2,FALSE)),'事業所リスト'!$E116,VLOOKUP('事業所リスト'!$E116,'定義'!$F$2:$G$1999,2,FALSE))</f>
        <v>0</v>
      </c>
      <c r="E113" s="21">
        <f>IF('事業所リスト'!I116="○",VLOOKUP('事業所リスト'!$H116,'定義'!$N$2:$T$27,2,FALSE),0)</f>
        <v>0</v>
      </c>
      <c r="F113" s="21">
        <f>IF('事業所リスト'!J116="○",VLOOKUP('事業所リスト'!$H116,'定義'!$N$2:$T$27,3,FALSE),0)</f>
        <v>0</v>
      </c>
      <c r="G113" s="21">
        <f>IF('事業所リスト'!K116="○",VLOOKUP('事業所リスト'!$H116,'定義'!$N$2:$T$27,4,FALSE),0)</f>
        <v>0</v>
      </c>
      <c r="H113" s="21">
        <f>IF('事業所リスト'!L116="○",VLOOKUP('事業所リスト'!$H116,'定義'!$N$2:$T$27,5,FALSE),0)</f>
        <v>0</v>
      </c>
      <c r="I113" s="21">
        <f>IF('事業所リスト'!M116="○",VLOOKUP('事業所リスト'!$H116,'定義'!$N$2:$T$27,6,FALSE),0)</f>
        <v>0</v>
      </c>
      <c r="J113" s="21">
        <f>IF('事業所リスト'!N116="○",VLOOKUP('事業所リスト'!$H116,'定義'!$N$2:$T$27,7,FALSE),0)</f>
        <v>0</v>
      </c>
    </row>
    <row r="114" spans="1:10" ht="13.5">
      <c r="A114">
        <v>113</v>
      </c>
      <c r="B114" s="21">
        <f>IF(ISERROR(VLOOKUP('事業所リスト'!$D117,'定義'!$A$12:$C$58,2,FALSE)),0,VLOOKUP('事業所リスト'!$D117,'定義'!$A$12:$C$58,2,FALSE))</f>
        <v>0</v>
      </c>
      <c r="C114" s="21">
        <f>IF(ISERROR(VLOOKUP('事業所リスト'!$D117,'定義'!$A$12:$C$58,3,FALSE)),0,VLOOKUP('事業所リスト'!$D117,'定義'!$A$12:$C$58,3,FALSE))</f>
        <v>0</v>
      </c>
      <c r="D114" s="21">
        <f>IF(ISERROR(VLOOKUP('事業所リスト'!$E117,'定義'!$F$2:$G$1999,2,FALSE)),'事業所リスト'!$E117,VLOOKUP('事業所リスト'!$E117,'定義'!$F$2:$G$1999,2,FALSE))</f>
        <v>0</v>
      </c>
      <c r="E114" s="21">
        <f>IF('事業所リスト'!I117="○",VLOOKUP('事業所リスト'!$H117,'定義'!$N$2:$T$27,2,FALSE),0)</f>
        <v>0</v>
      </c>
      <c r="F114" s="21">
        <f>IF('事業所リスト'!J117="○",VLOOKUP('事業所リスト'!$H117,'定義'!$N$2:$T$27,3,FALSE),0)</f>
        <v>0</v>
      </c>
      <c r="G114" s="21">
        <f>IF('事業所リスト'!K117="○",VLOOKUP('事業所リスト'!$H117,'定義'!$N$2:$T$27,4,FALSE),0)</f>
        <v>0</v>
      </c>
      <c r="H114" s="21">
        <f>IF('事業所リスト'!L117="○",VLOOKUP('事業所リスト'!$H117,'定義'!$N$2:$T$27,5,FALSE),0)</f>
        <v>0</v>
      </c>
      <c r="I114" s="21">
        <f>IF('事業所リスト'!M117="○",VLOOKUP('事業所リスト'!$H117,'定義'!$N$2:$T$27,6,FALSE),0)</f>
        <v>0</v>
      </c>
      <c r="J114" s="21">
        <f>IF('事業所リスト'!N117="○",VLOOKUP('事業所リスト'!$H117,'定義'!$N$2:$T$27,7,FALSE),0)</f>
        <v>0</v>
      </c>
    </row>
    <row r="115" spans="1:10" ht="13.5">
      <c r="A115">
        <v>114</v>
      </c>
      <c r="B115" s="21">
        <f>IF(ISERROR(VLOOKUP('事業所リスト'!$D118,'定義'!$A$12:$C$58,2,FALSE)),0,VLOOKUP('事業所リスト'!$D118,'定義'!$A$12:$C$58,2,FALSE))</f>
        <v>0</v>
      </c>
      <c r="C115" s="21">
        <f>IF(ISERROR(VLOOKUP('事業所リスト'!$D118,'定義'!$A$12:$C$58,3,FALSE)),0,VLOOKUP('事業所リスト'!$D118,'定義'!$A$12:$C$58,3,FALSE))</f>
        <v>0</v>
      </c>
      <c r="D115" s="21">
        <f>IF(ISERROR(VLOOKUP('事業所リスト'!$E118,'定義'!$F$2:$G$1999,2,FALSE)),'事業所リスト'!$E118,VLOOKUP('事業所リスト'!$E118,'定義'!$F$2:$G$1999,2,FALSE))</f>
        <v>0</v>
      </c>
      <c r="E115" s="21">
        <f>IF('事業所リスト'!I118="○",VLOOKUP('事業所リスト'!$H118,'定義'!$N$2:$T$27,2,FALSE),0)</f>
        <v>0</v>
      </c>
      <c r="F115" s="21">
        <f>IF('事業所リスト'!J118="○",VLOOKUP('事業所リスト'!$H118,'定義'!$N$2:$T$27,3,FALSE),0)</f>
        <v>0</v>
      </c>
      <c r="G115" s="21">
        <f>IF('事業所リスト'!K118="○",VLOOKUP('事業所リスト'!$H118,'定義'!$N$2:$T$27,4,FALSE),0)</f>
        <v>0</v>
      </c>
      <c r="H115" s="21">
        <f>IF('事業所リスト'!L118="○",VLOOKUP('事業所リスト'!$H118,'定義'!$N$2:$T$27,5,FALSE),0)</f>
        <v>0</v>
      </c>
      <c r="I115" s="21">
        <f>IF('事業所リスト'!M118="○",VLOOKUP('事業所リスト'!$H118,'定義'!$N$2:$T$27,6,FALSE),0)</f>
        <v>0</v>
      </c>
      <c r="J115" s="21">
        <f>IF('事業所リスト'!N118="○",VLOOKUP('事業所リスト'!$H118,'定義'!$N$2:$T$27,7,FALSE),0)</f>
        <v>0</v>
      </c>
    </row>
    <row r="116" spans="1:10" ht="13.5">
      <c r="A116">
        <v>115</v>
      </c>
      <c r="B116" s="21">
        <f>IF(ISERROR(VLOOKUP('事業所リスト'!$D119,'定義'!$A$12:$C$58,2,FALSE)),0,VLOOKUP('事業所リスト'!$D119,'定義'!$A$12:$C$58,2,FALSE))</f>
        <v>0</v>
      </c>
      <c r="C116" s="21">
        <f>IF(ISERROR(VLOOKUP('事業所リスト'!$D119,'定義'!$A$12:$C$58,3,FALSE)),0,VLOOKUP('事業所リスト'!$D119,'定義'!$A$12:$C$58,3,FALSE))</f>
        <v>0</v>
      </c>
      <c r="D116" s="21">
        <f>IF(ISERROR(VLOOKUP('事業所リスト'!$E119,'定義'!$F$2:$G$1999,2,FALSE)),'事業所リスト'!$E119,VLOOKUP('事業所リスト'!$E119,'定義'!$F$2:$G$1999,2,FALSE))</f>
        <v>0</v>
      </c>
      <c r="E116" s="21">
        <f>IF('事業所リスト'!I119="○",VLOOKUP('事業所リスト'!$H119,'定義'!$N$2:$T$27,2,FALSE),0)</f>
        <v>0</v>
      </c>
      <c r="F116" s="21">
        <f>IF('事業所リスト'!J119="○",VLOOKUP('事業所リスト'!$H119,'定義'!$N$2:$T$27,3,FALSE),0)</f>
        <v>0</v>
      </c>
      <c r="G116" s="21">
        <f>IF('事業所リスト'!K119="○",VLOOKUP('事業所リスト'!$H119,'定義'!$N$2:$T$27,4,FALSE),0)</f>
        <v>0</v>
      </c>
      <c r="H116" s="21">
        <f>IF('事業所リスト'!L119="○",VLOOKUP('事業所リスト'!$H119,'定義'!$N$2:$T$27,5,FALSE),0)</f>
        <v>0</v>
      </c>
      <c r="I116" s="21">
        <f>IF('事業所リスト'!M119="○",VLOOKUP('事業所リスト'!$H119,'定義'!$N$2:$T$27,6,FALSE),0)</f>
        <v>0</v>
      </c>
      <c r="J116" s="21">
        <f>IF('事業所リスト'!N119="○",VLOOKUP('事業所リスト'!$H119,'定義'!$N$2:$T$27,7,FALSE),0)</f>
        <v>0</v>
      </c>
    </row>
    <row r="117" spans="1:10" ht="13.5">
      <c r="A117">
        <v>116</v>
      </c>
      <c r="B117" s="21">
        <f>IF(ISERROR(VLOOKUP('事業所リスト'!$D120,'定義'!$A$12:$C$58,2,FALSE)),0,VLOOKUP('事業所リスト'!$D120,'定義'!$A$12:$C$58,2,FALSE))</f>
        <v>0</v>
      </c>
      <c r="C117" s="21">
        <f>IF(ISERROR(VLOOKUP('事業所リスト'!$D120,'定義'!$A$12:$C$58,3,FALSE)),0,VLOOKUP('事業所リスト'!$D120,'定義'!$A$12:$C$58,3,FALSE))</f>
        <v>0</v>
      </c>
      <c r="D117" s="21">
        <f>IF(ISERROR(VLOOKUP('事業所リスト'!$E120,'定義'!$F$2:$G$1999,2,FALSE)),'事業所リスト'!$E120,VLOOKUP('事業所リスト'!$E120,'定義'!$F$2:$G$1999,2,FALSE))</f>
        <v>0</v>
      </c>
      <c r="E117" s="21">
        <f>IF('事業所リスト'!I120="○",VLOOKUP('事業所リスト'!$H120,'定義'!$N$2:$T$27,2,FALSE),0)</f>
        <v>0</v>
      </c>
      <c r="F117" s="21">
        <f>IF('事業所リスト'!J120="○",VLOOKUP('事業所リスト'!$H120,'定義'!$N$2:$T$27,3,FALSE),0)</f>
        <v>0</v>
      </c>
      <c r="G117" s="21">
        <f>IF('事業所リスト'!K120="○",VLOOKUP('事業所リスト'!$H120,'定義'!$N$2:$T$27,4,FALSE),0)</f>
        <v>0</v>
      </c>
      <c r="H117" s="21">
        <f>IF('事業所リスト'!L120="○",VLOOKUP('事業所リスト'!$H120,'定義'!$N$2:$T$27,5,FALSE),0)</f>
        <v>0</v>
      </c>
      <c r="I117" s="21">
        <f>IF('事業所リスト'!M120="○",VLOOKUP('事業所リスト'!$H120,'定義'!$N$2:$T$27,6,FALSE),0)</f>
        <v>0</v>
      </c>
      <c r="J117" s="21">
        <f>IF('事業所リスト'!N120="○",VLOOKUP('事業所リスト'!$H120,'定義'!$N$2:$T$27,7,FALSE),0)</f>
        <v>0</v>
      </c>
    </row>
    <row r="118" spans="1:10" ht="13.5">
      <c r="A118">
        <v>117</v>
      </c>
      <c r="B118" s="21">
        <f>IF(ISERROR(VLOOKUP('事業所リスト'!$D121,'定義'!$A$12:$C$58,2,FALSE)),0,VLOOKUP('事業所リスト'!$D121,'定義'!$A$12:$C$58,2,FALSE))</f>
        <v>0</v>
      </c>
      <c r="C118" s="21">
        <f>IF(ISERROR(VLOOKUP('事業所リスト'!$D121,'定義'!$A$12:$C$58,3,FALSE)),0,VLOOKUP('事業所リスト'!$D121,'定義'!$A$12:$C$58,3,FALSE))</f>
        <v>0</v>
      </c>
      <c r="D118" s="21">
        <f>IF(ISERROR(VLOOKUP('事業所リスト'!$E121,'定義'!$F$2:$G$1999,2,FALSE)),'事業所リスト'!$E121,VLOOKUP('事業所リスト'!$E121,'定義'!$F$2:$G$1999,2,FALSE))</f>
        <v>0</v>
      </c>
      <c r="E118" s="21">
        <f>IF('事業所リスト'!I121="○",VLOOKUP('事業所リスト'!$H121,'定義'!$N$2:$T$27,2,FALSE),0)</f>
        <v>0</v>
      </c>
      <c r="F118" s="21">
        <f>IF('事業所リスト'!J121="○",VLOOKUP('事業所リスト'!$H121,'定義'!$N$2:$T$27,3,FALSE),0)</f>
        <v>0</v>
      </c>
      <c r="G118" s="21">
        <f>IF('事業所リスト'!K121="○",VLOOKUP('事業所リスト'!$H121,'定義'!$N$2:$T$27,4,FALSE),0)</f>
        <v>0</v>
      </c>
      <c r="H118" s="21">
        <f>IF('事業所リスト'!L121="○",VLOOKUP('事業所リスト'!$H121,'定義'!$N$2:$T$27,5,FALSE),0)</f>
        <v>0</v>
      </c>
      <c r="I118" s="21">
        <f>IF('事業所リスト'!M121="○",VLOOKUP('事業所リスト'!$H121,'定義'!$N$2:$T$27,6,FALSE),0)</f>
        <v>0</v>
      </c>
      <c r="J118" s="21">
        <f>IF('事業所リスト'!N121="○",VLOOKUP('事業所リスト'!$H121,'定義'!$N$2:$T$27,7,FALSE),0)</f>
        <v>0</v>
      </c>
    </row>
    <row r="119" spans="1:10" ht="13.5">
      <c r="A119">
        <v>118</v>
      </c>
      <c r="B119" s="21">
        <f>IF(ISERROR(VLOOKUP('事業所リスト'!$D122,'定義'!$A$12:$C$58,2,FALSE)),0,VLOOKUP('事業所リスト'!$D122,'定義'!$A$12:$C$58,2,FALSE))</f>
        <v>0</v>
      </c>
      <c r="C119" s="21">
        <f>IF(ISERROR(VLOOKUP('事業所リスト'!$D122,'定義'!$A$12:$C$58,3,FALSE)),0,VLOOKUP('事業所リスト'!$D122,'定義'!$A$12:$C$58,3,FALSE))</f>
        <v>0</v>
      </c>
      <c r="D119" s="21">
        <f>IF(ISERROR(VLOOKUP('事業所リスト'!$E122,'定義'!$F$2:$G$1999,2,FALSE)),'事業所リスト'!$E122,VLOOKUP('事業所リスト'!$E122,'定義'!$F$2:$G$1999,2,FALSE))</f>
        <v>0</v>
      </c>
      <c r="E119" s="21">
        <f>IF('事業所リスト'!I122="○",VLOOKUP('事業所リスト'!$H122,'定義'!$N$2:$T$27,2,FALSE),0)</f>
        <v>0</v>
      </c>
      <c r="F119" s="21">
        <f>IF('事業所リスト'!J122="○",VLOOKUP('事業所リスト'!$H122,'定義'!$N$2:$T$27,3,FALSE),0)</f>
        <v>0</v>
      </c>
      <c r="G119" s="21">
        <f>IF('事業所リスト'!K122="○",VLOOKUP('事業所リスト'!$H122,'定義'!$N$2:$T$27,4,FALSE),0)</f>
        <v>0</v>
      </c>
      <c r="H119" s="21">
        <f>IF('事業所リスト'!L122="○",VLOOKUP('事業所リスト'!$H122,'定義'!$N$2:$T$27,5,FALSE),0)</f>
        <v>0</v>
      </c>
      <c r="I119" s="21">
        <f>IF('事業所リスト'!M122="○",VLOOKUP('事業所リスト'!$H122,'定義'!$N$2:$T$27,6,FALSE),0)</f>
        <v>0</v>
      </c>
      <c r="J119" s="21">
        <f>IF('事業所リスト'!N122="○",VLOOKUP('事業所リスト'!$H122,'定義'!$N$2:$T$27,7,FALSE),0)</f>
        <v>0</v>
      </c>
    </row>
    <row r="120" spans="1:10" ht="13.5">
      <c r="A120">
        <v>119</v>
      </c>
      <c r="B120" s="21">
        <f>IF(ISERROR(VLOOKUP('事業所リスト'!$D123,'定義'!$A$12:$C$58,2,FALSE)),0,VLOOKUP('事業所リスト'!$D123,'定義'!$A$12:$C$58,2,FALSE))</f>
        <v>0</v>
      </c>
      <c r="C120" s="21">
        <f>IF(ISERROR(VLOOKUP('事業所リスト'!$D123,'定義'!$A$12:$C$58,3,FALSE)),0,VLOOKUP('事業所リスト'!$D123,'定義'!$A$12:$C$58,3,FALSE))</f>
        <v>0</v>
      </c>
      <c r="D120" s="21">
        <f>IF(ISERROR(VLOOKUP('事業所リスト'!$E123,'定義'!$F$2:$G$1999,2,FALSE)),'事業所リスト'!$E123,VLOOKUP('事業所リスト'!$E123,'定義'!$F$2:$G$1999,2,FALSE))</f>
        <v>0</v>
      </c>
      <c r="E120" s="21">
        <f>IF('事業所リスト'!I123="○",VLOOKUP('事業所リスト'!$H123,'定義'!$N$2:$T$27,2,FALSE),0)</f>
        <v>0</v>
      </c>
      <c r="F120" s="21">
        <f>IF('事業所リスト'!J123="○",VLOOKUP('事業所リスト'!$H123,'定義'!$N$2:$T$27,3,FALSE),0)</f>
        <v>0</v>
      </c>
      <c r="G120" s="21">
        <f>IF('事業所リスト'!K123="○",VLOOKUP('事業所リスト'!$H123,'定義'!$N$2:$T$27,4,FALSE),0)</f>
        <v>0</v>
      </c>
      <c r="H120" s="21">
        <f>IF('事業所リスト'!L123="○",VLOOKUP('事業所リスト'!$H123,'定義'!$N$2:$T$27,5,FALSE),0)</f>
        <v>0</v>
      </c>
      <c r="I120" s="21">
        <f>IF('事業所リスト'!M123="○",VLOOKUP('事業所リスト'!$H123,'定義'!$N$2:$T$27,6,FALSE),0)</f>
        <v>0</v>
      </c>
      <c r="J120" s="21">
        <f>IF('事業所リスト'!N123="○",VLOOKUP('事業所リスト'!$H123,'定義'!$N$2:$T$27,7,FALSE),0)</f>
        <v>0</v>
      </c>
    </row>
    <row r="121" spans="1:10" ht="13.5">
      <c r="A121">
        <v>120</v>
      </c>
      <c r="B121" s="21">
        <f>IF(ISERROR(VLOOKUP('事業所リスト'!$D124,'定義'!$A$12:$C$58,2,FALSE)),0,VLOOKUP('事業所リスト'!$D124,'定義'!$A$12:$C$58,2,FALSE))</f>
        <v>0</v>
      </c>
      <c r="C121" s="21">
        <f>IF(ISERROR(VLOOKUP('事業所リスト'!$D124,'定義'!$A$12:$C$58,3,FALSE)),0,VLOOKUP('事業所リスト'!$D124,'定義'!$A$12:$C$58,3,FALSE))</f>
        <v>0</v>
      </c>
      <c r="D121" s="21">
        <f>IF(ISERROR(VLOOKUP('事業所リスト'!$E124,'定義'!$F$2:$G$1999,2,FALSE)),'事業所リスト'!$E124,VLOOKUP('事業所リスト'!$E124,'定義'!$F$2:$G$1999,2,FALSE))</f>
        <v>0</v>
      </c>
      <c r="E121" s="21">
        <f>IF('事業所リスト'!I124="○",VLOOKUP('事業所リスト'!$H124,'定義'!$N$2:$T$27,2,FALSE),0)</f>
        <v>0</v>
      </c>
      <c r="F121" s="21">
        <f>IF('事業所リスト'!J124="○",VLOOKUP('事業所リスト'!$H124,'定義'!$N$2:$T$27,3,FALSE),0)</f>
        <v>0</v>
      </c>
      <c r="G121" s="21">
        <f>IF('事業所リスト'!K124="○",VLOOKUP('事業所リスト'!$H124,'定義'!$N$2:$T$27,4,FALSE),0)</f>
        <v>0</v>
      </c>
      <c r="H121" s="21">
        <f>IF('事業所リスト'!L124="○",VLOOKUP('事業所リスト'!$H124,'定義'!$N$2:$T$27,5,FALSE),0)</f>
        <v>0</v>
      </c>
      <c r="I121" s="21">
        <f>IF('事業所リスト'!M124="○",VLOOKUP('事業所リスト'!$H124,'定義'!$N$2:$T$27,6,FALSE),0)</f>
        <v>0</v>
      </c>
      <c r="J121" s="21">
        <f>IF('事業所リスト'!N124="○",VLOOKUP('事業所リスト'!$H124,'定義'!$N$2:$T$27,7,FALSE),0)</f>
        <v>0</v>
      </c>
    </row>
    <row r="122" spans="1:10" ht="13.5">
      <c r="A122">
        <v>121</v>
      </c>
      <c r="B122" s="21">
        <f>IF(ISERROR(VLOOKUP('事業所リスト'!$D125,'定義'!$A$12:$C$58,2,FALSE)),0,VLOOKUP('事業所リスト'!$D125,'定義'!$A$12:$C$58,2,FALSE))</f>
        <v>0</v>
      </c>
      <c r="C122" s="21">
        <f>IF(ISERROR(VLOOKUP('事業所リスト'!$D125,'定義'!$A$12:$C$58,3,FALSE)),0,VLOOKUP('事業所リスト'!$D125,'定義'!$A$12:$C$58,3,FALSE))</f>
        <v>0</v>
      </c>
      <c r="D122" s="21">
        <f>IF(ISERROR(VLOOKUP('事業所リスト'!$E125,'定義'!$F$2:$G$1999,2,FALSE)),'事業所リスト'!$E125,VLOOKUP('事業所リスト'!$E125,'定義'!$F$2:$G$1999,2,FALSE))</f>
        <v>0</v>
      </c>
      <c r="E122" s="21">
        <f>IF('事業所リスト'!I125="○",VLOOKUP('事業所リスト'!$H125,'定義'!$N$2:$T$27,2,FALSE),0)</f>
        <v>0</v>
      </c>
      <c r="F122" s="21">
        <f>IF('事業所リスト'!J125="○",VLOOKUP('事業所リスト'!$H125,'定義'!$N$2:$T$27,3,FALSE),0)</f>
        <v>0</v>
      </c>
      <c r="G122" s="21">
        <f>IF('事業所リスト'!K125="○",VLOOKUP('事業所リスト'!$H125,'定義'!$N$2:$T$27,4,FALSE),0)</f>
        <v>0</v>
      </c>
      <c r="H122" s="21">
        <f>IF('事業所リスト'!L125="○",VLOOKUP('事業所リスト'!$H125,'定義'!$N$2:$T$27,5,FALSE),0)</f>
        <v>0</v>
      </c>
      <c r="I122" s="21">
        <f>IF('事業所リスト'!M125="○",VLOOKUP('事業所リスト'!$H125,'定義'!$N$2:$T$27,6,FALSE),0)</f>
        <v>0</v>
      </c>
      <c r="J122" s="21">
        <f>IF('事業所リスト'!N125="○",VLOOKUP('事業所リスト'!$H125,'定義'!$N$2:$T$27,7,FALSE),0)</f>
        <v>0</v>
      </c>
    </row>
    <row r="123" spans="1:10" ht="13.5">
      <c r="A123">
        <v>122</v>
      </c>
      <c r="B123" s="21">
        <f>IF(ISERROR(VLOOKUP('事業所リスト'!$D126,'定義'!$A$12:$C$58,2,FALSE)),0,VLOOKUP('事業所リスト'!$D126,'定義'!$A$12:$C$58,2,FALSE))</f>
        <v>0</v>
      </c>
      <c r="C123" s="21">
        <f>IF(ISERROR(VLOOKUP('事業所リスト'!$D126,'定義'!$A$12:$C$58,3,FALSE)),0,VLOOKUP('事業所リスト'!$D126,'定義'!$A$12:$C$58,3,FALSE))</f>
        <v>0</v>
      </c>
      <c r="D123" s="21">
        <f>IF(ISERROR(VLOOKUP('事業所リスト'!$E126,'定義'!$F$2:$G$1999,2,FALSE)),'事業所リスト'!$E126,VLOOKUP('事業所リスト'!$E126,'定義'!$F$2:$G$1999,2,FALSE))</f>
        <v>0</v>
      </c>
      <c r="E123" s="21">
        <f>IF('事業所リスト'!I126="○",VLOOKUP('事業所リスト'!$H126,'定義'!$N$2:$T$27,2,FALSE),0)</f>
        <v>0</v>
      </c>
      <c r="F123" s="21">
        <f>IF('事業所リスト'!J126="○",VLOOKUP('事業所リスト'!$H126,'定義'!$N$2:$T$27,3,FALSE),0)</f>
        <v>0</v>
      </c>
      <c r="G123" s="21">
        <f>IF('事業所リスト'!K126="○",VLOOKUP('事業所リスト'!$H126,'定義'!$N$2:$T$27,4,FALSE),0)</f>
        <v>0</v>
      </c>
      <c r="H123" s="21">
        <f>IF('事業所リスト'!L126="○",VLOOKUP('事業所リスト'!$H126,'定義'!$N$2:$T$27,5,FALSE),0)</f>
        <v>0</v>
      </c>
      <c r="I123" s="21">
        <f>IF('事業所リスト'!M126="○",VLOOKUP('事業所リスト'!$H126,'定義'!$N$2:$T$27,6,FALSE),0)</f>
        <v>0</v>
      </c>
      <c r="J123" s="21">
        <f>IF('事業所リスト'!N126="○",VLOOKUP('事業所リスト'!$H126,'定義'!$N$2:$T$27,7,FALSE),0)</f>
        <v>0</v>
      </c>
    </row>
    <row r="124" spans="1:10" ht="13.5">
      <c r="A124">
        <v>123</v>
      </c>
      <c r="B124" s="21">
        <f>IF(ISERROR(VLOOKUP('事業所リスト'!$D127,'定義'!$A$12:$C$58,2,FALSE)),0,VLOOKUP('事業所リスト'!$D127,'定義'!$A$12:$C$58,2,FALSE))</f>
        <v>0</v>
      </c>
      <c r="C124" s="21">
        <f>IF(ISERROR(VLOOKUP('事業所リスト'!$D127,'定義'!$A$12:$C$58,3,FALSE)),0,VLOOKUP('事業所リスト'!$D127,'定義'!$A$12:$C$58,3,FALSE))</f>
        <v>0</v>
      </c>
      <c r="D124" s="21">
        <f>IF(ISERROR(VLOOKUP('事業所リスト'!$E127,'定義'!$F$2:$G$1999,2,FALSE)),'事業所リスト'!$E127,VLOOKUP('事業所リスト'!$E127,'定義'!$F$2:$G$1999,2,FALSE))</f>
        <v>0</v>
      </c>
      <c r="E124" s="21">
        <f>IF('事業所リスト'!I127="○",VLOOKUP('事業所リスト'!$H127,'定義'!$N$2:$T$27,2,FALSE),0)</f>
        <v>0</v>
      </c>
      <c r="F124" s="21">
        <f>IF('事業所リスト'!J127="○",VLOOKUP('事業所リスト'!$H127,'定義'!$N$2:$T$27,3,FALSE),0)</f>
        <v>0</v>
      </c>
      <c r="G124" s="21">
        <f>IF('事業所リスト'!K127="○",VLOOKUP('事業所リスト'!$H127,'定義'!$N$2:$T$27,4,FALSE),0)</f>
        <v>0</v>
      </c>
      <c r="H124" s="21">
        <f>IF('事業所リスト'!L127="○",VLOOKUP('事業所リスト'!$H127,'定義'!$N$2:$T$27,5,FALSE),0)</f>
        <v>0</v>
      </c>
      <c r="I124" s="21">
        <f>IF('事業所リスト'!M127="○",VLOOKUP('事業所リスト'!$H127,'定義'!$N$2:$T$27,6,FALSE),0)</f>
        <v>0</v>
      </c>
      <c r="J124" s="21">
        <f>IF('事業所リスト'!N127="○",VLOOKUP('事業所リスト'!$H127,'定義'!$N$2:$T$27,7,FALSE),0)</f>
        <v>0</v>
      </c>
    </row>
    <row r="125" spans="1:10" ht="13.5">
      <c r="A125">
        <v>124</v>
      </c>
      <c r="B125" s="21">
        <f>IF(ISERROR(VLOOKUP('事業所リスト'!$D128,'定義'!$A$12:$C$58,2,FALSE)),0,VLOOKUP('事業所リスト'!$D128,'定義'!$A$12:$C$58,2,FALSE))</f>
        <v>0</v>
      </c>
      <c r="C125" s="21">
        <f>IF(ISERROR(VLOOKUP('事業所リスト'!$D128,'定義'!$A$12:$C$58,3,FALSE)),0,VLOOKUP('事業所リスト'!$D128,'定義'!$A$12:$C$58,3,FALSE))</f>
        <v>0</v>
      </c>
      <c r="D125" s="21">
        <f>IF(ISERROR(VLOOKUP('事業所リスト'!$E128,'定義'!$F$2:$G$1999,2,FALSE)),'事業所リスト'!$E128,VLOOKUP('事業所リスト'!$E128,'定義'!$F$2:$G$1999,2,FALSE))</f>
        <v>0</v>
      </c>
      <c r="E125" s="21">
        <f>IF('事業所リスト'!I128="○",VLOOKUP('事業所リスト'!$H128,'定義'!$N$2:$T$27,2,FALSE),0)</f>
        <v>0</v>
      </c>
      <c r="F125" s="21">
        <f>IF('事業所リスト'!J128="○",VLOOKUP('事業所リスト'!$H128,'定義'!$N$2:$T$27,3,FALSE),0)</f>
        <v>0</v>
      </c>
      <c r="G125" s="21">
        <f>IF('事業所リスト'!K128="○",VLOOKUP('事業所リスト'!$H128,'定義'!$N$2:$T$27,4,FALSE),0)</f>
        <v>0</v>
      </c>
      <c r="H125" s="21">
        <f>IF('事業所リスト'!L128="○",VLOOKUP('事業所リスト'!$H128,'定義'!$N$2:$T$27,5,FALSE),0)</f>
        <v>0</v>
      </c>
      <c r="I125" s="21">
        <f>IF('事業所リスト'!M128="○",VLOOKUP('事業所リスト'!$H128,'定義'!$N$2:$T$27,6,FALSE),0)</f>
        <v>0</v>
      </c>
      <c r="J125" s="21">
        <f>IF('事業所リスト'!N128="○",VLOOKUP('事業所リスト'!$H128,'定義'!$N$2:$T$27,7,FALSE),0)</f>
        <v>0</v>
      </c>
    </row>
    <row r="126" spans="1:10" ht="13.5">
      <c r="A126">
        <v>125</v>
      </c>
      <c r="B126" s="21">
        <f>IF(ISERROR(VLOOKUP('事業所リスト'!$D129,'定義'!$A$12:$C$58,2,FALSE)),0,VLOOKUP('事業所リスト'!$D129,'定義'!$A$12:$C$58,2,FALSE))</f>
        <v>0</v>
      </c>
      <c r="C126" s="21">
        <f>IF(ISERROR(VLOOKUP('事業所リスト'!$D129,'定義'!$A$12:$C$58,3,FALSE)),0,VLOOKUP('事業所リスト'!$D129,'定義'!$A$12:$C$58,3,FALSE))</f>
        <v>0</v>
      </c>
      <c r="D126" s="21">
        <f>IF(ISERROR(VLOOKUP('事業所リスト'!$E129,'定義'!$F$2:$G$1999,2,FALSE)),'事業所リスト'!$E129,VLOOKUP('事業所リスト'!$E129,'定義'!$F$2:$G$1999,2,FALSE))</f>
        <v>0</v>
      </c>
      <c r="E126" s="21">
        <f>IF('事業所リスト'!I129="○",VLOOKUP('事業所リスト'!$H129,'定義'!$N$2:$T$27,2,FALSE),0)</f>
        <v>0</v>
      </c>
      <c r="F126" s="21">
        <f>IF('事業所リスト'!J129="○",VLOOKUP('事業所リスト'!$H129,'定義'!$N$2:$T$27,3,FALSE),0)</f>
        <v>0</v>
      </c>
      <c r="G126" s="21">
        <f>IF('事業所リスト'!K129="○",VLOOKUP('事業所リスト'!$H129,'定義'!$N$2:$T$27,4,FALSE),0)</f>
        <v>0</v>
      </c>
      <c r="H126" s="21">
        <f>IF('事業所リスト'!L129="○",VLOOKUP('事業所リスト'!$H129,'定義'!$N$2:$T$27,5,FALSE),0)</f>
        <v>0</v>
      </c>
      <c r="I126" s="21">
        <f>IF('事業所リスト'!M129="○",VLOOKUP('事業所リスト'!$H129,'定義'!$N$2:$T$27,6,FALSE),0)</f>
        <v>0</v>
      </c>
      <c r="J126" s="21">
        <f>IF('事業所リスト'!N129="○",VLOOKUP('事業所リスト'!$H129,'定義'!$N$2:$T$27,7,FALSE),0)</f>
        <v>0</v>
      </c>
    </row>
    <row r="127" spans="1:10" ht="13.5">
      <c r="A127">
        <v>126</v>
      </c>
      <c r="B127" s="21">
        <f>IF(ISERROR(VLOOKUP('事業所リスト'!$D130,'定義'!$A$12:$C$58,2,FALSE)),0,VLOOKUP('事業所リスト'!$D130,'定義'!$A$12:$C$58,2,FALSE))</f>
        <v>0</v>
      </c>
      <c r="C127" s="21">
        <f>IF(ISERROR(VLOOKUP('事業所リスト'!$D130,'定義'!$A$12:$C$58,3,FALSE)),0,VLOOKUP('事業所リスト'!$D130,'定義'!$A$12:$C$58,3,FALSE))</f>
        <v>0</v>
      </c>
      <c r="D127" s="21">
        <f>IF(ISERROR(VLOOKUP('事業所リスト'!$E130,'定義'!$F$2:$G$1999,2,FALSE)),'事業所リスト'!$E130,VLOOKUP('事業所リスト'!$E130,'定義'!$F$2:$G$1999,2,FALSE))</f>
        <v>0</v>
      </c>
      <c r="E127" s="21">
        <f>IF('事業所リスト'!I130="○",VLOOKUP('事業所リスト'!$H130,'定義'!$N$2:$T$27,2,FALSE),0)</f>
        <v>0</v>
      </c>
      <c r="F127" s="21">
        <f>IF('事業所リスト'!J130="○",VLOOKUP('事業所リスト'!$H130,'定義'!$N$2:$T$27,3,FALSE),0)</f>
        <v>0</v>
      </c>
      <c r="G127" s="21">
        <f>IF('事業所リスト'!K130="○",VLOOKUP('事業所リスト'!$H130,'定義'!$N$2:$T$27,4,FALSE),0)</f>
        <v>0</v>
      </c>
      <c r="H127" s="21">
        <f>IF('事業所リスト'!L130="○",VLOOKUP('事業所リスト'!$H130,'定義'!$N$2:$T$27,5,FALSE),0)</f>
        <v>0</v>
      </c>
      <c r="I127" s="21">
        <f>IF('事業所リスト'!M130="○",VLOOKUP('事業所リスト'!$H130,'定義'!$N$2:$T$27,6,FALSE),0)</f>
        <v>0</v>
      </c>
      <c r="J127" s="21">
        <f>IF('事業所リスト'!N130="○",VLOOKUP('事業所リスト'!$H130,'定義'!$N$2:$T$27,7,FALSE),0)</f>
        <v>0</v>
      </c>
    </row>
    <row r="128" spans="1:10" ht="13.5">
      <c r="A128">
        <v>127</v>
      </c>
      <c r="B128" s="21">
        <f>IF(ISERROR(VLOOKUP('事業所リスト'!$D131,'定義'!$A$12:$C$58,2,FALSE)),0,VLOOKUP('事業所リスト'!$D131,'定義'!$A$12:$C$58,2,FALSE))</f>
        <v>0</v>
      </c>
      <c r="C128" s="21">
        <f>IF(ISERROR(VLOOKUP('事業所リスト'!$D131,'定義'!$A$12:$C$58,3,FALSE)),0,VLOOKUP('事業所リスト'!$D131,'定義'!$A$12:$C$58,3,FALSE))</f>
        <v>0</v>
      </c>
      <c r="D128" s="21">
        <f>IF(ISERROR(VLOOKUP('事業所リスト'!$E131,'定義'!$F$2:$G$1999,2,FALSE)),'事業所リスト'!$E131,VLOOKUP('事業所リスト'!$E131,'定義'!$F$2:$G$1999,2,FALSE))</f>
        <v>0</v>
      </c>
      <c r="E128" s="21">
        <f>IF('事業所リスト'!I131="○",VLOOKUP('事業所リスト'!$H131,'定義'!$N$2:$T$27,2,FALSE),0)</f>
        <v>0</v>
      </c>
      <c r="F128" s="21">
        <f>IF('事業所リスト'!J131="○",VLOOKUP('事業所リスト'!$H131,'定義'!$N$2:$T$27,3,FALSE),0)</f>
        <v>0</v>
      </c>
      <c r="G128" s="21">
        <f>IF('事業所リスト'!K131="○",VLOOKUP('事業所リスト'!$H131,'定義'!$N$2:$T$27,4,FALSE),0)</f>
        <v>0</v>
      </c>
      <c r="H128" s="21">
        <f>IF('事業所リスト'!L131="○",VLOOKUP('事業所リスト'!$H131,'定義'!$N$2:$T$27,5,FALSE),0)</f>
        <v>0</v>
      </c>
      <c r="I128" s="21">
        <f>IF('事業所リスト'!M131="○",VLOOKUP('事業所リスト'!$H131,'定義'!$N$2:$T$27,6,FALSE),0)</f>
        <v>0</v>
      </c>
      <c r="J128" s="21">
        <f>IF('事業所リスト'!N131="○",VLOOKUP('事業所リスト'!$H131,'定義'!$N$2:$T$27,7,FALSE),0)</f>
        <v>0</v>
      </c>
    </row>
    <row r="129" spans="1:10" ht="13.5">
      <c r="A129">
        <v>128</v>
      </c>
      <c r="B129" s="21">
        <f>IF(ISERROR(VLOOKUP('事業所リスト'!$D132,'定義'!$A$12:$C$58,2,FALSE)),0,VLOOKUP('事業所リスト'!$D132,'定義'!$A$12:$C$58,2,FALSE))</f>
        <v>0</v>
      </c>
      <c r="C129" s="21">
        <f>IF(ISERROR(VLOOKUP('事業所リスト'!$D132,'定義'!$A$12:$C$58,3,FALSE)),0,VLOOKUP('事業所リスト'!$D132,'定義'!$A$12:$C$58,3,FALSE))</f>
        <v>0</v>
      </c>
      <c r="D129" s="21">
        <f>IF(ISERROR(VLOOKUP('事業所リスト'!$E132,'定義'!$F$2:$G$1999,2,FALSE)),'事業所リスト'!$E132,VLOOKUP('事業所リスト'!$E132,'定義'!$F$2:$G$1999,2,FALSE))</f>
        <v>0</v>
      </c>
      <c r="E129" s="21">
        <f>IF('事業所リスト'!I132="○",VLOOKUP('事業所リスト'!$H132,'定義'!$N$2:$T$27,2,FALSE),0)</f>
        <v>0</v>
      </c>
      <c r="F129" s="21">
        <f>IF('事業所リスト'!J132="○",VLOOKUP('事業所リスト'!$H132,'定義'!$N$2:$T$27,3,FALSE),0)</f>
        <v>0</v>
      </c>
      <c r="G129" s="21">
        <f>IF('事業所リスト'!K132="○",VLOOKUP('事業所リスト'!$H132,'定義'!$N$2:$T$27,4,FALSE),0)</f>
        <v>0</v>
      </c>
      <c r="H129" s="21">
        <f>IF('事業所リスト'!L132="○",VLOOKUP('事業所リスト'!$H132,'定義'!$N$2:$T$27,5,FALSE),0)</f>
        <v>0</v>
      </c>
      <c r="I129" s="21">
        <f>IF('事業所リスト'!M132="○",VLOOKUP('事業所リスト'!$H132,'定義'!$N$2:$T$27,6,FALSE),0)</f>
        <v>0</v>
      </c>
      <c r="J129" s="21">
        <f>IF('事業所リスト'!N132="○",VLOOKUP('事業所リスト'!$H132,'定義'!$N$2:$T$27,7,FALSE),0)</f>
        <v>0</v>
      </c>
    </row>
    <row r="130" spans="1:10" ht="13.5">
      <c r="A130">
        <v>129</v>
      </c>
      <c r="B130" s="21">
        <f>IF(ISERROR(VLOOKUP('事業所リスト'!$D133,'定義'!$A$12:$C$58,2,FALSE)),0,VLOOKUP('事業所リスト'!$D133,'定義'!$A$12:$C$58,2,FALSE))</f>
        <v>0</v>
      </c>
      <c r="C130" s="21">
        <f>IF(ISERROR(VLOOKUP('事業所リスト'!$D133,'定義'!$A$12:$C$58,3,FALSE)),0,VLOOKUP('事業所リスト'!$D133,'定義'!$A$12:$C$58,3,FALSE))</f>
        <v>0</v>
      </c>
      <c r="D130" s="21">
        <f>IF(ISERROR(VLOOKUP('事業所リスト'!$E133,'定義'!$F$2:$G$1999,2,FALSE)),'事業所リスト'!$E133,VLOOKUP('事業所リスト'!$E133,'定義'!$F$2:$G$1999,2,FALSE))</f>
        <v>0</v>
      </c>
      <c r="E130" s="21">
        <f>IF('事業所リスト'!I133="○",VLOOKUP('事業所リスト'!$H133,'定義'!$N$2:$T$27,2,FALSE),0)</f>
        <v>0</v>
      </c>
      <c r="F130" s="21">
        <f>IF('事業所リスト'!J133="○",VLOOKUP('事業所リスト'!$H133,'定義'!$N$2:$T$27,3,FALSE),0)</f>
        <v>0</v>
      </c>
      <c r="G130" s="21">
        <f>IF('事業所リスト'!K133="○",VLOOKUP('事業所リスト'!$H133,'定義'!$N$2:$T$27,4,FALSE),0)</f>
        <v>0</v>
      </c>
      <c r="H130" s="21">
        <f>IF('事業所リスト'!L133="○",VLOOKUP('事業所リスト'!$H133,'定義'!$N$2:$T$27,5,FALSE),0)</f>
        <v>0</v>
      </c>
      <c r="I130" s="21">
        <f>IF('事業所リスト'!M133="○",VLOOKUP('事業所リスト'!$H133,'定義'!$N$2:$T$27,6,FALSE),0)</f>
        <v>0</v>
      </c>
      <c r="J130" s="21">
        <f>IF('事業所リスト'!N133="○",VLOOKUP('事業所リスト'!$H133,'定義'!$N$2:$T$27,7,FALSE),0)</f>
        <v>0</v>
      </c>
    </row>
    <row r="131" spans="1:10" ht="13.5">
      <c r="A131">
        <v>130</v>
      </c>
      <c r="B131" s="21">
        <f>IF(ISERROR(VLOOKUP('事業所リスト'!$D134,'定義'!$A$12:$C$58,2,FALSE)),0,VLOOKUP('事業所リスト'!$D134,'定義'!$A$12:$C$58,2,FALSE))</f>
        <v>0</v>
      </c>
      <c r="C131" s="21">
        <f>IF(ISERROR(VLOOKUP('事業所リスト'!$D134,'定義'!$A$12:$C$58,3,FALSE)),0,VLOOKUP('事業所リスト'!$D134,'定義'!$A$12:$C$58,3,FALSE))</f>
        <v>0</v>
      </c>
      <c r="D131" s="21">
        <f>IF(ISERROR(VLOOKUP('事業所リスト'!$E134,'定義'!$F$2:$G$1999,2,FALSE)),'事業所リスト'!$E134,VLOOKUP('事業所リスト'!$E134,'定義'!$F$2:$G$1999,2,FALSE))</f>
        <v>0</v>
      </c>
      <c r="E131" s="21">
        <f>IF('事業所リスト'!I134="○",VLOOKUP('事業所リスト'!$H134,'定義'!$N$2:$T$27,2,FALSE),0)</f>
        <v>0</v>
      </c>
      <c r="F131" s="21">
        <f>IF('事業所リスト'!J134="○",VLOOKUP('事業所リスト'!$H134,'定義'!$N$2:$T$27,3,FALSE),0)</f>
        <v>0</v>
      </c>
      <c r="G131" s="21">
        <f>IF('事業所リスト'!K134="○",VLOOKUP('事業所リスト'!$H134,'定義'!$N$2:$T$27,4,FALSE),0)</f>
        <v>0</v>
      </c>
      <c r="H131" s="21">
        <f>IF('事業所リスト'!L134="○",VLOOKUP('事業所リスト'!$H134,'定義'!$N$2:$T$27,5,FALSE),0)</f>
        <v>0</v>
      </c>
      <c r="I131" s="21">
        <f>IF('事業所リスト'!M134="○",VLOOKUP('事業所リスト'!$H134,'定義'!$N$2:$T$27,6,FALSE),0)</f>
        <v>0</v>
      </c>
      <c r="J131" s="21">
        <f>IF('事業所リスト'!N134="○",VLOOKUP('事業所リスト'!$H134,'定義'!$N$2:$T$27,7,FALSE),0)</f>
        <v>0</v>
      </c>
    </row>
    <row r="132" spans="1:10" ht="13.5">
      <c r="A132">
        <v>131</v>
      </c>
      <c r="B132" s="21">
        <f>IF(ISERROR(VLOOKUP('事業所リスト'!$D135,'定義'!$A$12:$C$58,2,FALSE)),0,VLOOKUP('事業所リスト'!$D135,'定義'!$A$12:$C$58,2,FALSE))</f>
        <v>0</v>
      </c>
      <c r="C132" s="21">
        <f>IF(ISERROR(VLOOKUP('事業所リスト'!$D135,'定義'!$A$12:$C$58,3,FALSE)),0,VLOOKUP('事業所リスト'!$D135,'定義'!$A$12:$C$58,3,FALSE))</f>
        <v>0</v>
      </c>
      <c r="D132" s="21">
        <f>IF(ISERROR(VLOOKUP('事業所リスト'!$E135,'定義'!$F$2:$G$1999,2,FALSE)),'事業所リスト'!$E135,VLOOKUP('事業所リスト'!$E135,'定義'!$F$2:$G$1999,2,FALSE))</f>
        <v>0</v>
      </c>
      <c r="E132" s="21">
        <f>IF('事業所リスト'!I135="○",VLOOKUP('事業所リスト'!$H135,'定義'!$N$2:$T$27,2,FALSE),0)</f>
        <v>0</v>
      </c>
      <c r="F132" s="21">
        <f>IF('事業所リスト'!J135="○",VLOOKUP('事業所リスト'!$H135,'定義'!$N$2:$T$27,3,FALSE),0)</f>
        <v>0</v>
      </c>
      <c r="G132" s="21">
        <f>IF('事業所リスト'!K135="○",VLOOKUP('事業所リスト'!$H135,'定義'!$N$2:$T$27,4,FALSE),0)</f>
        <v>0</v>
      </c>
      <c r="H132" s="21">
        <f>IF('事業所リスト'!L135="○",VLOOKUP('事業所リスト'!$H135,'定義'!$N$2:$T$27,5,FALSE),0)</f>
        <v>0</v>
      </c>
      <c r="I132" s="21">
        <f>IF('事業所リスト'!M135="○",VLOOKUP('事業所リスト'!$H135,'定義'!$N$2:$T$27,6,FALSE),0)</f>
        <v>0</v>
      </c>
      <c r="J132" s="21">
        <f>IF('事業所リスト'!N135="○",VLOOKUP('事業所リスト'!$H135,'定義'!$N$2:$T$27,7,FALSE),0)</f>
        <v>0</v>
      </c>
    </row>
    <row r="133" spans="1:10" ht="13.5">
      <c r="A133">
        <v>132</v>
      </c>
      <c r="B133" s="21">
        <f>IF(ISERROR(VLOOKUP('事業所リスト'!$D136,'定義'!$A$12:$C$58,2,FALSE)),0,VLOOKUP('事業所リスト'!$D136,'定義'!$A$12:$C$58,2,FALSE))</f>
        <v>0</v>
      </c>
      <c r="C133" s="21">
        <f>IF(ISERROR(VLOOKUP('事業所リスト'!$D136,'定義'!$A$12:$C$58,3,FALSE)),0,VLOOKUP('事業所リスト'!$D136,'定義'!$A$12:$C$58,3,FALSE))</f>
        <v>0</v>
      </c>
      <c r="D133" s="21">
        <f>IF(ISERROR(VLOOKUP('事業所リスト'!$E136,'定義'!$F$2:$G$1999,2,FALSE)),'事業所リスト'!$E136,VLOOKUP('事業所リスト'!$E136,'定義'!$F$2:$G$1999,2,FALSE))</f>
        <v>0</v>
      </c>
      <c r="E133" s="21">
        <f>IF('事業所リスト'!I136="○",VLOOKUP('事業所リスト'!$H136,'定義'!$N$2:$T$27,2,FALSE),0)</f>
        <v>0</v>
      </c>
      <c r="F133" s="21">
        <f>IF('事業所リスト'!J136="○",VLOOKUP('事業所リスト'!$H136,'定義'!$N$2:$T$27,3,FALSE),0)</f>
        <v>0</v>
      </c>
      <c r="G133" s="21">
        <f>IF('事業所リスト'!K136="○",VLOOKUP('事業所リスト'!$H136,'定義'!$N$2:$T$27,4,FALSE),0)</f>
        <v>0</v>
      </c>
      <c r="H133" s="21">
        <f>IF('事業所リスト'!L136="○",VLOOKUP('事業所リスト'!$H136,'定義'!$N$2:$T$27,5,FALSE),0)</f>
        <v>0</v>
      </c>
      <c r="I133" s="21">
        <f>IF('事業所リスト'!M136="○",VLOOKUP('事業所リスト'!$H136,'定義'!$N$2:$T$27,6,FALSE),0)</f>
        <v>0</v>
      </c>
      <c r="J133" s="21">
        <f>IF('事業所リスト'!N136="○",VLOOKUP('事業所リスト'!$H136,'定義'!$N$2:$T$27,7,FALSE),0)</f>
        <v>0</v>
      </c>
    </row>
    <row r="134" spans="1:10" ht="13.5">
      <c r="A134">
        <v>133</v>
      </c>
      <c r="B134" s="21">
        <f>IF(ISERROR(VLOOKUP('事業所リスト'!$D137,'定義'!$A$12:$C$58,2,FALSE)),0,VLOOKUP('事業所リスト'!$D137,'定義'!$A$12:$C$58,2,FALSE))</f>
        <v>0</v>
      </c>
      <c r="C134" s="21">
        <f>IF(ISERROR(VLOOKUP('事業所リスト'!$D137,'定義'!$A$12:$C$58,3,FALSE)),0,VLOOKUP('事業所リスト'!$D137,'定義'!$A$12:$C$58,3,FALSE))</f>
        <v>0</v>
      </c>
      <c r="D134" s="21">
        <f>IF(ISERROR(VLOOKUP('事業所リスト'!$E137,'定義'!$F$2:$G$1999,2,FALSE)),'事業所リスト'!$E137,VLOOKUP('事業所リスト'!$E137,'定義'!$F$2:$G$1999,2,FALSE))</f>
        <v>0</v>
      </c>
      <c r="E134" s="21">
        <f>IF('事業所リスト'!I137="○",VLOOKUP('事業所リスト'!$H137,'定義'!$N$2:$T$27,2,FALSE),0)</f>
        <v>0</v>
      </c>
      <c r="F134" s="21">
        <f>IF('事業所リスト'!J137="○",VLOOKUP('事業所リスト'!$H137,'定義'!$N$2:$T$27,3,FALSE),0)</f>
        <v>0</v>
      </c>
      <c r="G134" s="21">
        <f>IF('事業所リスト'!K137="○",VLOOKUP('事業所リスト'!$H137,'定義'!$N$2:$T$27,4,FALSE),0)</f>
        <v>0</v>
      </c>
      <c r="H134" s="21">
        <f>IF('事業所リスト'!L137="○",VLOOKUP('事業所リスト'!$H137,'定義'!$N$2:$T$27,5,FALSE),0)</f>
        <v>0</v>
      </c>
      <c r="I134" s="21">
        <f>IF('事業所リスト'!M137="○",VLOOKUP('事業所リスト'!$H137,'定義'!$N$2:$T$27,6,FALSE),0)</f>
        <v>0</v>
      </c>
      <c r="J134" s="21">
        <f>IF('事業所リスト'!N137="○",VLOOKUP('事業所リスト'!$H137,'定義'!$N$2:$T$27,7,FALSE),0)</f>
        <v>0</v>
      </c>
    </row>
    <row r="135" spans="1:10" ht="13.5">
      <c r="A135">
        <v>134</v>
      </c>
      <c r="B135" s="21">
        <f>IF(ISERROR(VLOOKUP('事業所リスト'!$D138,'定義'!$A$12:$C$58,2,FALSE)),0,VLOOKUP('事業所リスト'!$D138,'定義'!$A$12:$C$58,2,FALSE))</f>
        <v>0</v>
      </c>
      <c r="C135" s="21">
        <f>IF(ISERROR(VLOOKUP('事業所リスト'!$D138,'定義'!$A$12:$C$58,3,FALSE)),0,VLOOKUP('事業所リスト'!$D138,'定義'!$A$12:$C$58,3,FALSE))</f>
        <v>0</v>
      </c>
      <c r="D135" s="21">
        <f>IF(ISERROR(VLOOKUP('事業所リスト'!$E138,'定義'!$F$2:$G$1999,2,FALSE)),'事業所リスト'!$E138,VLOOKUP('事業所リスト'!$E138,'定義'!$F$2:$G$1999,2,FALSE))</f>
        <v>0</v>
      </c>
      <c r="E135" s="21">
        <f>IF('事業所リスト'!I138="○",VLOOKUP('事業所リスト'!$H138,'定義'!$N$2:$T$27,2,FALSE),0)</f>
        <v>0</v>
      </c>
      <c r="F135" s="21">
        <f>IF('事業所リスト'!J138="○",VLOOKUP('事業所リスト'!$H138,'定義'!$N$2:$T$27,3,FALSE),0)</f>
        <v>0</v>
      </c>
      <c r="G135" s="21">
        <f>IF('事業所リスト'!K138="○",VLOOKUP('事業所リスト'!$H138,'定義'!$N$2:$T$27,4,FALSE),0)</f>
        <v>0</v>
      </c>
      <c r="H135" s="21">
        <f>IF('事業所リスト'!L138="○",VLOOKUP('事業所リスト'!$H138,'定義'!$N$2:$T$27,5,FALSE),0)</f>
        <v>0</v>
      </c>
      <c r="I135" s="21">
        <f>IF('事業所リスト'!M138="○",VLOOKUP('事業所リスト'!$H138,'定義'!$N$2:$T$27,6,FALSE),0)</f>
        <v>0</v>
      </c>
      <c r="J135" s="21">
        <f>IF('事業所リスト'!N138="○",VLOOKUP('事業所リスト'!$H138,'定義'!$N$2:$T$27,7,FALSE),0)</f>
        <v>0</v>
      </c>
    </row>
    <row r="136" spans="1:10" ht="13.5">
      <c r="A136">
        <v>135</v>
      </c>
      <c r="B136" s="21">
        <f>IF(ISERROR(VLOOKUP('事業所リスト'!$D139,'定義'!$A$12:$C$58,2,FALSE)),0,VLOOKUP('事業所リスト'!$D139,'定義'!$A$12:$C$58,2,FALSE))</f>
        <v>0</v>
      </c>
      <c r="C136" s="21">
        <f>IF(ISERROR(VLOOKUP('事業所リスト'!$D139,'定義'!$A$12:$C$58,3,FALSE)),0,VLOOKUP('事業所リスト'!$D139,'定義'!$A$12:$C$58,3,FALSE))</f>
        <v>0</v>
      </c>
      <c r="D136" s="21">
        <f>IF(ISERROR(VLOOKUP('事業所リスト'!$E139,'定義'!$F$2:$G$1999,2,FALSE)),'事業所リスト'!$E139,VLOOKUP('事業所リスト'!$E139,'定義'!$F$2:$G$1999,2,FALSE))</f>
        <v>0</v>
      </c>
      <c r="E136" s="21">
        <f>IF('事業所リスト'!I139="○",VLOOKUP('事業所リスト'!$H139,'定義'!$N$2:$T$27,2,FALSE),0)</f>
        <v>0</v>
      </c>
      <c r="F136" s="21">
        <f>IF('事業所リスト'!J139="○",VLOOKUP('事業所リスト'!$H139,'定義'!$N$2:$T$27,3,FALSE),0)</f>
        <v>0</v>
      </c>
      <c r="G136" s="21">
        <f>IF('事業所リスト'!K139="○",VLOOKUP('事業所リスト'!$H139,'定義'!$N$2:$T$27,4,FALSE),0)</f>
        <v>0</v>
      </c>
      <c r="H136" s="21">
        <f>IF('事業所リスト'!L139="○",VLOOKUP('事業所リスト'!$H139,'定義'!$N$2:$T$27,5,FALSE),0)</f>
        <v>0</v>
      </c>
      <c r="I136" s="21">
        <f>IF('事業所リスト'!M139="○",VLOOKUP('事業所リスト'!$H139,'定義'!$N$2:$T$27,6,FALSE),0)</f>
        <v>0</v>
      </c>
      <c r="J136" s="21">
        <f>IF('事業所リスト'!N139="○",VLOOKUP('事業所リスト'!$H139,'定義'!$N$2:$T$27,7,FALSE),0)</f>
        <v>0</v>
      </c>
    </row>
    <row r="137" spans="1:10" ht="13.5">
      <c r="A137">
        <v>136</v>
      </c>
      <c r="B137" s="21">
        <f>IF(ISERROR(VLOOKUP('事業所リスト'!$D140,'定義'!$A$12:$C$58,2,FALSE)),0,VLOOKUP('事業所リスト'!$D140,'定義'!$A$12:$C$58,2,FALSE))</f>
        <v>0</v>
      </c>
      <c r="C137" s="21">
        <f>IF(ISERROR(VLOOKUP('事業所リスト'!$D140,'定義'!$A$12:$C$58,3,FALSE)),0,VLOOKUP('事業所リスト'!$D140,'定義'!$A$12:$C$58,3,FALSE))</f>
        <v>0</v>
      </c>
      <c r="D137" s="21">
        <f>IF(ISERROR(VLOOKUP('事業所リスト'!$E140,'定義'!$F$2:$G$1999,2,FALSE)),'事業所リスト'!$E140,VLOOKUP('事業所リスト'!$E140,'定義'!$F$2:$G$1999,2,FALSE))</f>
        <v>0</v>
      </c>
      <c r="E137" s="21">
        <f>IF('事業所リスト'!I140="○",VLOOKUP('事業所リスト'!$H140,'定義'!$N$2:$T$27,2,FALSE),0)</f>
        <v>0</v>
      </c>
      <c r="F137" s="21">
        <f>IF('事業所リスト'!J140="○",VLOOKUP('事業所リスト'!$H140,'定義'!$N$2:$T$27,3,FALSE),0)</f>
        <v>0</v>
      </c>
      <c r="G137" s="21">
        <f>IF('事業所リスト'!K140="○",VLOOKUP('事業所リスト'!$H140,'定義'!$N$2:$T$27,4,FALSE),0)</f>
        <v>0</v>
      </c>
      <c r="H137" s="21">
        <f>IF('事業所リスト'!L140="○",VLOOKUP('事業所リスト'!$H140,'定義'!$N$2:$T$27,5,FALSE),0)</f>
        <v>0</v>
      </c>
      <c r="I137" s="21">
        <f>IF('事業所リスト'!M140="○",VLOOKUP('事業所リスト'!$H140,'定義'!$N$2:$T$27,6,FALSE),0)</f>
        <v>0</v>
      </c>
      <c r="J137" s="21">
        <f>IF('事業所リスト'!N140="○",VLOOKUP('事業所リスト'!$H140,'定義'!$N$2:$T$27,7,FALSE),0)</f>
        <v>0</v>
      </c>
    </row>
    <row r="138" spans="1:10" ht="13.5">
      <c r="A138">
        <v>137</v>
      </c>
      <c r="B138" s="21">
        <f>IF(ISERROR(VLOOKUP('事業所リスト'!$D141,'定義'!$A$12:$C$58,2,FALSE)),0,VLOOKUP('事業所リスト'!$D141,'定義'!$A$12:$C$58,2,FALSE))</f>
        <v>0</v>
      </c>
      <c r="C138" s="21">
        <f>IF(ISERROR(VLOOKUP('事業所リスト'!$D141,'定義'!$A$12:$C$58,3,FALSE)),0,VLOOKUP('事業所リスト'!$D141,'定義'!$A$12:$C$58,3,FALSE))</f>
        <v>0</v>
      </c>
      <c r="D138" s="21">
        <f>IF(ISERROR(VLOOKUP('事業所リスト'!$E141,'定義'!$F$2:$G$1999,2,FALSE)),'事業所リスト'!$E141,VLOOKUP('事業所リスト'!$E141,'定義'!$F$2:$G$1999,2,FALSE))</f>
        <v>0</v>
      </c>
      <c r="E138" s="21">
        <f>IF('事業所リスト'!I141="○",VLOOKUP('事業所リスト'!$H141,'定義'!$N$2:$T$27,2,FALSE),0)</f>
        <v>0</v>
      </c>
      <c r="F138" s="21">
        <f>IF('事業所リスト'!J141="○",VLOOKUP('事業所リスト'!$H141,'定義'!$N$2:$T$27,3,FALSE),0)</f>
        <v>0</v>
      </c>
      <c r="G138" s="21">
        <f>IF('事業所リスト'!K141="○",VLOOKUP('事業所リスト'!$H141,'定義'!$N$2:$T$27,4,FALSE),0)</f>
        <v>0</v>
      </c>
      <c r="H138" s="21">
        <f>IF('事業所リスト'!L141="○",VLOOKUP('事業所リスト'!$H141,'定義'!$N$2:$T$27,5,FALSE),0)</f>
        <v>0</v>
      </c>
      <c r="I138" s="21">
        <f>IF('事業所リスト'!M141="○",VLOOKUP('事業所リスト'!$H141,'定義'!$N$2:$T$27,6,FALSE),0)</f>
        <v>0</v>
      </c>
      <c r="J138" s="21">
        <f>IF('事業所リスト'!N141="○",VLOOKUP('事業所リスト'!$H141,'定義'!$N$2:$T$27,7,FALSE),0)</f>
        <v>0</v>
      </c>
    </row>
    <row r="139" spans="1:10" ht="13.5">
      <c r="A139">
        <v>138</v>
      </c>
      <c r="B139" s="21">
        <f>IF(ISERROR(VLOOKUP('事業所リスト'!$D142,'定義'!$A$12:$C$58,2,FALSE)),0,VLOOKUP('事業所リスト'!$D142,'定義'!$A$12:$C$58,2,FALSE))</f>
        <v>0</v>
      </c>
      <c r="C139" s="21">
        <f>IF(ISERROR(VLOOKUP('事業所リスト'!$D142,'定義'!$A$12:$C$58,3,FALSE)),0,VLOOKUP('事業所リスト'!$D142,'定義'!$A$12:$C$58,3,FALSE))</f>
        <v>0</v>
      </c>
      <c r="D139" s="21">
        <f>IF(ISERROR(VLOOKUP('事業所リスト'!$E142,'定義'!$F$2:$G$1999,2,FALSE)),'事業所リスト'!$E142,VLOOKUP('事業所リスト'!$E142,'定義'!$F$2:$G$1999,2,FALSE))</f>
        <v>0</v>
      </c>
      <c r="E139" s="21">
        <f>IF('事業所リスト'!I142="○",VLOOKUP('事業所リスト'!$H142,'定義'!$N$2:$T$27,2,FALSE),0)</f>
        <v>0</v>
      </c>
      <c r="F139" s="21">
        <f>IF('事業所リスト'!J142="○",VLOOKUP('事業所リスト'!$H142,'定義'!$N$2:$T$27,3,FALSE),0)</f>
        <v>0</v>
      </c>
      <c r="G139" s="21">
        <f>IF('事業所リスト'!K142="○",VLOOKUP('事業所リスト'!$H142,'定義'!$N$2:$T$27,4,FALSE),0)</f>
        <v>0</v>
      </c>
      <c r="H139" s="21">
        <f>IF('事業所リスト'!L142="○",VLOOKUP('事業所リスト'!$H142,'定義'!$N$2:$T$27,5,FALSE),0)</f>
        <v>0</v>
      </c>
      <c r="I139" s="21">
        <f>IF('事業所リスト'!M142="○",VLOOKUP('事業所リスト'!$H142,'定義'!$N$2:$T$27,6,FALSE),0)</f>
        <v>0</v>
      </c>
      <c r="J139" s="21">
        <f>IF('事業所リスト'!N142="○",VLOOKUP('事業所リスト'!$H142,'定義'!$N$2:$T$27,7,FALSE),0)</f>
        <v>0</v>
      </c>
    </row>
    <row r="140" spans="1:10" ht="13.5">
      <c r="A140">
        <v>139</v>
      </c>
      <c r="B140" s="21">
        <f>IF(ISERROR(VLOOKUP('事業所リスト'!$D143,'定義'!$A$12:$C$58,2,FALSE)),0,VLOOKUP('事業所リスト'!$D143,'定義'!$A$12:$C$58,2,FALSE))</f>
        <v>0</v>
      </c>
      <c r="C140" s="21">
        <f>IF(ISERROR(VLOOKUP('事業所リスト'!$D143,'定義'!$A$12:$C$58,3,FALSE)),0,VLOOKUP('事業所リスト'!$D143,'定義'!$A$12:$C$58,3,FALSE))</f>
        <v>0</v>
      </c>
      <c r="D140" s="21">
        <f>IF(ISERROR(VLOOKUP('事業所リスト'!$E143,'定義'!$F$2:$G$1999,2,FALSE)),'事業所リスト'!$E143,VLOOKUP('事業所リスト'!$E143,'定義'!$F$2:$G$1999,2,FALSE))</f>
        <v>0</v>
      </c>
      <c r="E140" s="21">
        <f>IF('事業所リスト'!I143="○",VLOOKUP('事業所リスト'!$H143,'定義'!$N$2:$T$27,2,FALSE),0)</f>
        <v>0</v>
      </c>
      <c r="F140" s="21">
        <f>IF('事業所リスト'!J143="○",VLOOKUP('事業所リスト'!$H143,'定義'!$N$2:$T$27,3,FALSE),0)</f>
        <v>0</v>
      </c>
      <c r="G140" s="21">
        <f>IF('事業所リスト'!K143="○",VLOOKUP('事業所リスト'!$H143,'定義'!$N$2:$T$27,4,FALSE),0)</f>
        <v>0</v>
      </c>
      <c r="H140" s="21">
        <f>IF('事業所リスト'!L143="○",VLOOKUP('事業所リスト'!$H143,'定義'!$N$2:$T$27,5,FALSE),0)</f>
        <v>0</v>
      </c>
      <c r="I140" s="21">
        <f>IF('事業所リスト'!M143="○",VLOOKUP('事業所リスト'!$H143,'定義'!$N$2:$T$27,6,FALSE),0)</f>
        <v>0</v>
      </c>
      <c r="J140" s="21">
        <f>IF('事業所リスト'!N143="○",VLOOKUP('事業所リスト'!$H143,'定義'!$N$2:$T$27,7,FALSE),0)</f>
        <v>0</v>
      </c>
    </row>
    <row r="141" spans="1:10" ht="13.5">
      <c r="A141">
        <v>140</v>
      </c>
      <c r="B141" s="21">
        <f>IF(ISERROR(VLOOKUP('事業所リスト'!$D144,'定義'!$A$12:$C$58,2,FALSE)),0,VLOOKUP('事業所リスト'!$D144,'定義'!$A$12:$C$58,2,FALSE))</f>
        <v>0</v>
      </c>
      <c r="C141" s="21">
        <f>IF(ISERROR(VLOOKUP('事業所リスト'!$D144,'定義'!$A$12:$C$58,3,FALSE)),0,VLOOKUP('事業所リスト'!$D144,'定義'!$A$12:$C$58,3,FALSE))</f>
        <v>0</v>
      </c>
      <c r="D141" s="21">
        <f>IF(ISERROR(VLOOKUP('事業所リスト'!$E144,'定義'!$F$2:$G$1999,2,FALSE)),'事業所リスト'!$E144,VLOOKUP('事業所リスト'!$E144,'定義'!$F$2:$G$1999,2,FALSE))</f>
        <v>0</v>
      </c>
      <c r="E141" s="21">
        <f>IF('事業所リスト'!I144="○",VLOOKUP('事業所リスト'!$H144,'定義'!$N$2:$T$27,2,FALSE),0)</f>
        <v>0</v>
      </c>
      <c r="F141" s="21">
        <f>IF('事業所リスト'!J144="○",VLOOKUP('事業所リスト'!$H144,'定義'!$N$2:$T$27,3,FALSE),0)</f>
        <v>0</v>
      </c>
      <c r="G141" s="21">
        <f>IF('事業所リスト'!K144="○",VLOOKUP('事業所リスト'!$H144,'定義'!$N$2:$T$27,4,FALSE),0)</f>
        <v>0</v>
      </c>
      <c r="H141" s="21">
        <f>IF('事業所リスト'!L144="○",VLOOKUP('事業所リスト'!$H144,'定義'!$N$2:$T$27,5,FALSE),0)</f>
        <v>0</v>
      </c>
      <c r="I141" s="21">
        <f>IF('事業所リスト'!M144="○",VLOOKUP('事業所リスト'!$H144,'定義'!$N$2:$T$27,6,FALSE),0)</f>
        <v>0</v>
      </c>
      <c r="J141" s="21">
        <f>IF('事業所リスト'!N144="○",VLOOKUP('事業所リスト'!$H144,'定義'!$N$2:$T$27,7,FALSE),0)</f>
        <v>0</v>
      </c>
    </row>
    <row r="142" spans="1:10" ht="13.5">
      <c r="A142">
        <v>141</v>
      </c>
      <c r="B142" s="21">
        <f>IF(ISERROR(VLOOKUP('事業所リスト'!$D145,'定義'!$A$12:$C$58,2,FALSE)),0,VLOOKUP('事業所リスト'!$D145,'定義'!$A$12:$C$58,2,FALSE))</f>
        <v>0</v>
      </c>
      <c r="C142" s="21">
        <f>IF(ISERROR(VLOOKUP('事業所リスト'!$D145,'定義'!$A$12:$C$58,3,FALSE)),0,VLOOKUP('事業所リスト'!$D145,'定義'!$A$12:$C$58,3,FALSE))</f>
        <v>0</v>
      </c>
      <c r="D142" s="21">
        <f>IF(ISERROR(VLOOKUP('事業所リスト'!$E145,'定義'!$F$2:$G$1999,2,FALSE)),'事業所リスト'!$E145,VLOOKUP('事業所リスト'!$E145,'定義'!$F$2:$G$1999,2,FALSE))</f>
        <v>0</v>
      </c>
      <c r="E142" s="21">
        <f>IF('事業所リスト'!I145="○",VLOOKUP('事業所リスト'!$H145,'定義'!$N$2:$T$27,2,FALSE),0)</f>
        <v>0</v>
      </c>
      <c r="F142" s="21">
        <f>IF('事業所リスト'!J145="○",VLOOKUP('事業所リスト'!$H145,'定義'!$N$2:$T$27,3,FALSE),0)</f>
        <v>0</v>
      </c>
      <c r="G142" s="21">
        <f>IF('事業所リスト'!K145="○",VLOOKUP('事業所リスト'!$H145,'定義'!$N$2:$T$27,4,FALSE),0)</f>
        <v>0</v>
      </c>
      <c r="H142" s="21">
        <f>IF('事業所リスト'!L145="○",VLOOKUP('事業所リスト'!$H145,'定義'!$N$2:$T$27,5,FALSE),0)</f>
        <v>0</v>
      </c>
      <c r="I142" s="21">
        <f>IF('事業所リスト'!M145="○",VLOOKUP('事業所リスト'!$H145,'定義'!$N$2:$T$27,6,FALSE),0)</f>
        <v>0</v>
      </c>
      <c r="J142" s="21">
        <f>IF('事業所リスト'!N145="○",VLOOKUP('事業所リスト'!$H145,'定義'!$N$2:$T$27,7,FALSE),0)</f>
        <v>0</v>
      </c>
    </row>
    <row r="143" spans="1:10" ht="13.5">
      <c r="A143">
        <v>142</v>
      </c>
      <c r="B143" s="21">
        <f>IF(ISERROR(VLOOKUP('事業所リスト'!$D146,'定義'!$A$12:$C$58,2,FALSE)),0,VLOOKUP('事業所リスト'!$D146,'定義'!$A$12:$C$58,2,FALSE))</f>
        <v>0</v>
      </c>
      <c r="C143" s="21">
        <f>IF(ISERROR(VLOOKUP('事業所リスト'!$D146,'定義'!$A$12:$C$58,3,FALSE)),0,VLOOKUP('事業所リスト'!$D146,'定義'!$A$12:$C$58,3,FALSE))</f>
        <v>0</v>
      </c>
      <c r="D143" s="21">
        <f>IF(ISERROR(VLOOKUP('事業所リスト'!$E146,'定義'!$F$2:$G$1999,2,FALSE)),'事業所リスト'!$E146,VLOOKUP('事業所リスト'!$E146,'定義'!$F$2:$G$1999,2,FALSE))</f>
        <v>0</v>
      </c>
      <c r="E143" s="21">
        <f>IF('事業所リスト'!I146="○",VLOOKUP('事業所リスト'!$H146,'定義'!$N$2:$T$27,2,FALSE),0)</f>
        <v>0</v>
      </c>
      <c r="F143" s="21">
        <f>IF('事業所リスト'!J146="○",VLOOKUP('事業所リスト'!$H146,'定義'!$N$2:$T$27,3,FALSE),0)</f>
        <v>0</v>
      </c>
      <c r="G143" s="21">
        <f>IF('事業所リスト'!K146="○",VLOOKUP('事業所リスト'!$H146,'定義'!$N$2:$T$27,4,FALSE),0)</f>
        <v>0</v>
      </c>
      <c r="H143" s="21">
        <f>IF('事業所リスト'!L146="○",VLOOKUP('事業所リスト'!$H146,'定義'!$N$2:$T$27,5,FALSE),0)</f>
        <v>0</v>
      </c>
      <c r="I143" s="21">
        <f>IF('事業所リスト'!M146="○",VLOOKUP('事業所リスト'!$H146,'定義'!$N$2:$T$27,6,FALSE),0)</f>
        <v>0</v>
      </c>
      <c r="J143" s="21">
        <f>IF('事業所リスト'!N146="○",VLOOKUP('事業所リスト'!$H146,'定義'!$N$2:$T$27,7,FALSE),0)</f>
        <v>0</v>
      </c>
    </row>
    <row r="144" spans="1:10" ht="13.5">
      <c r="A144">
        <v>143</v>
      </c>
      <c r="B144" s="21">
        <f>IF(ISERROR(VLOOKUP('事業所リスト'!$D147,'定義'!$A$12:$C$58,2,FALSE)),0,VLOOKUP('事業所リスト'!$D147,'定義'!$A$12:$C$58,2,FALSE))</f>
        <v>0</v>
      </c>
      <c r="C144" s="21">
        <f>IF(ISERROR(VLOOKUP('事業所リスト'!$D147,'定義'!$A$12:$C$58,3,FALSE)),0,VLOOKUP('事業所リスト'!$D147,'定義'!$A$12:$C$58,3,FALSE))</f>
        <v>0</v>
      </c>
      <c r="D144" s="21">
        <f>IF(ISERROR(VLOOKUP('事業所リスト'!$E147,'定義'!$F$2:$G$1999,2,FALSE)),'事業所リスト'!$E147,VLOOKUP('事業所リスト'!$E147,'定義'!$F$2:$G$1999,2,FALSE))</f>
        <v>0</v>
      </c>
      <c r="E144" s="21">
        <f>IF('事業所リスト'!I147="○",VLOOKUP('事業所リスト'!$H147,'定義'!$N$2:$T$27,2,FALSE),0)</f>
        <v>0</v>
      </c>
      <c r="F144" s="21">
        <f>IF('事業所リスト'!J147="○",VLOOKUP('事業所リスト'!$H147,'定義'!$N$2:$T$27,3,FALSE),0)</f>
        <v>0</v>
      </c>
      <c r="G144" s="21">
        <f>IF('事業所リスト'!K147="○",VLOOKUP('事業所リスト'!$H147,'定義'!$N$2:$T$27,4,FALSE),0)</f>
        <v>0</v>
      </c>
      <c r="H144" s="21">
        <f>IF('事業所リスト'!L147="○",VLOOKUP('事業所リスト'!$H147,'定義'!$N$2:$T$27,5,FALSE),0)</f>
        <v>0</v>
      </c>
      <c r="I144" s="21">
        <f>IF('事業所リスト'!M147="○",VLOOKUP('事業所リスト'!$H147,'定義'!$N$2:$T$27,6,FALSE),0)</f>
        <v>0</v>
      </c>
      <c r="J144" s="21">
        <f>IF('事業所リスト'!N147="○",VLOOKUP('事業所リスト'!$H147,'定義'!$N$2:$T$27,7,FALSE),0)</f>
        <v>0</v>
      </c>
    </row>
    <row r="145" spans="1:10" ht="13.5">
      <c r="A145">
        <v>144</v>
      </c>
      <c r="B145" s="21">
        <f>IF(ISERROR(VLOOKUP('事業所リスト'!$D148,'定義'!$A$12:$C$58,2,FALSE)),0,VLOOKUP('事業所リスト'!$D148,'定義'!$A$12:$C$58,2,FALSE))</f>
        <v>0</v>
      </c>
      <c r="C145" s="21">
        <f>IF(ISERROR(VLOOKUP('事業所リスト'!$D148,'定義'!$A$12:$C$58,3,FALSE)),0,VLOOKUP('事業所リスト'!$D148,'定義'!$A$12:$C$58,3,FALSE))</f>
        <v>0</v>
      </c>
      <c r="D145" s="21">
        <f>IF(ISERROR(VLOOKUP('事業所リスト'!$E148,'定義'!$F$2:$G$1999,2,FALSE)),'事業所リスト'!$E148,VLOOKUP('事業所リスト'!$E148,'定義'!$F$2:$G$1999,2,FALSE))</f>
        <v>0</v>
      </c>
      <c r="E145" s="21">
        <f>IF('事業所リスト'!I148="○",VLOOKUP('事業所リスト'!$H148,'定義'!$N$2:$T$27,2,FALSE),0)</f>
        <v>0</v>
      </c>
      <c r="F145" s="21">
        <f>IF('事業所リスト'!J148="○",VLOOKUP('事業所リスト'!$H148,'定義'!$N$2:$T$27,3,FALSE),0)</f>
        <v>0</v>
      </c>
      <c r="G145" s="21">
        <f>IF('事業所リスト'!K148="○",VLOOKUP('事業所リスト'!$H148,'定義'!$N$2:$T$27,4,FALSE),0)</f>
        <v>0</v>
      </c>
      <c r="H145" s="21">
        <f>IF('事業所リスト'!L148="○",VLOOKUP('事業所リスト'!$H148,'定義'!$N$2:$T$27,5,FALSE),0)</f>
        <v>0</v>
      </c>
      <c r="I145" s="21">
        <f>IF('事業所リスト'!M148="○",VLOOKUP('事業所リスト'!$H148,'定義'!$N$2:$T$27,6,FALSE),0)</f>
        <v>0</v>
      </c>
      <c r="J145" s="21">
        <f>IF('事業所リスト'!N148="○",VLOOKUP('事業所リスト'!$H148,'定義'!$N$2:$T$27,7,FALSE),0)</f>
        <v>0</v>
      </c>
    </row>
    <row r="146" spans="1:10" ht="13.5">
      <c r="A146">
        <v>145</v>
      </c>
      <c r="B146" s="21">
        <f>IF(ISERROR(VLOOKUP('事業所リスト'!$D149,'定義'!$A$12:$C$58,2,FALSE)),0,VLOOKUP('事業所リスト'!$D149,'定義'!$A$12:$C$58,2,FALSE))</f>
        <v>0</v>
      </c>
      <c r="C146" s="21">
        <f>IF(ISERROR(VLOOKUP('事業所リスト'!$D149,'定義'!$A$12:$C$58,3,FALSE)),0,VLOOKUP('事業所リスト'!$D149,'定義'!$A$12:$C$58,3,FALSE))</f>
        <v>0</v>
      </c>
      <c r="D146" s="21">
        <f>IF(ISERROR(VLOOKUP('事業所リスト'!$E149,'定義'!$F$2:$G$1999,2,FALSE)),'事業所リスト'!$E149,VLOOKUP('事業所リスト'!$E149,'定義'!$F$2:$G$1999,2,FALSE))</f>
        <v>0</v>
      </c>
      <c r="E146" s="21">
        <f>IF('事業所リスト'!I149="○",VLOOKUP('事業所リスト'!$H149,'定義'!$N$2:$T$27,2,FALSE),0)</f>
        <v>0</v>
      </c>
      <c r="F146" s="21">
        <f>IF('事業所リスト'!J149="○",VLOOKUP('事業所リスト'!$H149,'定義'!$N$2:$T$27,3,FALSE),0)</f>
        <v>0</v>
      </c>
      <c r="G146" s="21">
        <f>IF('事業所リスト'!K149="○",VLOOKUP('事業所リスト'!$H149,'定義'!$N$2:$T$27,4,FALSE),0)</f>
        <v>0</v>
      </c>
      <c r="H146" s="21">
        <f>IF('事業所リスト'!L149="○",VLOOKUP('事業所リスト'!$H149,'定義'!$N$2:$T$27,5,FALSE),0)</f>
        <v>0</v>
      </c>
      <c r="I146" s="21">
        <f>IF('事業所リスト'!M149="○",VLOOKUP('事業所リスト'!$H149,'定義'!$N$2:$T$27,6,FALSE),0)</f>
        <v>0</v>
      </c>
      <c r="J146" s="21">
        <f>IF('事業所リスト'!N149="○",VLOOKUP('事業所リスト'!$H149,'定義'!$N$2:$T$27,7,FALSE),0)</f>
        <v>0</v>
      </c>
    </row>
    <row r="147" spans="1:10" ht="13.5">
      <c r="A147">
        <v>146</v>
      </c>
      <c r="B147" s="21">
        <f>IF(ISERROR(VLOOKUP('事業所リスト'!$D150,'定義'!$A$12:$C$58,2,FALSE)),0,VLOOKUP('事業所リスト'!$D150,'定義'!$A$12:$C$58,2,FALSE))</f>
        <v>0</v>
      </c>
      <c r="C147" s="21">
        <f>IF(ISERROR(VLOOKUP('事業所リスト'!$D150,'定義'!$A$12:$C$58,3,FALSE)),0,VLOOKUP('事業所リスト'!$D150,'定義'!$A$12:$C$58,3,FALSE))</f>
        <v>0</v>
      </c>
      <c r="D147" s="21">
        <f>IF(ISERROR(VLOOKUP('事業所リスト'!$E150,'定義'!$F$2:$G$1999,2,FALSE)),'事業所リスト'!$E150,VLOOKUP('事業所リスト'!$E150,'定義'!$F$2:$G$1999,2,FALSE))</f>
        <v>0</v>
      </c>
      <c r="E147" s="21">
        <f>IF('事業所リスト'!I150="○",VLOOKUP('事業所リスト'!$H150,'定義'!$N$2:$T$27,2,FALSE),0)</f>
        <v>0</v>
      </c>
      <c r="F147" s="21">
        <f>IF('事業所リスト'!J150="○",VLOOKUP('事業所リスト'!$H150,'定義'!$N$2:$T$27,3,FALSE),0)</f>
        <v>0</v>
      </c>
      <c r="G147" s="21">
        <f>IF('事業所リスト'!K150="○",VLOOKUP('事業所リスト'!$H150,'定義'!$N$2:$T$27,4,FALSE),0)</f>
        <v>0</v>
      </c>
      <c r="H147" s="21">
        <f>IF('事業所リスト'!L150="○",VLOOKUP('事業所リスト'!$H150,'定義'!$N$2:$T$27,5,FALSE),0)</f>
        <v>0</v>
      </c>
      <c r="I147" s="21">
        <f>IF('事業所リスト'!M150="○",VLOOKUP('事業所リスト'!$H150,'定義'!$N$2:$T$27,6,FALSE),0)</f>
        <v>0</v>
      </c>
      <c r="J147" s="21">
        <f>IF('事業所リスト'!N150="○",VLOOKUP('事業所リスト'!$H150,'定義'!$N$2:$T$27,7,FALSE),0)</f>
        <v>0</v>
      </c>
    </row>
    <row r="148" spans="1:10" ht="13.5">
      <c r="A148">
        <v>147</v>
      </c>
      <c r="B148" s="21">
        <f>IF(ISERROR(VLOOKUP('事業所リスト'!$D151,'定義'!$A$12:$C$58,2,FALSE)),0,VLOOKUP('事業所リスト'!$D151,'定義'!$A$12:$C$58,2,FALSE))</f>
        <v>0</v>
      </c>
      <c r="C148" s="21">
        <f>IF(ISERROR(VLOOKUP('事業所リスト'!$D151,'定義'!$A$12:$C$58,3,FALSE)),0,VLOOKUP('事業所リスト'!$D151,'定義'!$A$12:$C$58,3,FALSE))</f>
        <v>0</v>
      </c>
      <c r="D148" s="21">
        <f>IF(ISERROR(VLOOKUP('事業所リスト'!$E151,'定義'!$F$2:$G$1999,2,FALSE)),'事業所リスト'!$E151,VLOOKUP('事業所リスト'!$E151,'定義'!$F$2:$G$1999,2,FALSE))</f>
        <v>0</v>
      </c>
      <c r="E148" s="21">
        <f>IF('事業所リスト'!I151="○",VLOOKUP('事業所リスト'!$H151,'定義'!$N$2:$T$27,2,FALSE),0)</f>
        <v>0</v>
      </c>
      <c r="F148" s="21">
        <f>IF('事業所リスト'!J151="○",VLOOKUP('事業所リスト'!$H151,'定義'!$N$2:$T$27,3,FALSE),0)</f>
        <v>0</v>
      </c>
      <c r="G148" s="21">
        <f>IF('事業所リスト'!K151="○",VLOOKUP('事業所リスト'!$H151,'定義'!$N$2:$T$27,4,FALSE),0)</f>
        <v>0</v>
      </c>
      <c r="H148" s="21">
        <f>IF('事業所リスト'!L151="○",VLOOKUP('事業所リスト'!$H151,'定義'!$N$2:$T$27,5,FALSE),0)</f>
        <v>0</v>
      </c>
      <c r="I148" s="21">
        <f>IF('事業所リスト'!M151="○",VLOOKUP('事業所リスト'!$H151,'定義'!$N$2:$T$27,6,FALSE),0)</f>
        <v>0</v>
      </c>
      <c r="J148" s="21">
        <f>IF('事業所リスト'!N151="○",VLOOKUP('事業所リスト'!$H151,'定義'!$N$2:$T$27,7,FALSE),0)</f>
        <v>0</v>
      </c>
    </row>
    <row r="149" spans="1:10" ht="13.5">
      <c r="A149">
        <v>148</v>
      </c>
      <c r="B149" s="21">
        <f>IF(ISERROR(VLOOKUP('事業所リスト'!$D152,'定義'!$A$12:$C$58,2,FALSE)),0,VLOOKUP('事業所リスト'!$D152,'定義'!$A$12:$C$58,2,FALSE))</f>
        <v>0</v>
      </c>
      <c r="C149" s="21">
        <f>IF(ISERROR(VLOOKUP('事業所リスト'!$D152,'定義'!$A$12:$C$58,3,FALSE)),0,VLOOKUP('事業所リスト'!$D152,'定義'!$A$12:$C$58,3,FALSE))</f>
        <v>0</v>
      </c>
      <c r="D149" s="21">
        <f>IF(ISERROR(VLOOKUP('事業所リスト'!$E152,'定義'!$F$2:$G$1999,2,FALSE)),'事業所リスト'!$E152,VLOOKUP('事業所リスト'!$E152,'定義'!$F$2:$G$1999,2,FALSE))</f>
        <v>0</v>
      </c>
      <c r="E149" s="21">
        <f>IF('事業所リスト'!I152="○",VLOOKUP('事業所リスト'!$H152,'定義'!$N$2:$T$27,2,FALSE),0)</f>
        <v>0</v>
      </c>
      <c r="F149" s="21">
        <f>IF('事業所リスト'!J152="○",VLOOKUP('事業所リスト'!$H152,'定義'!$N$2:$T$27,3,FALSE),0)</f>
        <v>0</v>
      </c>
      <c r="G149" s="21">
        <f>IF('事業所リスト'!K152="○",VLOOKUP('事業所リスト'!$H152,'定義'!$N$2:$T$27,4,FALSE),0)</f>
        <v>0</v>
      </c>
      <c r="H149" s="21">
        <f>IF('事業所リスト'!L152="○",VLOOKUP('事業所リスト'!$H152,'定義'!$N$2:$T$27,5,FALSE),0)</f>
        <v>0</v>
      </c>
      <c r="I149" s="21">
        <f>IF('事業所リスト'!M152="○",VLOOKUP('事業所リスト'!$H152,'定義'!$N$2:$T$27,6,FALSE),0)</f>
        <v>0</v>
      </c>
      <c r="J149" s="21">
        <f>IF('事業所リスト'!N152="○",VLOOKUP('事業所リスト'!$H152,'定義'!$N$2:$T$27,7,FALSE),0)</f>
        <v>0</v>
      </c>
    </row>
    <row r="150" spans="1:10" ht="13.5">
      <c r="A150">
        <v>149</v>
      </c>
      <c r="B150" s="21">
        <f>IF(ISERROR(VLOOKUP('事業所リスト'!$D153,'定義'!$A$12:$C$58,2,FALSE)),0,VLOOKUP('事業所リスト'!$D153,'定義'!$A$12:$C$58,2,FALSE))</f>
        <v>0</v>
      </c>
      <c r="C150" s="21">
        <f>IF(ISERROR(VLOOKUP('事業所リスト'!$D153,'定義'!$A$12:$C$58,3,FALSE)),0,VLOOKUP('事業所リスト'!$D153,'定義'!$A$12:$C$58,3,FALSE))</f>
        <v>0</v>
      </c>
      <c r="D150" s="21">
        <f>IF(ISERROR(VLOOKUP('事業所リスト'!$E153,'定義'!$F$2:$G$1999,2,FALSE)),'事業所リスト'!$E153,VLOOKUP('事業所リスト'!$E153,'定義'!$F$2:$G$1999,2,FALSE))</f>
        <v>0</v>
      </c>
      <c r="E150" s="21">
        <f>IF('事業所リスト'!I153="○",VLOOKUP('事業所リスト'!$H153,'定義'!$N$2:$T$27,2,FALSE),0)</f>
        <v>0</v>
      </c>
      <c r="F150" s="21">
        <f>IF('事業所リスト'!J153="○",VLOOKUP('事業所リスト'!$H153,'定義'!$N$2:$T$27,3,FALSE),0)</f>
        <v>0</v>
      </c>
      <c r="G150" s="21">
        <f>IF('事業所リスト'!K153="○",VLOOKUP('事業所リスト'!$H153,'定義'!$N$2:$T$27,4,FALSE),0)</f>
        <v>0</v>
      </c>
      <c r="H150" s="21">
        <f>IF('事業所リスト'!L153="○",VLOOKUP('事業所リスト'!$H153,'定義'!$N$2:$T$27,5,FALSE),0)</f>
        <v>0</v>
      </c>
      <c r="I150" s="21">
        <f>IF('事業所リスト'!M153="○",VLOOKUP('事業所リスト'!$H153,'定義'!$N$2:$T$27,6,FALSE),0)</f>
        <v>0</v>
      </c>
      <c r="J150" s="21">
        <f>IF('事業所リスト'!N153="○",VLOOKUP('事業所リスト'!$H153,'定義'!$N$2:$T$27,7,FALSE),0)</f>
        <v>0</v>
      </c>
    </row>
    <row r="151" spans="1:10" ht="13.5">
      <c r="A151">
        <v>150</v>
      </c>
      <c r="B151" s="21">
        <f>IF(ISERROR(VLOOKUP('事業所リスト'!$D154,'定義'!$A$12:$C$58,2,FALSE)),0,VLOOKUP('事業所リスト'!$D154,'定義'!$A$12:$C$58,2,FALSE))</f>
        <v>0</v>
      </c>
      <c r="C151" s="21">
        <f>IF(ISERROR(VLOOKUP('事業所リスト'!$D154,'定義'!$A$12:$C$58,3,FALSE)),0,VLOOKUP('事業所リスト'!$D154,'定義'!$A$12:$C$58,3,FALSE))</f>
        <v>0</v>
      </c>
      <c r="D151" s="21">
        <f>IF(ISERROR(VLOOKUP('事業所リスト'!$E154,'定義'!$F$2:$G$1999,2,FALSE)),'事業所リスト'!$E154,VLOOKUP('事業所リスト'!$E154,'定義'!$F$2:$G$1999,2,FALSE))</f>
        <v>0</v>
      </c>
      <c r="E151" s="21">
        <f>IF('事業所リスト'!I154="○",VLOOKUP('事業所リスト'!$H154,'定義'!$N$2:$T$27,2,FALSE),0)</f>
        <v>0</v>
      </c>
      <c r="F151" s="21">
        <f>IF('事業所リスト'!J154="○",VLOOKUP('事業所リスト'!$H154,'定義'!$N$2:$T$27,3,FALSE),0)</f>
        <v>0</v>
      </c>
      <c r="G151" s="21">
        <f>IF('事業所リスト'!K154="○",VLOOKUP('事業所リスト'!$H154,'定義'!$N$2:$T$27,4,FALSE),0)</f>
        <v>0</v>
      </c>
      <c r="H151" s="21">
        <f>IF('事業所リスト'!L154="○",VLOOKUP('事業所リスト'!$H154,'定義'!$N$2:$T$27,5,FALSE),0)</f>
        <v>0</v>
      </c>
      <c r="I151" s="21">
        <f>IF('事業所リスト'!M154="○",VLOOKUP('事業所リスト'!$H154,'定義'!$N$2:$T$27,6,FALSE),0)</f>
        <v>0</v>
      </c>
      <c r="J151" s="21">
        <f>IF('事業所リスト'!N154="○",VLOOKUP('事業所リスト'!$H154,'定義'!$N$2:$T$27,7,FALSE),0)</f>
        <v>0</v>
      </c>
    </row>
    <row r="152" spans="1:10" ht="13.5">
      <c r="A152">
        <v>151</v>
      </c>
      <c r="B152" s="21">
        <f>IF(ISERROR(VLOOKUP('事業所リスト'!$D155,'定義'!$A$12:$C$58,2,FALSE)),0,VLOOKUP('事業所リスト'!$D155,'定義'!$A$12:$C$58,2,FALSE))</f>
        <v>0</v>
      </c>
      <c r="C152" s="21">
        <f>IF(ISERROR(VLOOKUP('事業所リスト'!$D155,'定義'!$A$12:$C$58,3,FALSE)),0,VLOOKUP('事業所リスト'!$D155,'定義'!$A$12:$C$58,3,FALSE))</f>
        <v>0</v>
      </c>
      <c r="D152" s="21">
        <f>IF(ISERROR(VLOOKUP('事業所リスト'!$E155,'定義'!$F$2:$G$1999,2,FALSE)),'事業所リスト'!$E155,VLOOKUP('事業所リスト'!$E155,'定義'!$F$2:$G$1999,2,FALSE))</f>
        <v>0</v>
      </c>
      <c r="E152" s="21">
        <f>IF('事業所リスト'!I155="○",VLOOKUP('事業所リスト'!$H155,'定義'!$N$2:$T$27,2,FALSE),0)</f>
        <v>0</v>
      </c>
      <c r="F152" s="21">
        <f>IF('事業所リスト'!J155="○",VLOOKUP('事業所リスト'!$H155,'定義'!$N$2:$T$27,3,FALSE),0)</f>
        <v>0</v>
      </c>
      <c r="G152" s="21">
        <f>IF('事業所リスト'!K155="○",VLOOKUP('事業所リスト'!$H155,'定義'!$N$2:$T$27,4,FALSE),0)</f>
        <v>0</v>
      </c>
      <c r="H152" s="21">
        <f>IF('事業所リスト'!L155="○",VLOOKUP('事業所リスト'!$H155,'定義'!$N$2:$T$27,5,FALSE),0)</f>
        <v>0</v>
      </c>
      <c r="I152" s="21">
        <f>IF('事業所リスト'!M155="○",VLOOKUP('事業所リスト'!$H155,'定義'!$N$2:$T$27,6,FALSE),0)</f>
        <v>0</v>
      </c>
      <c r="J152" s="21">
        <f>IF('事業所リスト'!N155="○",VLOOKUP('事業所リスト'!$H155,'定義'!$N$2:$T$27,7,FALSE),0)</f>
        <v>0</v>
      </c>
    </row>
    <row r="153" spans="1:10" ht="13.5">
      <c r="A153">
        <v>152</v>
      </c>
      <c r="B153" s="21">
        <f>IF(ISERROR(VLOOKUP('事業所リスト'!$D156,'定義'!$A$12:$C$58,2,FALSE)),0,VLOOKUP('事業所リスト'!$D156,'定義'!$A$12:$C$58,2,FALSE))</f>
        <v>0</v>
      </c>
      <c r="C153" s="21">
        <f>IF(ISERROR(VLOOKUP('事業所リスト'!$D156,'定義'!$A$12:$C$58,3,FALSE)),0,VLOOKUP('事業所リスト'!$D156,'定義'!$A$12:$C$58,3,FALSE))</f>
        <v>0</v>
      </c>
      <c r="D153" s="21">
        <f>IF(ISERROR(VLOOKUP('事業所リスト'!$E156,'定義'!$F$2:$G$1999,2,FALSE)),'事業所リスト'!$E156,VLOOKUP('事業所リスト'!$E156,'定義'!$F$2:$G$1999,2,FALSE))</f>
        <v>0</v>
      </c>
      <c r="E153" s="21">
        <f>IF('事業所リスト'!I156="○",VLOOKUP('事業所リスト'!$H156,'定義'!$N$2:$T$27,2,FALSE),0)</f>
        <v>0</v>
      </c>
      <c r="F153" s="21">
        <f>IF('事業所リスト'!J156="○",VLOOKUP('事業所リスト'!$H156,'定義'!$N$2:$T$27,3,FALSE),0)</f>
        <v>0</v>
      </c>
      <c r="G153" s="21">
        <f>IF('事業所リスト'!K156="○",VLOOKUP('事業所リスト'!$H156,'定義'!$N$2:$T$27,4,FALSE),0)</f>
        <v>0</v>
      </c>
      <c r="H153" s="21">
        <f>IF('事業所リスト'!L156="○",VLOOKUP('事業所リスト'!$H156,'定義'!$N$2:$T$27,5,FALSE),0)</f>
        <v>0</v>
      </c>
      <c r="I153" s="21">
        <f>IF('事業所リスト'!M156="○",VLOOKUP('事業所リスト'!$H156,'定義'!$N$2:$T$27,6,FALSE),0)</f>
        <v>0</v>
      </c>
      <c r="J153" s="21">
        <f>IF('事業所リスト'!N156="○",VLOOKUP('事業所リスト'!$H156,'定義'!$N$2:$T$27,7,FALSE),0)</f>
        <v>0</v>
      </c>
    </row>
    <row r="154" spans="1:10" ht="13.5">
      <c r="A154">
        <v>153</v>
      </c>
      <c r="B154" s="21">
        <f>IF(ISERROR(VLOOKUP('事業所リスト'!$D157,'定義'!$A$12:$C$58,2,FALSE)),0,VLOOKUP('事業所リスト'!$D157,'定義'!$A$12:$C$58,2,FALSE))</f>
        <v>0</v>
      </c>
      <c r="C154" s="21">
        <f>IF(ISERROR(VLOOKUP('事業所リスト'!$D157,'定義'!$A$12:$C$58,3,FALSE)),0,VLOOKUP('事業所リスト'!$D157,'定義'!$A$12:$C$58,3,FALSE))</f>
        <v>0</v>
      </c>
      <c r="D154" s="21">
        <f>IF(ISERROR(VLOOKUP('事業所リスト'!$E157,'定義'!$F$2:$G$1999,2,FALSE)),'事業所リスト'!$E157,VLOOKUP('事業所リスト'!$E157,'定義'!$F$2:$G$1999,2,FALSE))</f>
        <v>0</v>
      </c>
      <c r="E154" s="21">
        <f>IF('事業所リスト'!I157="○",VLOOKUP('事業所リスト'!$H157,'定義'!$N$2:$T$27,2,FALSE),0)</f>
        <v>0</v>
      </c>
      <c r="F154" s="21">
        <f>IF('事業所リスト'!J157="○",VLOOKUP('事業所リスト'!$H157,'定義'!$N$2:$T$27,3,FALSE),0)</f>
        <v>0</v>
      </c>
      <c r="G154" s="21">
        <f>IF('事業所リスト'!K157="○",VLOOKUP('事業所リスト'!$H157,'定義'!$N$2:$T$27,4,FALSE),0)</f>
        <v>0</v>
      </c>
      <c r="H154" s="21">
        <f>IF('事業所リスト'!L157="○",VLOOKUP('事業所リスト'!$H157,'定義'!$N$2:$T$27,5,FALSE),0)</f>
        <v>0</v>
      </c>
      <c r="I154" s="21">
        <f>IF('事業所リスト'!M157="○",VLOOKUP('事業所リスト'!$H157,'定義'!$N$2:$T$27,6,FALSE),0)</f>
        <v>0</v>
      </c>
      <c r="J154" s="21">
        <f>IF('事業所リスト'!N157="○",VLOOKUP('事業所リスト'!$H157,'定義'!$N$2:$T$27,7,FALSE),0)</f>
        <v>0</v>
      </c>
    </row>
    <row r="155" spans="1:10" ht="13.5">
      <c r="A155">
        <v>154</v>
      </c>
      <c r="B155" s="21">
        <f>IF(ISERROR(VLOOKUP('事業所リスト'!$D158,'定義'!$A$12:$C$58,2,FALSE)),0,VLOOKUP('事業所リスト'!$D158,'定義'!$A$12:$C$58,2,FALSE))</f>
        <v>0</v>
      </c>
      <c r="C155" s="21">
        <f>IF(ISERROR(VLOOKUP('事業所リスト'!$D158,'定義'!$A$12:$C$58,3,FALSE)),0,VLOOKUP('事業所リスト'!$D158,'定義'!$A$12:$C$58,3,FALSE))</f>
        <v>0</v>
      </c>
      <c r="D155" s="21">
        <f>IF(ISERROR(VLOOKUP('事業所リスト'!$E158,'定義'!$F$2:$G$1999,2,FALSE)),'事業所リスト'!$E158,VLOOKUP('事業所リスト'!$E158,'定義'!$F$2:$G$1999,2,FALSE))</f>
        <v>0</v>
      </c>
      <c r="E155" s="21">
        <f>IF('事業所リスト'!I158="○",VLOOKUP('事業所リスト'!$H158,'定義'!$N$2:$T$27,2,FALSE),0)</f>
        <v>0</v>
      </c>
      <c r="F155" s="21">
        <f>IF('事業所リスト'!J158="○",VLOOKUP('事業所リスト'!$H158,'定義'!$N$2:$T$27,3,FALSE),0)</f>
        <v>0</v>
      </c>
      <c r="G155" s="21">
        <f>IF('事業所リスト'!K158="○",VLOOKUP('事業所リスト'!$H158,'定義'!$N$2:$T$27,4,FALSE),0)</f>
        <v>0</v>
      </c>
      <c r="H155" s="21">
        <f>IF('事業所リスト'!L158="○",VLOOKUP('事業所リスト'!$H158,'定義'!$N$2:$T$27,5,FALSE),0)</f>
        <v>0</v>
      </c>
      <c r="I155" s="21">
        <f>IF('事業所リスト'!M158="○",VLOOKUP('事業所リスト'!$H158,'定義'!$N$2:$T$27,6,FALSE),0)</f>
        <v>0</v>
      </c>
      <c r="J155" s="21">
        <f>IF('事業所リスト'!N158="○",VLOOKUP('事業所リスト'!$H158,'定義'!$N$2:$T$27,7,FALSE),0)</f>
        <v>0</v>
      </c>
    </row>
    <row r="156" spans="1:10" ht="13.5">
      <c r="A156">
        <v>155</v>
      </c>
      <c r="B156" s="21">
        <f>IF(ISERROR(VLOOKUP('事業所リスト'!$D159,'定義'!$A$12:$C$58,2,FALSE)),0,VLOOKUP('事業所リスト'!$D159,'定義'!$A$12:$C$58,2,FALSE))</f>
        <v>0</v>
      </c>
      <c r="C156" s="21">
        <f>IF(ISERROR(VLOOKUP('事業所リスト'!$D159,'定義'!$A$12:$C$58,3,FALSE)),0,VLOOKUP('事業所リスト'!$D159,'定義'!$A$12:$C$58,3,FALSE))</f>
        <v>0</v>
      </c>
      <c r="D156" s="21">
        <f>IF(ISERROR(VLOOKUP('事業所リスト'!$E159,'定義'!$F$2:$G$1999,2,FALSE)),'事業所リスト'!$E159,VLOOKUP('事業所リスト'!$E159,'定義'!$F$2:$G$1999,2,FALSE))</f>
        <v>0</v>
      </c>
      <c r="E156" s="21">
        <f>IF('事業所リスト'!I159="○",VLOOKUP('事業所リスト'!$H159,'定義'!$N$2:$T$27,2,FALSE),0)</f>
        <v>0</v>
      </c>
      <c r="F156" s="21">
        <f>IF('事業所リスト'!J159="○",VLOOKUP('事業所リスト'!$H159,'定義'!$N$2:$T$27,3,FALSE),0)</f>
        <v>0</v>
      </c>
      <c r="G156" s="21">
        <f>IF('事業所リスト'!K159="○",VLOOKUP('事業所リスト'!$H159,'定義'!$N$2:$T$27,4,FALSE),0)</f>
        <v>0</v>
      </c>
      <c r="H156" s="21">
        <f>IF('事業所リスト'!L159="○",VLOOKUP('事業所リスト'!$H159,'定義'!$N$2:$T$27,5,FALSE),0)</f>
        <v>0</v>
      </c>
      <c r="I156" s="21">
        <f>IF('事業所リスト'!M159="○",VLOOKUP('事業所リスト'!$H159,'定義'!$N$2:$T$27,6,FALSE),0)</f>
        <v>0</v>
      </c>
      <c r="J156" s="21">
        <f>IF('事業所リスト'!N159="○",VLOOKUP('事業所リスト'!$H159,'定義'!$N$2:$T$27,7,FALSE),0)</f>
        <v>0</v>
      </c>
    </row>
    <row r="157" spans="1:10" ht="13.5">
      <c r="A157">
        <v>156</v>
      </c>
      <c r="B157" s="21">
        <f>IF(ISERROR(VLOOKUP('事業所リスト'!$D160,'定義'!$A$12:$C$58,2,FALSE)),0,VLOOKUP('事業所リスト'!$D160,'定義'!$A$12:$C$58,2,FALSE))</f>
        <v>0</v>
      </c>
      <c r="C157" s="21">
        <f>IF(ISERROR(VLOOKUP('事業所リスト'!$D160,'定義'!$A$12:$C$58,3,FALSE)),0,VLOOKUP('事業所リスト'!$D160,'定義'!$A$12:$C$58,3,FALSE))</f>
        <v>0</v>
      </c>
      <c r="D157" s="21">
        <f>IF(ISERROR(VLOOKUP('事業所リスト'!$E160,'定義'!$F$2:$G$1999,2,FALSE)),'事業所リスト'!$E160,VLOOKUP('事業所リスト'!$E160,'定義'!$F$2:$G$1999,2,FALSE))</f>
        <v>0</v>
      </c>
      <c r="E157" s="21">
        <f>IF('事業所リスト'!I160="○",VLOOKUP('事業所リスト'!$H160,'定義'!$N$2:$T$27,2,FALSE),0)</f>
        <v>0</v>
      </c>
      <c r="F157" s="21">
        <f>IF('事業所リスト'!J160="○",VLOOKUP('事業所リスト'!$H160,'定義'!$N$2:$T$27,3,FALSE),0)</f>
        <v>0</v>
      </c>
      <c r="G157" s="21">
        <f>IF('事業所リスト'!K160="○",VLOOKUP('事業所リスト'!$H160,'定義'!$N$2:$T$27,4,FALSE),0)</f>
        <v>0</v>
      </c>
      <c r="H157" s="21">
        <f>IF('事業所リスト'!L160="○",VLOOKUP('事業所リスト'!$H160,'定義'!$N$2:$T$27,5,FALSE),0)</f>
        <v>0</v>
      </c>
      <c r="I157" s="21">
        <f>IF('事業所リスト'!M160="○",VLOOKUP('事業所リスト'!$H160,'定義'!$N$2:$T$27,6,FALSE),0)</f>
        <v>0</v>
      </c>
      <c r="J157" s="21">
        <f>IF('事業所リスト'!N160="○",VLOOKUP('事業所リスト'!$H160,'定義'!$N$2:$T$27,7,FALSE),0)</f>
        <v>0</v>
      </c>
    </row>
    <row r="158" spans="1:10" ht="13.5">
      <c r="A158">
        <v>157</v>
      </c>
      <c r="B158" s="21">
        <f>IF(ISERROR(VLOOKUP('事業所リスト'!$D161,'定義'!$A$12:$C$58,2,FALSE)),0,VLOOKUP('事業所リスト'!$D161,'定義'!$A$12:$C$58,2,FALSE))</f>
        <v>0</v>
      </c>
      <c r="C158" s="21">
        <f>IF(ISERROR(VLOOKUP('事業所リスト'!$D161,'定義'!$A$12:$C$58,3,FALSE)),0,VLOOKUP('事業所リスト'!$D161,'定義'!$A$12:$C$58,3,FALSE))</f>
        <v>0</v>
      </c>
      <c r="D158" s="21">
        <f>IF(ISERROR(VLOOKUP('事業所リスト'!$E161,'定義'!$F$2:$G$1999,2,FALSE)),'事業所リスト'!$E161,VLOOKUP('事業所リスト'!$E161,'定義'!$F$2:$G$1999,2,FALSE))</f>
        <v>0</v>
      </c>
      <c r="E158" s="21">
        <f>IF('事業所リスト'!I161="○",VLOOKUP('事業所リスト'!$H161,'定義'!$N$2:$T$27,2,FALSE),0)</f>
        <v>0</v>
      </c>
      <c r="F158" s="21">
        <f>IF('事業所リスト'!J161="○",VLOOKUP('事業所リスト'!$H161,'定義'!$N$2:$T$27,3,FALSE),0)</f>
        <v>0</v>
      </c>
      <c r="G158" s="21">
        <f>IF('事業所リスト'!K161="○",VLOOKUP('事業所リスト'!$H161,'定義'!$N$2:$T$27,4,FALSE),0)</f>
        <v>0</v>
      </c>
      <c r="H158" s="21">
        <f>IF('事業所リスト'!L161="○",VLOOKUP('事業所リスト'!$H161,'定義'!$N$2:$T$27,5,FALSE),0)</f>
        <v>0</v>
      </c>
      <c r="I158" s="21">
        <f>IF('事業所リスト'!M161="○",VLOOKUP('事業所リスト'!$H161,'定義'!$N$2:$T$27,6,FALSE),0)</f>
        <v>0</v>
      </c>
      <c r="J158" s="21">
        <f>IF('事業所リスト'!N161="○",VLOOKUP('事業所リスト'!$H161,'定義'!$N$2:$T$27,7,FALSE),0)</f>
        <v>0</v>
      </c>
    </row>
    <row r="159" spans="1:10" ht="13.5">
      <c r="A159">
        <v>158</v>
      </c>
      <c r="B159" s="21">
        <f>IF(ISERROR(VLOOKUP('事業所リスト'!$D162,'定義'!$A$12:$C$58,2,FALSE)),0,VLOOKUP('事業所リスト'!$D162,'定義'!$A$12:$C$58,2,FALSE))</f>
        <v>0</v>
      </c>
      <c r="C159" s="21">
        <f>IF(ISERROR(VLOOKUP('事業所リスト'!$D162,'定義'!$A$12:$C$58,3,FALSE)),0,VLOOKUP('事業所リスト'!$D162,'定義'!$A$12:$C$58,3,FALSE))</f>
        <v>0</v>
      </c>
      <c r="D159" s="21">
        <f>IF(ISERROR(VLOOKUP('事業所リスト'!$E162,'定義'!$F$2:$G$1999,2,FALSE)),'事業所リスト'!$E162,VLOOKUP('事業所リスト'!$E162,'定義'!$F$2:$G$1999,2,FALSE))</f>
        <v>0</v>
      </c>
      <c r="E159" s="21">
        <f>IF('事業所リスト'!I162="○",VLOOKUP('事業所リスト'!$H162,'定義'!$N$2:$T$27,2,FALSE),0)</f>
        <v>0</v>
      </c>
      <c r="F159" s="21">
        <f>IF('事業所リスト'!J162="○",VLOOKUP('事業所リスト'!$H162,'定義'!$N$2:$T$27,3,FALSE),0)</f>
        <v>0</v>
      </c>
      <c r="G159" s="21">
        <f>IF('事業所リスト'!K162="○",VLOOKUP('事業所リスト'!$H162,'定義'!$N$2:$T$27,4,FALSE),0)</f>
        <v>0</v>
      </c>
      <c r="H159" s="21">
        <f>IF('事業所リスト'!L162="○",VLOOKUP('事業所リスト'!$H162,'定義'!$N$2:$T$27,5,FALSE),0)</f>
        <v>0</v>
      </c>
      <c r="I159" s="21">
        <f>IF('事業所リスト'!M162="○",VLOOKUP('事業所リスト'!$H162,'定義'!$N$2:$T$27,6,FALSE),0)</f>
        <v>0</v>
      </c>
      <c r="J159" s="21">
        <f>IF('事業所リスト'!N162="○",VLOOKUP('事業所リスト'!$H162,'定義'!$N$2:$T$27,7,FALSE),0)</f>
        <v>0</v>
      </c>
    </row>
    <row r="160" spans="1:10" ht="13.5">
      <c r="A160">
        <v>159</v>
      </c>
      <c r="B160" s="21">
        <f>IF(ISERROR(VLOOKUP('事業所リスト'!$D163,'定義'!$A$12:$C$58,2,FALSE)),0,VLOOKUP('事業所リスト'!$D163,'定義'!$A$12:$C$58,2,FALSE))</f>
        <v>0</v>
      </c>
      <c r="C160" s="21">
        <f>IF(ISERROR(VLOOKUP('事業所リスト'!$D163,'定義'!$A$12:$C$58,3,FALSE)),0,VLOOKUP('事業所リスト'!$D163,'定義'!$A$12:$C$58,3,FALSE))</f>
        <v>0</v>
      </c>
      <c r="D160" s="21">
        <f>IF(ISERROR(VLOOKUP('事業所リスト'!$E163,'定義'!$F$2:$G$1999,2,FALSE)),'事業所リスト'!$E163,VLOOKUP('事業所リスト'!$E163,'定義'!$F$2:$G$1999,2,FALSE))</f>
        <v>0</v>
      </c>
      <c r="E160" s="21">
        <f>IF('事業所リスト'!I163="○",VLOOKUP('事業所リスト'!$H163,'定義'!$N$2:$T$27,2,FALSE),0)</f>
        <v>0</v>
      </c>
      <c r="F160" s="21">
        <f>IF('事業所リスト'!J163="○",VLOOKUP('事業所リスト'!$H163,'定義'!$N$2:$T$27,3,FALSE),0)</f>
        <v>0</v>
      </c>
      <c r="G160" s="21">
        <f>IF('事業所リスト'!K163="○",VLOOKUP('事業所リスト'!$H163,'定義'!$N$2:$T$27,4,FALSE),0)</f>
        <v>0</v>
      </c>
      <c r="H160" s="21">
        <f>IF('事業所リスト'!L163="○",VLOOKUP('事業所リスト'!$H163,'定義'!$N$2:$T$27,5,FALSE),0)</f>
        <v>0</v>
      </c>
      <c r="I160" s="21">
        <f>IF('事業所リスト'!M163="○",VLOOKUP('事業所リスト'!$H163,'定義'!$N$2:$T$27,6,FALSE),0)</f>
        <v>0</v>
      </c>
      <c r="J160" s="21">
        <f>IF('事業所リスト'!N163="○",VLOOKUP('事業所リスト'!$H163,'定義'!$N$2:$T$27,7,FALSE),0)</f>
        <v>0</v>
      </c>
    </row>
    <row r="161" spans="1:10" ht="13.5">
      <c r="A161">
        <v>160</v>
      </c>
      <c r="B161" s="21">
        <f>IF(ISERROR(VLOOKUP('事業所リスト'!$D164,'定義'!$A$12:$C$58,2,FALSE)),0,VLOOKUP('事業所リスト'!$D164,'定義'!$A$12:$C$58,2,FALSE))</f>
        <v>0</v>
      </c>
      <c r="C161" s="21">
        <f>IF(ISERROR(VLOOKUP('事業所リスト'!$D164,'定義'!$A$12:$C$58,3,FALSE)),0,VLOOKUP('事業所リスト'!$D164,'定義'!$A$12:$C$58,3,FALSE))</f>
        <v>0</v>
      </c>
      <c r="D161" s="21">
        <f>IF(ISERROR(VLOOKUP('事業所リスト'!$E164,'定義'!$F$2:$G$1999,2,FALSE)),'事業所リスト'!$E164,VLOOKUP('事業所リスト'!$E164,'定義'!$F$2:$G$1999,2,FALSE))</f>
        <v>0</v>
      </c>
      <c r="E161" s="21">
        <f>IF('事業所リスト'!I164="○",VLOOKUP('事業所リスト'!$H164,'定義'!$N$2:$T$27,2,FALSE),0)</f>
        <v>0</v>
      </c>
      <c r="F161" s="21">
        <f>IF('事業所リスト'!J164="○",VLOOKUP('事業所リスト'!$H164,'定義'!$N$2:$T$27,3,FALSE),0)</f>
        <v>0</v>
      </c>
      <c r="G161" s="21">
        <f>IF('事業所リスト'!K164="○",VLOOKUP('事業所リスト'!$H164,'定義'!$N$2:$T$27,4,FALSE),0)</f>
        <v>0</v>
      </c>
      <c r="H161" s="21">
        <f>IF('事業所リスト'!L164="○",VLOOKUP('事業所リスト'!$H164,'定義'!$N$2:$T$27,5,FALSE),0)</f>
        <v>0</v>
      </c>
      <c r="I161" s="21">
        <f>IF('事業所リスト'!M164="○",VLOOKUP('事業所リスト'!$H164,'定義'!$N$2:$T$27,6,FALSE),0)</f>
        <v>0</v>
      </c>
      <c r="J161" s="21">
        <f>IF('事業所リスト'!N164="○",VLOOKUP('事業所リスト'!$H164,'定義'!$N$2:$T$27,7,FALSE),0)</f>
        <v>0</v>
      </c>
    </row>
    <row r="162" spans="1:10" ht="13.5">
      <c r="A162">
        <v>161</v>
      </c>
      <c r="B162" s="21">
        <f>IF(ISERROR(VLOOKUP('事業所リスト'!$D165,'定義'!$A$12:$C$58,2,FALSE)),0,VLOOKUP('事業所リスト'!$D165,'定義'!$A$12:$C$58,2,FALSE))</f>
        <v>0</v>
      </c>
      <c r="C162" s="21">
        <f>IF(ISERROR(VLOOKUP('事業所リスト'!$D165,'定義'!$A$12:$C$58,3,FALSE)),0,VLOOKUP('事業所リスト'!$D165,'定義'!$A$12:$C$58,3,FALSE))</f>
        <v>0</v>
      </c>
      <c r="D162" s="21">
        <f>IF(ISERROR(VLOOKUP('事業所リスト'!$E165,'定義'!$F$2:$G$1999,2,FALSE)),'事業所リスト'!$E165,VLOOKUP('事業所リスト'!$E165,'定義'!$F$2:$G$1999,2,FALSE))</f>
        <v>0</v>
      </c>
      <c r="E162" s="21">
        <f>IF('事業所リスト'!I165="○",VLOOKUP('事業所リスト'!$H165,'定義'!$N$2:$T$27,2,FALSE),0)</f>
        <v>0</v>
      </c>
      <c r="F162" s="21">
        <f>IF('事業所リスト'!J165="○",VLOOKUP('事業所リスト'!$H165,'定義'!$N$2:$T$27,3,FALSE),0)</f>
        <v>0</v>
      </c>
      <c r="G162" s="21">
        <f>IF('事業所リスト'!K165="○",VLOOKUP('事業所リスト'!$H165,'定義'!$N$2:$T$27,4,FALSE),0)</f>
        <v>0</v>
      </c>
      <c r="H162" s="21">
        <f>IF('事業所リスト'!L165="○",VLOOKUP('事業所リスト'!$H165,'定義'!$N$2:$T$27,5,FALSE),0)</f>
        <v>0</v>
      </c>
      <c r="I162" s="21">
        <f>IF('事業所リスト'!M165="○",VLOOKUP('事業所リスト'!$H165,'定義'!$N$2:$T$27,6,FALSE),0)</f>
        <v>0</v>
      </c>
      <c r="J162" s="21">
        <f>IF('事業所リスト'!N165="○",VLOOKUP('事業所リスト'!$H165,'定義'!$N$2:$T$27,7,FALSE),0)</f>
        <v>0</v>
      </c>
    </row>
    <row r="163" spans="1:10" ht="13.5">
      <c r="A163">
        <v>162</v>
      </c>
      <c r="B163" s="21">
        <f>IF(ISERROR(VLOOKUP('事業所リスト'!$D166,'定義'!$A$12:$C$58,2,FALSE)),0,VLOOKUP('事業所リスト'!$D166,'定義'!$A$12:$C$58,2,FALSE))</f>
        <v>0</v>
      </c>
      <c r="C163" s="21">
        <f>IF(ISERROR(VLOOKUP('事業所リスト'!$D166,'定義'!$A$12:$C$58,3,FALSE)),0,VLOOKUP('事業所リスト'!$D166,'定義'!$A$12:$C$58,3,FALSE))</f>
        <v>0</v>
      </c>
      <c r="D163" s="21">
        <f>IF(ISERROR(VLOOKUP('事業所リスト'!$E166,'定義'!$F$2:$G$1999,2,FALSE)),'事業所リスト'!$E166,VLOOKUP('事業所リスト'!$E166,'定義'!$F$2:$G$1999,2,FALSE))</f>
        <v>0</v>
      </c>
      <c r="E163" s="21">
        <f>IF('事業所リスト'!I166="○",VLOOKUP('事業所リスト'!$H166,'定義'!$N$2:$T$27,2,FALSE),0)</f>
        <v>0</v>
      </c>
      <c r="F163" s="21">
        <f>IF('事業所リスト'!J166="○",VLOOKUP('事業所リスト'!$H166,'定義'!$N$2:$T$27,3,FALSE),0)</f>
        <v>0</v>
      </c>
      <c r="G163" s="21">
        <f>IF('事業所リスト'!K166="○",VLOOKUP('事業所リスト'!$H166,'定義'!$N$2:$T$27,4,FALSE),0)</f>
        <v>0</v>
      </c>
      <c r="H163" s="21">
        <f>IF('事業所リスト'!L166="○",VLOOKUP('事業所リスト'!$H166,'定義'!$N$2:$T$27,5,FALSE),0)</f>
        <v>0</v>
      </c>
      <c r="I163" s="21">
        <f>IF('事業所リスト'!M166="○",VLOOKUP('事業所リスト'!$H166,'定義'!$N$2:$T$27,6,FALSE),0)</f>
        <v>0</v>
      </c>
      <c r="J163" s="21">
        <f>IF('事業所リスト'!N166="○",VLOOKUP('事業所リスト'!$H166,'定義'!$N$2:$T$27,7,FALSE),0)</f>
        <v>0</v>
      </c>
    </row>
    <row r="164" spans="1:10" ht="13.5">
      <c r="A164">
        <v>163</v>
      </c>
      <c r="B164" s="21">
        <f>IF(ISERROR(VLOOKUP('事業所リスト'!$D167,'定義'!$A$12:$C$58,2,FALSE)),0,VLOOKUP('事業所リスト'!$D167,'定義'!$A$12:$C$58,2,FALSE))</f>
        <v>0</v>
      </c>
      <c r="C164" s="21">
        <f>IF(ISERROR(VLOOKUP('事業所リスト'!$D167,'定義'!$A$12:$C$58,3,FALSE)),0,VLOOKUP('事業所リスト'!$D167,'定義'!$A$12:$C$58,3,FALSE))</f>
        <v>0</v>
      </c>
      <c r="D164" s="21">
        <f>IF(ISERROR(VLOOKUP('事業所リスト'!$E167,'定義'!$F$2:$G$1999,2,FALSE)),'事業所リスト'!$E167,VLOOKUP('事業所リスト'!$E167,'定義'!$F$2:$G$1999,2,FALSE))</f>
        <v>0</v>
      </c>
      <c r="E164" s="21">
        <f>IF('事業所リスト'!I167="○",VLOOKUP('事業所リスト'!$H167,'定義'!$N$2:$T$27,2,FALSE),0)</f>
        <v>0</v>
      </c>
      <c r="F164" s="21">
        <f>IF('事業所リスト'!J167="○",VLOOKUP('事業所リスト'!$H167,'定義'!$N$2:$T$27,3,FALSE),0)</f>
        <v>0</v>
      </c>
      <c r="G164" s="21">
        <f>IF('事業所リスト'!K167="○",VLOOKUP('事業所リスト'!$H167,'定義'!$N$2:$T$27,4,FALSE),0)</f>
        <v>0</v>
      </c>
      <c r="H164" s="21">
        <f>IF('事業所リスト'!L167="○",VLOOKUP('事業所リスト'!$H167,'定義'!$N$2:$T$27,5,FALSE),0)</f>
        <v>0</v>
      </c>
      <c r="I164" s="21">
        <f>IF('事業所リスト'!M167="○",VLOOKUP('事業所リスト'!$H167,'定義'!$N$2:$T$27,6,FALSE),0)</f>
        <v>0</v>
      </c>
      <c r="J164" s="21">
        <f>IF('事業所リスト'!N167="○",VLOOKUP('事業所リスト'!$H167,'定義'!$N$2:$T$27,7,FALSE),0)</f>
        <v>0</v>
      </c>
    </row>
    <row r="165" spans="1:10" ht="13.5">
      <c r="A165">
        <v>164</v>
      </c>
      <c r="B165" s="21">
        <f>IF(ISERROR(VLOOKUP('事業所リスト'!$D168,'定義'!$A$12:$C$58,2,FALSE)),0,VLOOKUP('事業所リスト'!$D168,'定義'!$A$12:$C$58,2,FALSE))</f>
        <v>0</v>
      </c>
      <c r="C165" s="21">
        <f>IF(ISERROR(VLOOKUP('事業所リスト'!$D168,'定義'!$A$12:$C$58,3,FALSE)),0,VLOOKUP('事業所リスト'!$D168,'定義'!$A$12:$C$58,3,FALSE))</f>
        <v>0</v>
      </c>
      <c r="D165" s="21">
        <f>IF(ISERROR(VLOOKUP('事業所リスト'!$E168,'定義'!$F$2:$G$1999,2,FALSE)),'事業所リスト'!$E168,VLOOKUP('事業所リスト'!$E168,'定義'!$F$2:$G$1999,2,FALSE))</f>
        <v>0</v>
      </c>
      <c r="E165" s="21">
        <f>IF('事業所リスト'!I168="○",VLOOKUP('事業所リスト'!$H168,'定義'!$N$2:$T$27,2,FALSE),0)</f>
        <v>0</v>
      </c>
      <c r="F165" s="21">
        <f>IF('事業所リスト'!J168="○",VLOOKUP('事業所リスト'!$H168,'定義'!$N$2:$T$27,3,FALSE),0)</f>
        <v>0</v>
      </c>
      <c r="G165" s="21">
        <f>IF('事業所リスト'!K168="○",VLOOKUP('事業所リスト'!$H168,'定義'!$N$2:$T$27,4,FALSE),0)</f>
        <v>0</v>
      </c>
      <c r="H165" s="21">
        <f>IF('事業所リスト'!L168="○",VLOOKUP('事業所リスト'!$H168,'定義'!$N$2:$T$27,5,FALSE),0)</f>
        <v>0</v>
      </c>
      <c r="I165" s="21">
        <f>IF('事業所リスト'!M168="○",VLOOKUP('事業所リスト'!$H168,'定義'!$N$2:$T$27,6,FALSE),0)</f>
        <v>0</v>
      </c>
      <c r="J165" s="21">
        <f>IF('事業所リスト'!N168="○",VLOOKUP('事業所リスト'!$H168,'定義'!$N$2:$T$27,7,FALSE),0)</f>
        <v>0</v>
      </c>
    </row>
    <row r="166" spans="1:10" ht="13.5">
      <c r="A166">
        <v>165</v>
      </c>
      <c r="B166" s="21">
        <f>IF(ISERROR(VLOOKUP('事業所リスト'!$D169,'定義'!$A$12:$C$58,2,FALSE)),0,VLOOKUP('事業所リスト'!$D169,'定義'!$A$12:$C$58,2,FALSE))</f>
        <v>0</v>
      </c>
      <c r="C166" s="21">
        <f>IF(ISERROR(VLOOKUP('事業所リスト'!$D169,'定義'!$A$12:$C$58,3,FALSE)),0,VLOOKUP('事業所リスト'!$D169,'定義'!$A$12:$C$58,3,FALSE))</f>
        <v>0</v>
      </c>
      <c r="D166" s="21">
        <f>IF(ISERROR(VLOOKUP('事業所リスト'!$E169,'定義'!$F$2:$G$1999,2,FALSE)),'事業所リスト'!$E169,VLOOKUP('事業所リスト'!$E169,'定義'!$F$2:$G$1999,2,FALSE))</f>
        <v>0</v>
      </c>
      <c r="E166" s="21">
        <f>IF('事業所リスト'!I169="○",VLOOKUP('事業所リスト'!$H169,'定義'!$N$2:$T$27,2,FALSE),0)</f>
        <v>0</v>
      </c>
      <c r="F166" s="21">
        <f>IF('事業所リスト'!J169="○",VLOOKUP('事業所リスト'!$H169,'定義'!$N$2:$T$27,3,FALSE),0)</f>
        <v>0</v>
      </c>
      <c r="G166" s="21">
        <f>IF('事業所リスト'!K169="○",VLOOKUP('事業所リスト'!$H169,'定義'!$N$2:$T$27,4,FALSE),0)</f>
        <v>0</v>
      </c>
      <c r="H166" s="21">
        <f>IF('事業所リスト'!L169="○",VLOOKUP('事業所リスト'!$H169,'定義'!$N$2:$T$27,5,FALSE),0)</f>
        <v>0</v>
      </c>
      <c r="I166" s="21">
        <f>IF('事業所リスト'!M169="○",VLOOKUP('事業所リスト'!$H169,'定義'!$N$2:$T$27,6,FALSE),0)</f>
        <v>0</v>
      </c>
      <c r="J166" s="21">
        <f>IF('事業所リスト'!N169="○",VLOOKUP('事業所リスト'!$H169,'定義'!$N$2:$T$27,7,FALSE),0)</f>
        <v>0</v>
      </c>
    </row>
    <row r="167" spans="1:10" ht="13.5">
      <c r="A167">
        <v>166</v>
      </c>
      <c r="B167" s="21">
        <f>IF(ISERROR(VLOOKUP('事業所リスト'!$D170,'定義'!$A$12:$C$58,2,FALSE)),0,VLOOKUP('事業所リスト'!$D170,'定義'!$A$12:$C$58,2,FALSE))</f>
        <v>0</v>
      </c>
      <c r="C167" s="21">
        <f>IF(ISERROR(VLOOKUP('事業所リスト'!$D170,'定義'!$A$12:$C$58,3,FALSE)),0,VLOOKUP('事業所リスト'!$D170,'定義'!$A$12:$C$58,3,FALSE))</f>
        <v>0</v>
      </c>
      <c r="D167" s="21">
        <f>IF(ISERROR(VLOOKUP('事業所リスト'!$E170,'定義'!$F$2:$G$1999,2,FALSE)),'事業所リスト'!$E170,VLOOKUP('事業所リスト'!$E170,'定義'!$F$2:$G$1999,2,FALSE))</f>
        <v>0</v>
      </c>
      <c r="E167" s="21">
        <f>IF('事業所リスト'!I170="○",VLOOKUP('事業所リスト'!$H170,'定義'!$N$2:$T$27,2,FALSE),0)</f>
        <v>0</v>
      </c>
      <c r="F167" s="21">
        <f>IF('事業所リスト'!J170="○",VLOOKUP('事業所リスト'!$H170,'定義'!$N$2:$T$27,3,FALSE),0)</f>
        <v>0</v>
      </c>
      <c r="G167" s="21">
        <f>IF('事業所リスト'!K170="○",VLOOKUP('事業所リスト'!$H170,'定義'!$N$2:$T$27,4,FALSE),0)</f>
        <v>0</v>
      </c>
      <c r="H167" s="21">
        <f>IF('事業所リスト'!L170="○",VLOOKUP('事業所リスト'!$H170,'定義'!$N$2:$T$27,5,FALSE),0)</f>
        <v>0</v>
      </c>
      <c r="I167" s="21">
        <f>IF('事業所リスト'!M170="○",VLOOKUP('事業所リスト'!$H170,'定義'!$N$2:$T$27,6,FALSE),0)</f>
        <v>0</v>
      </c>
      <c r="J167" s="21">
        <f>IF('事業所リスト'!N170="○",VLOOKUP('事業所リスト'!$H170,'定義'!$N$2:$T$27,7,FALSE),0)</f>
        <v>0</v>
      </c>
    </row>
    <row r="168" spans="1:10" ht="13.5">
      <c r="A168">
        <v>167</v>
      </c>
      <c r="B168" s="21">
        <f>IF(ISERROR(VLOOKUP('事業所リスト'!$D171,'定義'!$A$12:$C$58,2,FALSE)),0,VLOOKUP('事業所リスト'!$D171,'定義'!$A$12:$C$58,2,FALSE))</f>
        <v>0</v>
      </c>
      <c r="C168" s="21">
        <f>IF(ISERROR(VLOOKUP('事業所リスト'!$D171,'定義'!$A$12:$C$58,3,FALSE)),0,VLOOKUP('事業所リスト'!$D171,'定義'!$A$12:$C$58,3,FALSE))</f>
        <v>0</v>
      </c>
      <c r="D168" s="21">
        <f>IF(ISERROR(VLOOKUP('事業所リスト'!$E171,'定義'!$F$2:$G$1999,2,FALSE)),'事業所リスト'!$E171,VLOOKUP('事業所リスト'!$E171,'定義'!$F$2:$G$1999,2,FALSE))</f>
        <v>0</v>
      </c>
      <c r="E168" s="21">
        <f>IF('事業所リスト'!I171="○",VLOOKUP('事業所リスト'!$H171,'定義'!$N$2:$T$27,2,FALSE),0)</f>
        <v>0</v>
      </c>
      <c r="F168" s="21">
        <f>IF('事業所リスト'!J171="○",VLOOKUP('事業所リスト'!$H171,'定義'!$N$2:$T$27,3,FALSE),0)</f>
        <v>0</v>
      </c>
      <c r="G168" s="21">
        <f>IF('事業所リスト'!K171="○",VLOOKUP('事業所リスト'!$H171,'定義'!$N$2:$T$27,4,FALSE),0)</f>
        <v>0</v>
      </c>
      <c r="H168" s="21">
        <f>IF('事業所リスト'!L171="○",VLOOKUP('事業所リスト'!$H171,'定義'!$N$2:$T$27,5,FALSE),0)</f>
        <v>0</v>
      </c>
      <c r="I168" s="21">
        <f>IF('事業所リスト'!M171="○",VLOOKUP('事業所リスト'!$H171,'定義'!$N$2:$T$27,6,FALSE),0)</f>
        <v>0</v>
      </c>
      <c r="J168" s="21">
        <f>IF('事業所リスト'!N171="○",VLOOKUP('事業所リスト'!$H171,'定義'!$N$2:$T$27,7,FALSE),0)</f>
        <v>0</v>
      </c>
    </row>
    <row r="169" spans="1:10" ht="13.5">
      <c r="A169">
        <v>168</v>
      </c>
      <c r="B169" s="21">
        <f>IF(ISERROR(VLOOKUP('事業所リスト'!$D172,'定義'!$A$12:$C$58,2,FALSE)),0,VLOOKUP('事業所リスト'!$D172,'定義'!$A$12:$C$58,2,FALSE))</f>
        <v>0</v>
      </c>
      <c r="C169" s="21">
        <f>IF(ISERROR(VLOOKUP('事業所リスト'!$D172,'定義'!$A$12:$C$58,3,FALSE)),0,VLOOKUP('事業所リスト'!$D172,'定義'!$A$12:$C$58,3,FALSE))</f>
        <v>0</v>
      </c>
      <c r="D169" s="21">
        <f>IF(ISERROR(VLOOKUP('事業所リスト'!$E172,'定義'!$F$2:$G$1999,2,FALSE)),'事業所リスト'!$E172,VLOOKUP('事業所リスト'!$E172,'定義'!$F$2:$G$1999,2,FALSE))</f>
        <v>0</v>
      </c>
      <c r="E169" s="21">
        <f>IF('事業所リスト'!I172="○",VLOOKUP('事業所リスト'!$H172,'定義'!$N$2:$T$27,2,FALSE),0)</f>
        <v>0</v>
      </c>
      <c r="F169" s="21">
        <f>IF('事業所リスト'!J172="○",VLOOKUP('事業所リスト'!$H172,'定義'!$N$2:$T$27,3,FALSE),0)</f>
        <v>0</v>
      </c>
      <c r="G169" s="21">
        <f>IF('事業所リスト'!K172="○",VLOOKUP('事業所リスト'!$H172,'定義'!$N$2:$T$27,4,FALSE),0)</f>
        <v>0</v>
      </c>
      <c r="H169" s="21">
        <f>IF('事業所リスト'!L172="○",VLOOKUP('事業所リスト'!$H172,'定義'!$N$2:$T$27,5,FALSE),0)</f>
        <v>0</v>
      </c>
      <c r="I169" s="21">
        <f>IF('事業所リスト'!M172="○",VLOOKUP('事業所リスト'!$H172,'定義'!$N$2:$T$27,6,FALSE),0)</f>
        <v>0</v>
      </c>
      <c r="J169" s="21">
        <f>IF('事業所リスト'!N172="○",VLOOKUP('事業所リスト'!$H172,'定義'!$N$2:$T$27,7,FALSE),0)</f>
        <v>0</v>
      </c>
    </row>
    <row r="170" spans="1:10" ht="13.5">
      <c r="A170">
        <v>169</v>
      </c>
      <c r="B170" s="21">
        <f>IF(ISERROR(VLOOKUP('事業所リスト'!$D173,'定義'!$A$12:$C$58,2,FALSE)),0,VLOOKUP('事業所リスト'!$D173,'定義'!$A$12:$C$58,2,FALSE))</f>
        <v>0</v>
      </c>
      <c r="C170" s="21">
        <f>IF(ISERROR(VLOOKUP('事業所リスト'!$D173,'定義'!$A$12:$C$58,3,FALSE)),0,VLOOKUP('事業所リスト'!$D173,'定義'!$A$12:$C$58,3,FALSE))</f>
        <v>0</v>
      </c>
      <c r="D170" s="21">
        <f>IF(ISERROR(VLOOKUP('事業所リスト'!$E173,'定義'!$F$2:$G$1999,2,FALSE)),'事業所リスト'!$E173,VLOOKUP('事業所リスト'!$E173,'定義'!$F$2:$G$1999,2,FALSE))</f>
        <v>0</v>
      </c>
      <c r="E170" s="21">
        <f>IF('事業所リスト'!I173="○",VLOOKUP('事業所リスト'!$H173,'定義'!$N$2:$T$27,2,FALSE),0)</f>
        <v>0</v>
      </c>
      <c r="F170" s="21">
        <f>IF('事業所リスト'!J173="○",VLOOKUP('事業所リスト'!$H173,'定義'!$N$2:$T$27,3,FALSE),0)</f>
        <v>0</v>
      </c>
      <c r="G170" s="21">
        <f>IF('事業所リスト'!K173="○",VLOOKUP('事業所リスト'!$H173,'定義'!$N$2:$T$27,4,FALSE),0)</f>
        <v>0</v>
      </c>
      <c r="H170" s="21">
        <f>IF('事業所リスト'!L173="○",VLOOKUP('事業所リスト'!$H173,'定義'!$N$2:$T$27,5,FALSE),0)</f>
        <v>0</v>
      </c>
      <c r="I170" s="21">
        <f>IF('事業所リスト'!M173="○",VLOOKUP('事業所リスト'!$H173,'定義'!$N$2:$T$27,6,FALSE),0)</f>
        <v>0</v>
      </c>
      <c r="J170" s="21">
        <f>IF('事業所リスト'!N173="○",VLOOKUP('事業所リスト'!$H173,'定義'!$N$2:$T$27,7,FALSE),0)</f>
        <v>0</v>
      </c>
    </row>
    <row r="171" spans="1:10" ht="13.5">
      <c r="A171">
        <v>170</v>
      </c>
      <c r="B171" s="21">
        <f>IF(ISERROR(VLOOKUP('事業所リスト'!$D174,'定義'!$A$12:$C$58,2,FALSE)),0,VLOOKUP('事業所リスト'!$D174,'定義'!$A$12:$C$58,2,FALSE))</f>
        <v>0</v>
      </c>
      <c r="C171" s="21">
        <f>IF(ISERROR(VLOOKUP('事業所リスト'!$D174,'定義'!$A$12:$C$58,3,FALSE)),0,VLOOKUP('事業所リスト'!$D174,'定義'!$A$12:$C$58,3,FALSE))</f>
        <v>0</v>
      </c>
      <c r="D171" s="21">
        <f>IF(ISERROR(VLOOKUP('事業所リスト'!$E174,'定義'!$F$2:$G$1999,2,FALSE)),'事業所リスト'!$E174,VLOOKUP('事業所リスト'!$E174,'定義'!$F$2:$G$1999,2,FALSE))</f>
        <v>0</v>
      </c>
      <c r="E171" s="21">
        <f>IF('事業所リスト'!I174="○",VLOOKUP('事業所リスト'!$H174,'定義'!$N$2:$T$27,2,FALSE),0)</f>
        <v>0</v>
      </c>
      <c r="F171" s="21">
        <f>IF('事業所リスト'!J174="○",VLOOKUP('事業所リスト'!$H174,'定義'!$N$2:$T$27,3,FALSE),0)</f>
        <v>0</v>
      </c>
      <c r="G171" s="21">
        <f>IF('事業所リスト'!K174="○",VLOOKUP('事業所リスト'!$H174,'定義'!$N$2:$T$27,4,FALSE),0)</f>
        <v>0</v>
      </c>
      <c r="H171" s="21">
        <f>IF('事業所リスト'!L174="○",VLOOKUP('事業所リスト'!$H174,'定義'!$N$2:$T$27,5,FALSE),0)</f>
        <v>0</v>
      </c>
      <c r="I171" s="21">
        <f>IF('事業所リスト'!M174="○",VLOOKUP('事業所リスト'!$H174,'定義'!$N$2:$T$27,6,FALSE),0)</f>
        <v>0</v>
      </c>
      <c r="J171" s="21">
        <f>IF('事業所リスト'!N174="○",VLOOKUP('事業所リスト'!$H174,'定義'!$N$2:$T$27,7,FALSE),0)</f>
        <v>0</v>
      </c>
    </row>
    <row r="172" spans="1:10" ht="13.5">
      <c r="A172">
        <v>171</v>
      </c>
      <c r="B172" s="21">
        <f>IF(ISERROR(VLOOKUP('事業所リスト'!$D175,'定義'!$A$12:$C$58,2,FALSE)),0,VLOOKUP('事業所リスト'!$D175,'定義'!$A$12:$C$58,2,FALSE))</f>
        <v>0</v>
      </c>
      <c r="C172" s="21">
        <f>IF(ISERROR(VLOOKUP('事業所リスト'!$D175,'定義'!$A$12:$C$58,3,FALSE)),0,VLOOKUP('事業所リスト'!$D175,'定義'!$A$12:$C$58,3,FALSE))</f>
        <v>0</v>
      </c>
      <c r="D172" s="21">
        <f>IF(ISERROR(VLOOKUP('事業所リスト'!$E175,'定義'!$F$2:$G$1999,2,FALSE)),'事業所リスト'!$E175,VLOOKUP('事業所リスト'!$E175,'定義'!$F$2:$G$1999,2,FALSE))</f>
        <v>0</v>
      </c>
      <c r="E172" s="21">
        <f>IF('事業所リスト'!I175="○",VLOOKUP('事業所リスト'!$H175,'定義'!$N$2:$T$27,2,FALSE),0)</f>
        <v>0</v>
      </c>
      <c r="F172" s="21">
        <f>IF('事業所リスト'!J175="○",VLOOKUP('事業所リスト'!$H175,'定義'!$N$2:$T$27,3,FALSE),0)</f>
        <v>0</v>
      </c>
      <c r="G172" s="21">
        <f>IF('事業所リスト'!K175="○",VLOOKUP('事業所リスト'!$H175,'定義'!$N$2:$T$27,4,FALSE),0)</f>
        <v>0</v>
      </c>
      <c r="H172" s="21">
        <f>IF('事業所リスト'!L175="○",VLOOKUP('事業所リスト'!$H175,'定義'!$N$2:$T$27,5,FALSE),0)</f>
        <v>0</v>
      </c>
      <c r="I172" s="21">
        <f>IF('事業所リスト'!M175="○",VLOOKUP('事業所リスト'!$H175,'定義'!$N$2:$T$27,6,FALSE),0)</f>
        <v>0</v>
      </c>
      <c r="J172" s="21">
        <f>IF('事業所リスト'!N175="○",VLOOKUP('事業所リスト'!$H175,'定義'!$N$2:$T$27,7,FALSE),0)</f>
        <v>0</v>
      </c>
    </row>
    <row r="173" spans="1:10" ht="13.5">
      <c r="A173">
        <v>172</v>
      </c>
      <c r="B173" s="21">
        <f>IF(ISERROR(VLOOKUP('事業所リスト'!$D176,'定義'!$A$12:$C$58,2,FALSE)),0,VLOOKUP('事業所リスト'!$D176,'定義'!$A$12:$C$58,2,FALSE))</f>
        <v>0</v>
      </c>
      <c r="C173" s="21">
        <f>IF(ISERROR(VLOOKUP('事業所リスト'!$D176,'定義'!$A$12:$C$58,3,FALSE)),0,VLOOKUP('事業所リスト'!$D176,'定義'!$A$12:$C$58,3,FALSE))</f>
        <v>0</v>
      </c>
      <c r="D173" s="21">
        <f>IF(ISERROR(VLOOKUP('事業所リスト'!$E176,'定義'!$F$2:$G$1999,2,FALSE)),'事業所リスト'!$E176,VLOOKUP('事業所リスト'!$E176,'定義'!$F$2:$G$1999,2,FALSE))</f>
        <v>0</v>
      </c>
      <c r="E173" s="21">
        <f>IF('事業所リスト'!I176="○",VLOOKUP('事業所リスト'!$H176,'定義'!$N$2:$T$27,2,FALSE),0)</f>
        <v>0</v>
      </c>
      <c r="F173" s="21">
        <f>IF('事業所リスト'!J176="○",VLOOKUP('事業所リスト'!$H176,'定義'!$N$2:$T$27,3,FALSE),0)</f>
        <v>0</v>
      </c>
      <c r="G173" s="21">
        <f>IF('事業所リスト'!K176="○",VLOOKUP('事業所リスト'!$H176,'定義'!$N$2:$T$27,4,FALSE),0)</f>
        <v>0</v>
      </c>
      <c r="H173" s="21">
        <f>IF('事業所リスト'!L176="○",VLOOKUP('事業所リスト'!$H176,'定義'!$N$2:$T$27,5,FALSE),0)</f>
        <v>0</v>
      </c>
      <c r="I173" s="21">
        <f>IF('事業所リスト'!M176="○",VLOOKUP('事業所リスト'!$H176,'定義'!$N$2:$T$27,6,FALSE),0)</f>
        <v>0</v>
      </c>
      <c r="J173" s="21">
        <f>IF('事業所リスト'!N176="○",VLOOKUP('事業所リスト'!$H176,'定義'!$N$2:$T$27,7,FALSE),0)</f>
        <v>0</v>
      </c>
    </row>
    <row r="174" spans="1:10" ht="13.5">
      <c r="A174">
        <v>173</v>
      </c>
      <c r="B174" s="21">
        <f>IF(ISERROR(VLOOKUP('事業所リスト'!$D177,'定義'!$A$12:$C$58,2,FALSE)),0,VLOOKUP('事業所リスト'!$D177,'定義'!$A$12:$C$58,2,FALSE))</f>
        <v>0</v>
      </c>
      <c r="C174" s="21">
        <f>IF(ISERROR(VLOOKUP('事業所リスト'!$D177,'定義'!$A$12:$C$58,3,FALSE)),0,VLOOKUP('事業所リスト'!$D177,'定義'!$A$12:$C$58,3,FALSE))</f>
        <v>0</v>
      </c>
      <c r="D174" s="21">
        <f>IF(ISERROR(VLOOKUP('事業所リスト'!$E177,'定義'!$F$2:$G$1999,2,FALSE)),'事業所リスト'!$E177,VLOOKUP('事業所リスト'!$E177,'定義'!$F$2:$G$1999,2,FALSE))</f>
        <v>0</v>
      </c>
      <c r="E174" s="21">
        <f>IF('事業所リスト'!I177="○",VLOOKUP('事業所リスト'!$H177,'定義'!$N$2:$T$27,2,FALSE),0)</f>
        <v>0</v>
      </c>
      <c r="F174" s="21">
        <f>IF('事業所リスト'!J177="○",VLOOKUP('事業所リスト'!$H177,'定義'!$N$2:$T$27,3,FALSE),0)</f>
        <v>0</v>
      </c>
      <c r="G174" s="21">
        <f>IF('事業所リスト'!K177="○",VLOOKUP('事業所リスト'!$H177,'定義'!$N$2:$T$27,4,FALSE),0)</f>
        <v>0</v>
      </c>
      <c r="H174" s="21">
        <f>IF('事業所リスト'!L177="○",VLOOKUP('事業所リスト'!$H177,'定義'!$N$2:$T$27,5,FALSE),0)</f>
        <v>0</v>
      </c>
      <c r="I174" s="21">
        <f>IF('事業所リスト'!M177="○",VLOOKUP('事業所リスト'!$H177,'定義'!$N$2:$T$27,6,FALSE),0)</f>
        <v>0</v>
      </c>
      <c r="J174" s="21">
        <f>IF('事業所リスト'!N177="○",VLOOKUP('事業所リスト'!$H177,'定義'!$N$2:$T$27,7,FALSE),0)</f>
        <v>0</v>
      </c>
    </row>
    <row r="175" spans="1:10" ht="13.5">
      <c r="A175">
        <v>174</v>
      </c>
      <c r="B175" s="21">
        <f>IF(ISERROR(VLOOKUP('事業所リスト'!$D178,'定義'!$A$12:$C$58,2,FALSE)),0,VLOOKUP('事業所リスト'!$D178,'定義'!$A$12:$C$58,2,FALSE))</f>
        <v>0</v>
      </c>
      <c r="C175" s="21">
        <f>IF(ISERROR(VLOOKUP('事業所リスト'!$D178,'定義'!$A$12:$C$58,3,FALSE)),0,VLOOKUP('事業所リスト'!$D178,'定義'!$A$12:$C$58,3,FALSE))</f>
        <v>0</v>
      </c>
      <c r="D175" s="21">
        <f>IF(ISERROR(VLOOKUP('事業所リスト'!$E178,'定義'!$F$2:$G$1999,2,FALSE)),'事業所リスト'!$E178,VLOOKUP('事業所リスト'!$E178,'定義'!$F$2:$G$1999,2,FALSE))</f>
        <v>0</v>
      </c>
      <c r="E175" s="21">
        <f>IF('事業所リスト'!I178="○",VLOOKUP('事業所リスト'!$H178,'定義'!$N$2:$T$27,2,FALSE),0)</f>
        <v>0</v>
      </c>
      <c r="F175" s="21">
        <f>IF('事業所リスト'!J178="○",VLOOKUP('事業所リスト'!$H178,'定義'!$N$2:$T$27,3,FALSE),0)</f>
        <v>0</v>
      </c>
      <c r="G175" s="21">
        <f>IF('事業所リスト'!K178="○",VLOOKUP('事業所リスト'!$H178,'定義'!$N$2:$T$27,4,FALSE),0)</f>
        <v>0</v>
      </c>
      <c r="H175" s="21">
        <f>IF('事業所リスト'!L178="○",VLOOKUP('事業所リスト'!$H178,'定義'!$N$2:$T$27,5,FALSE),0)</f>
        <v>0</v>
      </c>
      <c r="I175" s="21">
        <f>IF('事業所リスト'!M178="○",VLOOKUP('事業所リスト'!$H178,'定義'!$N$2:$T$27,6,FALSE),0)</f>
        <v>0</v>
      </c>
      <c r="J175" s="21">
        <f>IF('事業所リスト'!N178="○",VLOOKUP('事業所リスト'!$H178,'定義'!$N$2:$T$27,7,FALSE),0)</f>
        <v>0</v>
      </c>
    </row>
    <row r="176" spans="1:10" ht="13.5">
      <c r="A176">
        <v>175</v>
      </c>
      <c r="B176" s="21">
        <f>IF(ISERROR(VLOOKUP('事業所リスト'!$D179,'定義'!$A$12:$C$58,2,FALSE)),0,VLOOKUP('事業所リスト'!$D179,'定義'!$A$12:$C$58,2,FALSE))</f>
        <v>0</v>
      </c>
      <c r="C176" s="21">
        <f>IF(ISERROR(VLOOKUP('事業所リスト'!$D179,'定義'!$A$12:$C$58,3,FALSE)),0,VLOOKUP('事業所リスト'!$D179,'定義'!$A$12:$C$58,3,FALSE))</f>
        <v>0</v>
      </c>
      <c r="D176" s="21">
        <f>IF(ISERROR(VLOOKUP('事業所リスト'!$E179,'定義'!$F$2:$G$1999,2,FALSE)),'事業所リスト'!$E179,VLOOKUP('事業所リスト'!$E179,'定義'!$F$2:$G$1999,2,FALSE))</f>
        <v>0</v>
      </c>
      <c r="E176" s="21">
        <f>IF('事業所リスト'!I179="○",VLOOKUP('事業所リスト'!$H179,'定義'!$N$2:$T$27,2,FALSE),0)</f>
        <v>0</v>
      </c>
      <c r="F176" s="21">
        <f>IF('事業所リスト'!J179="○",VLOOKUP('事業所リスト'!$H179,'定義'!$N$2:$T$27,3,FALSE),0)</f>
        <v>0</v>
      </c>
      <c r="G176" s="21">
        <f>IF('事業所リスト'!K179="○",VLOOKUP('事業所リスト'!$H179,'定義'!$N$2:$T$27,4,FALSE),0)</f>
        <v>0</v>
      </c>
      <c r="H176" s="21">
        <f>IF('事業所リスト'!L179="○",VLOOKUP('事業所リスト'!$H179,'定義'!$N$2:$T$27,5,FALSE),0)</f>
        <v>0</v>
      </c>
      <c r="I176" s="21">
        <f>IF('事業所リスト'!M179="○",VLOOKUP('事業所リスト'!$H179,'定義'!$N$2:$T$27,6,FALSE),0)</f>
        <v>0</v>
      </c>
      <c r="J176" s="21">
        <f>IF('事業所リスト'!N179="○",VLOOKUP('事業所リスト'!$H179,'定義'!$N$2:$T$27,7,FALSE),0)</f>
        <v>0</v>
      </c>
    </row>
    <row r="177" spans="1:10" ht="13.5">
      <c r="A177">
        <v>176</v>
      </c>
      <c r="B177" s="21">
        <f>IF(ISERROR(VLOOKUP('事業所リスト'!$D180,'定義'!$A$12:$C$58,2,FALSE)),0,VLOOKUP('事業所リスト'!$D180,'定義'!$A$12:$C$58,2,FALSE))</f>
        <v>0</v>
      </c>
      <c r="C177" s="21">
        <f>IF(ISERROR(VLOOKUP('事業所リスト'!$D180,'定義'!$A$12:$C$58,3,FALSE)),0,VLOOKUP('事業所リスト'!$D180,'定義'!$A$12:$C$58,3,FALSE))</f>
        <v>0</v>
      </c>
      <c r="D177" s="21">
        <f>IF(ISERROR(VLOOKUP('事業所リスト'!$E180,'定義'!$F$2:$G$1999,2,FALSE)),'事業所リスト'!$E180,VLOOKUP('事業所リスト'!$E180,'定義'!$F$2:$G$1999,2,FALSE))</f>
        <v>0</v>
      </c>
      <c r="E177" s="21">
        <f>IF('事業所リスト'!I180="○",VLOOKUP('事業所リスト'!$H180,'定義'!$N$2:$T$27,2,FALSE),0)</f>
        <v>0</v>
      </c>
      <c r="F177" s="21">
        <f>IF('事業所リスト'!J180="○",VLOOKUP('事業所リスト'!$H180,'定義'!$N$2:$T$27,3,FALSE),0)</f>
        <v>0</v>
      </c>
      <c r="G177" s="21">
        <f>IF('事業所リスト'!K180="○",VLOOKUP('事業所リスト'!$H180,'定義'!$N$2:$T$27,4,FALSE),0)</f>
        <v>0</v>
      </c>
      <c r="H177" s="21">
        <f>IF('事業所リスト'!L180="○",VLOOKUP('事業所リスト'!$H180,'定義'!$N$2:$T$27,5,FALSE),0)</f>
        <v>0</v>
      </c>
      <c r="I177" s="21">
        <f>IF('事業所リスト'!M180="○",VLOOKUP('事業所リスト'!$H180,'定義'!$N$2:$T$27,6,FALSE),0)</f>
        <v>0</v>
      </c>
      <c r="J177" s="21">
        <f>IF('事業所リスト'!N180="○",VLOOKUP('事業所リスト'!$H180,'定義'!$N$2:$T$27,7,FALSE),0)</f>
        <v>0</v>
      </c>
    </row>
    <row r="178" spans="1:10" ht="13.5">
      <c r="A178">
        <v>177</v>
      </c>
      <c r="B178" s="21">
        <f>IF(ISERROR(VLOOKUP('事業所リスト'!$D181,'定義'!$A$12:$C$58,2,FALSE)),0,VLOOKUP('事業所リスト'!$D181,'定義'!$A$12:$C$58,2,FALSE))</f>
        <v>0</v>
      </c>
      <c r="C178" s="21">
        <f>IF(ISERROR(VLOOKUP('事業所リスト'!$D181,'定義'!$A$12:$C$58,3,FALSE)),0,VLOOKUP('事業所リスト'!$D181,'定義'!$A$12:$C$58,3,FALSE))</f>
        <v>0</v>
      </c>
      <c r="D178" s="21">
        <f>IF(ISERROR(VLOOKUP('事業所リスト'!$E181,'定義'!$F$2:$G$1999,2,FALSE)),'事業所リスト'!$E181,VLOOKUP('事業所リスト'!$E181,'定義'!$F$2:$G$1999,2,FALSE))</f>
        <v>0</v>
      </c>
      <c r="E178" s="21">
        <f>IF('事業所リスト'!I181="○",VLOOKUP('事業所リスト'!$H181,'定義'!$N$2:$T$27,2,FALSE),0)</f>
        <v>0</v>
      </c>
      <c r="F178" s="21">
        <f>IF('事業所リスト'!J181="○",VLOOKUP('事業所リスト'!$H181,'定義'!$N$2:$T$27,3,FALSE),0)</f>
        <v>0</v>
      </c>
      <c r="G178" s="21">
        <f>IF('事業所リスト'!K181="○",VLOOKUP('事業所リスト'!$H181,'定義'!$N$2:$T$27,4,FALSE),0)</f>
        <v>0</v>
      </c>
      <c r="H178" s="21">
        <f>IF('事業所リスト'!L181="○",VLOOKUP('事業所リスト'!$H181,'定義'!$N$2:$T$27,5,FALSE),0)</f>
        <v>0</v>
      </c>
      <c r="I178" s="21">
        <f>IF('事業所リスト'!M181="○",VLOOKUP('事業所リスト'!$H181,'定義'!$N$2:$T$27,6,FALSE),0)</f>
        <v>0</v>
      </c>
      <c r="J178" s="21">
        <f>IF('事業所リスト'!N181="○",VLOOKUP('事業所リスト'!$H181,'定義'!$N$2:$T$27,7,FALSE),0)</f>
        <v>0</v>
      </c>
    </row>
    <row r="179" spans="1:10" ht="13.5">
      <c r="A179">
        <v>178</v>
      </c>
      <c r="B179" s="21">
        <f>IF(ISERROR(VLOOKUP('事業所リスト'!$D182,'定義'!$A$12:$C$58,2,FALSE)),0,VLOOKUP('事業所リスト'!$D182,'定義'!$A$12:$C$58,2,FALSE))</f>
        <v>0</v>
      </c>
      <c r="C179" s="21">
        <f>IF(ISERROR(VLOOKUP('事業所リスト'!$D182,'定義'!$A$12:$C$58,3,FALSE)),0,VLOOKUP('事業所リスト'!$D182,'定義'!$A$12:$C$58,3,FALSE))</f>
        <v>0</v>
      </c>
      <c r="D179" s="21">
        <f>IF(ISERROR(VLOOKUP('事業所リスト'!$E182,'定義'!$F$2:$G$1999,2,FALSE)),'事業所リスト'!$E182,VLOOKUP('事業所リスト'!$E182,'定義'!$F$2:$G$1999,2,FALSE))</f>
        <v>0</v>
      </c>
      <c r="E179" s="21">
        <f>IF('事業所リスト'!I182="○",VLOOKUP('事業所リスト'!$H182,'定義'!$N$2:$T$27,2,FALSE),0)</f>
        <v>0</v>
      </c>
      <c r="F179" s="21">
        <f>IF('事業所リスト'!J182="○",VLOOKUP('事業所リスト'!$H182,'定義'!$N$2:$T$27,3,FALSE),0)</f>
        <v>0</v>
      </c>
      <c r="G179" s="21">
        <f>IF('事業所リスト'!K182="○",VLOOKUP('事業所リスト'!$H182,'定義'!$N$2:$T$27,4,FALSE),0)</f>
        <v>0</v>
      </c>
      <c r="H179" s="21">
        <f>IF('事業所リスト'!L182="○",VLOOKUP('事業所リスト'!$H182,'定義'!$N$2:$T$27,5,FALSE),0)</f>
        <v>0</v>
      </c>
      <c r="I179" s="21">
        <f>IF('事業所リスト'!M182="○",VLOOKUP('事業所リスト'!$H182,'定義'!$N$2:$T$27,6,FALSE),0)</f>
        <v>0</v>
      </c>
      <c r="J179" s="21">
        <f>IF('事業所リスト'!N182="○",VLOOKUP('事業所リスト'!$H182,'定義'!$N$2:$T$27,7,FALSE),0)</f>
        <v>0</v>
      </c>
    </row>
    <row r="180" spans="1:10" ht="13.5">
      <c r="A180">
        <v>179</v>
      </c>
      <c r="B180" s="21">
        <f>IF(ISERROR(VLOOKUP('事業所リスト'!$D183,'定義'!$A$12:$C$58,2,FALSE)),0,VLOOKUP('事業所リスト'!$D183,'定義'!$A$12:$C$58,2,FALSE))</f>
        <v>0</v>
      </c>
      <c r="C180" s="21">
        <f>IF(ISERROR(VLOOKUP('事業所リスト'!$D183,'定義'!$A$12:$C$58,3,FALSE)),0,VLOOKUP('事業所リスト'!$D183,'定義'!$A$12:$C$58,3,FALSE))</f>
        <v>0</v>
      </c>
      <c r="D180" s="21">
        <f>IF(ISERROR(VLOOKUP('事業所リスト'!$E183,'定義'!$F$2:$G$1999,2,FALSE)),'事業所リスト'!$E183,VLOOKUP('事業所リスト'!$E183,'定義'!$F$2:$G$1999,2,FALSE))</f>
        <v>0</v>
      </c>
      <c r="E180" s="21">
        <f>IF('事業所リスト'!I183="○",VLOOKUP('事業所リスト'!$H183,'定義'!$N$2:$T$27,2,FALSE),0)</f>
        <v>0</v>
      </c>
      <c r="F180" s="21">
        <f>IF('事業所リスト'!J183="○",VLOOKUP('事業所リスト'!$H183,'定義'!$N$2:$T$27,3,FALSE),0)</f>
        <v>0</v>
      </c>
      <c r="G180" s="21">
        <f>IF('事業所リスト'!K183="○",VLOOKUP('事業所リスト'!$H183,'定義'!$N$2:$T$27,4,FALSE),0)</f>
        <v>0</v>
      </c>
      <c r="H180" s="21">
        <f>IF('事業所リスト'!L183="○",VLOOKUP('事業所リスト'!$H183,'定義'!$N$2:$T$27,5,FALSE),0)</f>
        <v>0</v>
      </c>
      <c r="I180" s="21">
        <f>IF('事業所リスト'!M183="○",VLOOKUP('事業所リスト'!$H183,'定義'!$N$2:$T$27,6,FALSE),0)</f>
        <v>0</v>
      </c>
      <c r="J180" s="21">
        <f>IF('事業所リスト'!N183="○",VLOOKUP('事業所リスト'!$H183,'定義'!$N$2:$T$27,7,FALSE),0)</f>
        <v>0</v>
      </c>
    </row>
    <row r="181" spans="1:10" ht="13.5">
      <c r="A181">
        <v>180</v>
      </c>
      <c r="B181" s="21">
        <f>IF(ISERROR(VLOOKUP('事業所リスト'!$D184,'定義'!$A$12:$C$58,2,FALSE)),0,VLOOKUP('事業所リスト'!$D184,'定義'!$A$12:$C$58,2,FALSE))</f>
        <v>0</v>
      </c>
      <c r="C181" s="21">
        <f>IF(ISERROR(VLOOKUP('事業所リスト'!$D184,'定義'!$A$12:$C$58,3,FALSE)),0,VLOOKUP('事業所リスト'!$D184,'定義'!$A$12:$C$58,3,FALSE))</f>
        <v>0</v>
      </c>
      <c r="D181" s="21">
        <f>IF(ISERROR(VLOOKUP('事業所リスト'!$E184,'定義'!$F$2:$G$1999,2,FALSE)),'事業所リスト'!$E184,VLOOKUP('事業所リスト'!$E184,'定義'!$F$2:$G$1999,2,FALSE))</f>
        <v>0</v>
      </c>
      <c r="E181" s="21">
        <f>IF('事業所リスト'!I184="○",VLOOKUP('事業所リスト'!$H184,'定義'!$N$2:$T$27,2,FALSE),0)</f>
        <v>0</v>
      </c>
      <c r="F181" s="21">
        <f>IF('事業所リスト'!J184="○",VLOOKUP('事業所リスト'!$H184,'定義'!$N$2:$T$27,3,FALSE),0)</f>
        <v>0</v>
      </c>
      <c r="G181" s="21">
        <f>IF('事業所リスト'!K184="○",VLOOKUP('事業所リスト'!$H184,'定義'!$N$2:$T$27,4,FALSE),0)</f>
        <v>0</v>
      </c>
      <c r="H181" s="21">
        <f>IF('事業所リスト'!L184="○",VLOOKUP('事業所リスト'!$H184,'定義'!$N$2:$T$27,5,FALSE),0)</f>
        <v>0</v>
      </c>
      <c r="I181" s="21">
        <f>IF('事業所リスト'!M184="○",VLOOKUP('事業所リスト'!$H184,'定義'!$N$2:$T$27,6,FALSE),0)</f>
        <v>0</v>
      </c>
      <c r="J181" s="21">
        <f>IF('事業所リスト'!N184="○",VLOOKUP('事業所リスト'!$H184,'定義'!$N$2:$T$27,7,FALSE),0)</f>
        <v>0</v>
      </c>
    </row>
    <row r="182" spans="1:10" ht="13.5">
      <c r="A182">
        <v>181</v>
      </c>
      <c r="B182" s="21">
        <f>IF(ISERROR(VLOOKUP('事業所リスト'!$D185,'定義'!$A$12:$C$58,2,FALSE)),0,VLOOKUP('事業所リスト'!$D185,'定義'!$A$12:$C$58,2,FALSE))</f>
        <v>0</v>
      </c>
      <c r="C182" s="21">
        <f>IF(ISERROR(VLOOKUP('事業所リスト'!$D185,'定義'!$A$12:$C$58,3,FALSE)),0,VLOOKUP('事業所リスト'!$D185,'定義'!$A$12:$C$58,3,FALSE))</f>
        <v>0</v>
      </c>
      <c r="D182" s="21">
        <f>IF(ISERROR(VLOOKUP('事業所リスト'!$E185,'定義'!$F$2:$G$1999,2,FALSE)),'事業所リスト'!$E185,VLOOKUP('事業所リスト'!$E185,'定義'!$F$2:$G$1999,2,FALSE))</f>
        <v>0</v>
      </c>
      <c r="E182" s="21">
        <f>IF('事業所リスト'!I185="○",VLOOKUP('事業所リスト'!$H185,'定義'!$N$2:$T$27,2,FALSE),0)</f>
        <v>0</v>
      </c>
      <c r="F182" s="21">
        <f>IF('事業所リスト'!J185="○",VLOOKUP('事業所リスト'!$H185,'定義'!$N$2:$T$27,3,FALSE),0)</f>
        <v>0</v>
      </c>
      <c r="G182" s="21">
        <f>IF('事業所リスト'!K185="○",VLOOKUP('事業所リスト'!$H185,'定義'!$N$2:$T$27,4,FALSE),0)</f>
        <v>0</v>
      </c>
      <c r="H182" s="21">
        <f>IF('事業所リスト'!L185="○",VLOOKUP('事業所リスト'!$H185,'定義'!$N$2:$T$27,5,FALSE),0)</f>
        <v>0</v>
      </c>
      <c r="I182" s="21">
        <f>IF('事業所リスト'!M185="○",VLOOKUP('事業所リスト'!$H185,'定義'!$N$2:$T$27,6,FALSE),0)</f>
        <v>0</v>
      </c>
      <c r="J182" s="21">
        <f>IF('事業所リスト'!N185="○",VLOOKUP('事業所リスト'!$H185,'定義'!$N$2:$T$27,7,FALSE),0)</f>
        <v>0</v>
      </c>
    </row>
    <row r="183" spans="1:10" ht="13.5">
      <c r="A183">
        <v>182</v>
      </c>
      <c r="B183" s="21">
        <f>IF(ISERROR(VLOOKUP('事業所リスト'!$D186,'定義'!$A$12:$C$58,2,FALSE)),0,VLOOKUP('事業所リスト'!$D186,'定義'!$A$12:$C$58,2,FALSE))</f>
        <v>0</v>
      </c>
      <c r="C183" s="21">
        <f>IF(ISERROR(VLOOKUP('事業所リスト'!$D186,'定義'!$A$12:$C$58,3,FALSE)),0,VLOOKUP('事業所リスト'!$D186,'定義'!$A$12:$C$58,3,FALSE))</f>
        <v>0</v>
      </c>
      <c r="D183" s="21">
        <f>IF(ISERROR(VLOOKUP('事業所リスト'!$E186,'定義'!$F$2:$G$1999,2,FALSE)),'事業所リスト'!$E186,VLOOKUP('事業所リスト'!$E186,'定義'!$F$2:$G$1999,2,FALSE))</f>
        <v>0</v>
      </c>
      <c r="E183" s="21">
        <f>IF('事業所リスト'!I186="○",VLOOKUP('事業所リスト'!$H186,'定義'!$N$2:$T$27,2,FALSE),0)</f>
        <v>0</v>
      </c>
      <c r="F183" s="21">
        <f>IF('事業所リスト'!J186="○",VLOOKUP('事業所リスト'!$H186,'定義'!$N$2:$T$27,3,FALSE),0)</f>
        <v>0</v>
      </c>
      <c r="G183" s="21">
        <f>IF('事業所リスト'!K186="○",VLOOKUP('事業所リスト'!$H186,'定義'!$N$2:$T$27,4,FALSE),0)</f>
        <v>0</v>
      </c>
      <c r="H183" s="21">
        <f>IF('事業所リスト'!L186="○",VLOOKUP('事業所リスト'!$H186,'定義'!$N$2:$T$27,5,FALSE),0)</f>
        <v>0</v>
      </c>
      <c r="I183" s="21">
        <f>IF('事業所リスト'!M186="○",VLOOKUP('事業所リスト'!$H186,'定義'!$N$2:$T$27,6,FALSE),0)</f>
        <v>0</v>
      </c>
      <c r="J183" s="21">
        <f>IF('事業所リスト'!N186="○",VLOOKUP('事業所リスト'!$H186,'定義'!$N$2:$T$27,7,FALSE),0)</f>
        <v>0</v>
      </c>
    </row>
    <row r="184" spans="1:10" ht="13.5">
      <c r="A184">
        <v>183</v>
      </c>
      <c r="B184" s="21">
        <f>IF(ISERROR(VLOOKUP('事業所リスト'!$D187,'定義'!$A$12:$C$58,2,FALSE)),0,VLOOKUP('事業所リスト'!$D187,'定義'!$A$12:$C$58,2,FALSE))</f>
        <v>0</v>
      </c>
      <c r="C184" s="21">
        <f>IF(ISERROR(VLOOKUP('事業所リスト'!$D187,'定義'!$A$12:$C$58,3,FALSE)),0,VLOOKUP('事業所リスト'!$D187,'定義'!$A$12:$C$58,3,FALSE))</f>
        <v>0</v>
      </c>
      <c r="D184" s="21">
        <f>IF(ISERROR(VLOOKUP('事業所リスト'!$E187,'定義'!$F$2:$G$1999,2,FALSE)),'事業所リスト'!$E187,VLOOKUP('事業所リスト'!$E187,'定義'!$F$2:$G$1999,2,FALSE))</f>
        <v>0</v>
      </c>
      <c r="E184" s="21">
        <f>IF('事業所リスト'!I187="○",VLOOKUP('事業所リスト'!$H187,'定義'!$N$2:$T$27,2,FALSE),0)</f>
        <v>0</v>
      </c>
      <c r="F184" s="21">
        <f>IF('事業所リスト'!J187="○",VLOOKUP('事業所リスト'!$H187,'定義'!$N$2:$T$27,3,FALSE),0)</f>
        <v>0</v>
      </c>
      <c r="G184" s="21">
        <f>IF('事業所リスト'!K187="○",VLOOKUP('事業所リスト'!$H187,'定義'!$N$2:$T$27,4,FALSE),0)</f>
        <v>0</v>
      </c>
      <c r="H184" s="21">
        <f>IF('事業所リスト'!L187="○",VLOOKUP('事業所リスト'!$H187,'定義'!$N$2:$T$27,5,FALSE),0)</f>
        <v>0</v>
      </c>
      <c r="I184" s="21">
        <f>IF('事業所リスト'!M187="○",VLOOKUP('事業所リスト'!$H187,'定義'!$N$2:$T$27,6,FALSE),0)</f>
        <v>0</v>
      </c>
      <c r="J184" s="21">
        <f>IF('事業所リスト'!N187="○",VLOOKUP('事業所リスト'!$H187,'定義'!$N$2:$T$27,7,FALSE),0)</f>
        <v>0</v>
      </c>
    </row>
    <row r="185" spans="1:10" ht="13.5">
      <c r="A185">
        <v>184</v>
      </c>
      <c r="B185" s="21">
        <f>IF(ISERROR(VLOOKUP('事業所リスト'!$D188,'定義'!$A$12:$C$58,2,FALSE)),0,VLOOKUP('事業所リスト'!$D188,'定義'!$A$12:$C$58,2,FALSE))</f>
        <v>0</v>
      </c>
      <c r="C185" s="21">
        <f>IF(ISERROR(VLOOKUP('事業所リスト'!$D188,'定義'!$A$12:$C$58,3,FALSE)),0,VLOOKUP('事業所リスト'!$D188,'定義'!$A$12:$C$58,3,FALSE))</f>
        <v>0</v>
      </c>
      <c r="D185" s="21">
        <f>IF(ISERROR(VLOOKUP('事業所リスト'!$E188,'定義'!$F$2:$G$1999,2,FALSE)),'事業所リスト'!$E188,VLOOKUP('事業所リスト'!$E188,'定義'!$F$2:$G$1999,2,FALSE))</f>
        <v>0</v>
      </c>
      <c r="E185" s="21">
        <f>IF('事業所リスト'!I188="○",VLOOKUP('事業所リスト'!$H188,'定義'!$N$2:$T$27,2,FALSE),0)</f>
        <v>0</v>
      </c>
      <c r="F185" s="21">
        <f>IF('事業所リスト'!J188="○",VLOOKUP('事業所リスト'!$H188,'定義'!$N$2:$T$27,3,FALSE),0)</f>
        <v>0</v>
      </c>
      <c r="G185" s="21">
        <f>IF('事業所リスト'!K188="○",VLOOKUP('事業所リスト'!$H188,'定義'!$N$2:$T$27,4,FALSE),0)</f>
        <v>0</v>
      </c>
      <c r="H185" s="21">
        <f>IF('事業所リスト'!L188="○",VLOOKUP('事業所リスト'!$H188,'定義'!$N$2:$T$27,5,FALSE),0)</f>
        <v>0</v>
      </c>
      <c r="I185" s="21">
        <f>IF('事業所リスト'!M188="○",VLOOKUP('事業所リスト'!$H188,'定義'!$N$2:$T$27,6,FALSE),0)</f>
        <v>0</v>
      </c>
      <c r="J185" s="21">
        <f>IF('事業所リスト'!N188="○",VLOOKUP('事業所リスト'!$H188,'定義'!$N$2:$T$27,7,FALSE),0)</f>
        <v>0</v>
      </c>
    </row>
    <row r="186" spans="1:10" ht="13.5">
      <c r="A186">
        <v>185</v>
      </c>
      <c r="B186" s="21">
        <f>IF(ISERROR(VLOOKUP('事業所リスト'!$D189,'定義'!$A$12:$C$58,2,FALSE)),0,VLOOKUP('事業所リスト'!$D189,'定義'!$A$12:$C$58,2,FALSE))</f>
        <v>0</v>
      </c>
      <c r="C186" s="21">
        <f>IF(ISERROR(VLOOKUP('事業所リスト'!$D189,'定義'!$A$12:$C$58,3,FALSE)),0,VLOOKUP('事業所リスト'!$D189,'定義'!$A$12:$C$58,3,FALSE))</f>
        <v>0</v>
      </c>
      <c r="D186" s="21">
        <f>IF(ISERROR(VLOOKUP('事業所リスト'!$E189,'定義'!$F$2:$G$1999,2,FALSE)),'事業所リスト'!$E189,VLOOKUP('事業所リスト'!$E189,'定義'!$F$2:$G$1999,2,FALSE))</f>
        <v>0</v>
      </c>
      <c r="E186" s="21">
        <f>IF('事業所リスト'!I189="○",VLOOKUP('事業所リスト'!$H189,'定義'!$N$2:$T$27,2,FALSE),0)</f>
        <v>0</v>
      </c>
      <c r="F186" s="21">
        <f>IF('事業所リスト'!J189="○",VLOOKUP('事業所リスト'!$H189,'定義'!$N$2:$T$27,3,FALSE),0)</f>
        <v>0</v>
      </c>
      <c r="G186" s="21">
        <f>IF('事業所リスト'!K189="○",VLOOKUP('事業所リスト'!$H189,'定義'!$N$2:$T$27,4,FALSE),0)</f>
        <v>0</v>
      </c>
      <c r="H186" s="21">
        <f>IF('事業所リスト'!L189="○",VLOOKUP('事業所リスト'!$H189,'定義'!$N$2:$T$27,5,FALSE),0)</f>
        <v>0</v>
      </c>
      <c r="I186" s="21">
        <f>IF('事業所リスト'!M189="○",VLOOKUP('事業所リスト'!$H189,'定義'!$N$2:$T$27,6,FALSE),0)</f>
        <v>0</v>
      </c>
      <c r="J186" s="21">
        <f>IF('事業所リスト'!N189="○",VLOOKUP('事業所リスト'!$H189,'定義'!$N$2:$T$27,7,FALSE),0)</f>
        <v>0</v>
      </c>
    </row>
    <row r="187" spans="1:10" ht="13.5">
      <c r="A187">
        <v>186</v>
      </c>
      <c r="B187" s="21">
        <f>IF(ISERROR(VLOOKUP('事業所リスト'!$D190,'定義'!$A$12:$C$58,2,FALSE)),0,VLOOKUP('事業所リスト'!$D190,'定義'!$A$12:$C$58,2,FALSE))</f>
        <v>0</v>
      </c>
      <c r="C187" s="21">
        <f>IF(ISERROR(VLOOKUP('事業所リスト'!$D190,'定義'!$A$12:$C$58,3,FALSE)),0,VLOOKUP('事業所リスト'!$D190,'定義'!$A$12:$C$58,3,FALSE))</f>
        <v>0</v>
      </c>
      <c r="D187" s="21">
        <f>IF(ISERROR(VLOOKUP('事業所リスト'!$E190,'定義'!$F$2:$G$1999,2,FALSE)),'事業所リスト'!$E190,VLOOKUP('事業所リスト'!$E190,'定義'!$F$2:$G$1999,2,FALSE))</f>
        <v>0</v>
      </c>
      <c r="E187" s="21">
        <f>IF('事業所リスト'!I190="○",VLOOKUP('事業所リスト'!$H190,'定義'!$N$2:$T$27,2,FALSE),0)</f>
        <v>0</v>
      </c>
      <c r="F187" s="21">
        <f>IF('事業所リスト'!J190="○",VLOOKUP('事業所リスト'!$H190,'定義'!$N$2:$T$27,3,FALSE),0)</f>
        <v>0</v>
      </c>
      <c r="G187" s="21">
        <f>IF('事業所リスト'!K190="○",VLOOKUP('事業所リスト'!$H190,'定義'!$N$2:$T$27,4,FALSE),0)</f>
        <v>0</v>
      </c>
      <c r="H187" s="21">
        <f>IF('事業所リスト'!L190="○",VLOOKUP('事業所リスト'!$H190,'定義'!$N$2:$T$27,5,FALSE),0)</f>
        <v>0</v>
      </c>
      <c r="I187" s="21">
        <f>IF('事業所リスト'!M190="○",VLOOKUP('事業所リスト'!$H190,'定義'!$N$2:$T$27,6,FALSE),0)</f>
        <v>0</v>
      </c>
      <c r="J187" s="21">
        <f>IF('事業所リスト'!N190="○",VLOOKUP('事業所リスト'!$H190,'定義'!$N$2:$T$27,7,FALSE),0)</f>
        <v>0</v>
      </c>
    </row>
    <row r="188" spans="1:10" ht="13.5">
      <c r="A188">
        <v>187</v>
      </c>
      <c r="B188" s="21">
        <f>IF(ISERROR(VLOOKUP('事業所リスト'!$D191,'定義'!$A$12:$C$58,2,FALSE)),0,VLOOKUP('事業所リスト'!$D191,'定義'!$A$12:$C$58,2,FALSE))</f>
        <v>0</v>
      </c>
      <c r="C188" s="21">
        <f>IF(ISERROR(VLOOKUP('事業所リスト'!$D191,'定義'!$A$12:$C$58,3,FALSE)),0,VLOOKUP('事業所リスト'!$D191,'定義'!$A$12:$C$58,3,FALSE))</f>
        <v>0</v>
      </c>
      <c r="D188" s="21">
        <f>IF(ISERROR(VLOOKUP('事業所リスト'!$E191,'定義'!$F$2:$G$1999,2,FALSE)),'事業所リスト'!$E191,VLOOKUP('事業所リスト'!$E191,'定義'!$F$2:$G$1999,2,FALSE))</f>
        <v>0</v>
      </c>
      <c r="E188" s="21">
        <f>IF('事業所リスト'!I191="○",VLOOKUP('事業所リスト'!$H191,'定義'!$N$2:$T$27,2,FALSE),0)</f>
        <v>0</v>
      </c>
      <c r="F188" s="21">
        <f>IF('事業所リスト'!J191="○",VLOOKUP('事業所リスト'!$H191,'定義'!$N$2:$T$27,3,FALSE),0)</f>
        <v>0</v>
      </c>
      <c r="G188" s="21">
        <f>IF('事業所リスト'!K191="○",VLOOKUP('事業所リスト'!$H191,'定義'!$N$2:$T$27,4,FALSE),0)</f>
        <v>0</v>
      </c>
      <c r="H188" s="21">
        <f>IF('事業所リスト'!L191="○",VLOOKUP('事業所リスト'!$H191,'定義'!$N$2:$T$27,5,FALSE),0)</f>
        <v>0</v>
      </c>
      <c r="I188" s="21">
        <f>IF('事業所リスト'!M191="○",VLOOKUP('事業所リスト'!$H191,'定義'!$N$2:$T$27,6,FALSE),0)</f>
        <v>0</v>
      </c>
      <c r="J188" s="21">
        <f>IF('事業所リスト'!N191="○",VLOOKUP('事業所リスト'!$H191,'定義'!$N$2:$T$27,7,FALSE),0)</f>
        <v>0</v>
      </c>
    </row>
    <row r="189" spans="1:10" ht="13.5">
      <c r="A189">
        <v>188</v>
      </c>
      <c r="B189" s="21">
        <f>IF(ISERROR(VLOOKUP('事業所リスト'!$D192,'定義'!$A$12:$C$58,2,FALSE)),0,VLOOKUP('事業所リスト'!$D192,'定義'!$A$12:$C$58,2,FALSE))</f>
        <v>0</v>
      </c>
      <c r="C189" s="21">
        <f>IF(ISERROR(VLOOKUP('事業所リスト'!$D192,'定義'!$A$12:$C$58,3,FALSE)),0,VLOOKUP('事業所リスト'!$D192,'定義'!$A$12:$C$58,3,FALSE))</f>
        <v>0</v>
      </c>
      <c r="D189" s="21">
        <f>IF(ISERROR(VLOOKUP('事業所リスト'!$E192,'定義'!$F$2:$G$1999,2,FALSE)),'事業所リスト'!$E192,VLOOKUP('事業所リスト'!$E192,'定義'!$F$2:$G$1999,2,FALSE))</f>
        <v>0</v>
      </c>
      <c r="E189" s="21">
        <f>IF('事業所リスト'!I192="○",VLOOKUP('事業所リスト'!$H192,'定義'!$N$2:$T$27,2,FALSE),0)</f>
        <v>0</v>
      </c>
      <c r="F189" s="21">
        <f>IF('事業所リスト'!J192="○",VLOOKUP('事業所リスト'!$H192,'定義'!$N$2:$T$27,3,FALSE),0)</f>
        <v>0</v>
      </c>
      <c r="G189" s="21">
        <f>IF('事業所リスト'!K192="○",VLOOKUP('事業所リスト'!$H192,'定義'!$N$2:$T$27,4,FALSE),0)</f>
        <v>0</v>
      </c>
      <c r="H189" s="21">
        <f>IF('事業所リスト'!L192="○",VLOOKUP('事業所リスト'!$H192,'定義'!$N$2:$T$27,5,FALSE),0)</f>
        <v>0</v>
      </c>
      <c r="I189" s="21">
        <f>IF('事業所リスト'!M192="○",VLOOKUP('事業所リスト'!$H192,'定義'!$N$2:$T$27,6,FALSE),0)</f>
        <v>0</v>
      </c>
      <c r="J189" s="21">
        <f>IF('事業所リスト'!N192="○",VLOOKUP('事業所リスト'!$H192,'定義'!$N$2:$T$27,7,FALSE),0)</f>
        <v>0</v>
      </c>
    </row>
    <row r="190" spans="1:10" ht="13.5">
      <c r="A190">
        <v>189</v>
      </c>
      <c r="B190" s="21">
        <f>IF(ISERROR(VLOOKUP('事業所リスト'!$D193,'定義'!$A$12:$C$58,2,FALSE)),0,VLOOKUP('事業所リスト'!$D193,'定義'!$A$12:$C$58,2,FALSE))</f>
        <v>0</v>
      </c>
      <c r="C190" s="21">
        <f>IF(ISERROR(VLOOKUP('事業所リスト'!$D193,'定義'!$A$12:$C$58,3,FALSE)),0,VLOOKUP('事業所リスト'!$D193,'定義'!$A$12:$C$58,3,FALSE))</f>
        <v>0</v>
      </c>
      <c r="D190" s="21">
        <f>IF(ISERROR(VLOOKUP('事業所リスト'!$E193,'定義'!$F$2:$G$1999,2,FALSE)),'事業所リスト'!$E193,VLOOKUP('事業所リスト'!$E193,'定義'!$F$2:$G$1999,2,FALSE))</f>
        <v>0</v>
      </c>
      <c r="E190" s="21">
        <f>IF('事業所リスト'!I193="○",VLOOKUP('事業所リスト'!$H193,'定義'!$N$2:$T$27,2,FALSE),0)</f>
        <v>0</v>
      </c>
      <c r="F190" s="21">
        <f>IF('事業所リスト'!J193="○",VLOOKUP('事業所リスト'!$H193,'定義'!$N$2:$T$27,3,FALSE),0)</f>
        <v>0</v>
      </c>
      <c r="G190" s="21">
        <f>IF('事業所リスト'!K193="○",VLOOKUP('事業所リスト'!$H193,'定義'!$N$2:$T$27,4,FALSE),0)</f>
        <v>0</v>
      </c>
      <c r="H190" s="21">
        <f>IF('事業所リスト'!L193="○",VLOOKUP('事業所リスト'!$H193,'定義'!$N$2:$T$27,5,FALSE),0)</f>
        <v>0</v>
      </c>
      <c r="I190" s="21">
        <f>IF('事業所リスト'!M193="○",VLOOKUP('事業所リスト'!$H193,'定義'!$N$2:$T$27,6,FALSE),0)</f>
        <v>0</v>
      </c>
      <c r="J190" s="21">
        <f>IF('事業所リスト'!N193="○",VLOOKUP('事業所リスト'!$H193,'定義'!$N$2:$T$27,7,FALSE),0)</f>
        <v>0</v>
      </c>
    </row>
    <row r="191" spans="1:10" ht="13.5">
      <c r="A191">
        <v>190</v>
      </c>
      <c r="B191" s="21">
        <f>IF(ISERROR(VLOOKUP('事業所リスト'!$D194,'定義'!$A$12:$C$58,2,FALSE)),0,VLOOKUP('事業所リスト'!$D194,'定義'!$A$12:$C$58,2,FALSE))</f>
        <v>0</v>
      </c>
      <c r="C191" s="21">
        <f>IF(ISERROR(VLOOKUP('事業所リスト'!$D194,'定義'!$A$12:$C$58,3,FALSE)),0,VLOOKUP('事業所リスト'!$D194,'定義'!$A$12:$C$58,3,FALSE))</f>
        <v>0</v>
      </c>
      <c r="D191" s="21">
        <f>IF(ISERROR(VLOOKUP('事業所リスト'!$E194,'定義'!$F$2:$G$1999,2,FALSE)),'事業所リスト'!$E194,VLOOKUP('事業所リスト'!$E194,'定義'!$F$2:$G$1999,2,FALSE))</f>
        <v>0</v>
      </c>
      <c r="E191" s="21">
        <f>IF('事業所リスト'!I194="○",VLOOKUP('事業所リスト'!$H194,'定義'!$N$2:$T$27,2,FALSE),0)</f>
        <v>0</v>
      </c>
      <c r="F191" s="21">
        <f>IF('事業所リスト'!J194="○",VLOOKUP('事業所リスト'!$H194,'定義'!$N$2:$T$27,3,FALSE),0)</f>
        <v>0</v>
      </c>
      <c r="G191" s="21">
        <f>IF('事業所リスト'!K194="○",VLOOKUP('事業所リスト'!$H194,'定義'!$N$2:$T$27,4,FALSE),0)</f>
        <v>0</v>
      </c>
      <c r="H191" s="21">
        <f>IF('事業所リスト'!L194="○",VLOOKUP('事業所リスト'!$H194,'定義'!$N$2:$T$27,5,FALSE),0)</f>
        <v>0</v>
      </c>
      <c r="I191" s="21">
        <f>IF('事業所リスト'!M194="○",VLOOKUP('事業所リスト'!$H194,'定義'!$N$2:$T$27,6,FALSE),0)</f>
        <v>0</v>
      </c>
      <c r="J191" s="21">
        <f>IF('事業所リスト'!N194="○",VLOOKUP('事業所リスト'!$H194,'定義'!$N$2:$T$27,7,FALSE),0)</f>
        <v>0</v>
      </c>
    </row>
    <row r="192" spans="1:10" ht="13.5">
      <c r="A192">
        <v>191</v>
      </c>
      <c r="B192" s="21">
        <f>IF(ISERROR(VLOOKUP('事業所リスト'!$D195,'定義'!$A$12:$C$58,2,FALSE)),0,VLOOKUP('事業所リスト'!$D195,'定義'!$A$12:$C$58,2,FALSE))</f>
        <v>0</v>
      </c>
      <c r="C192" s="21">
        <f>IF(ISERROR(VLOOKUP('事業所リスト'!$D195,'定義'!$A$12:$C$58,3,FALSE)),0,VLOOKUP('事業所リスト'!$D195,'定義'!$A$12:$C$58,3,FALSE))</f>
        <v>0</v>
      </c>
      <c r="D192" s="21">
        <f>IF(ISERROR(VLOOKUP('事業所リスト'!$E195,'定義'!$F$2:$G$1999,2,FALSE)),'事業所リスト'!$E195,VLOOKUP('事業所リスト'!$E195,'定義'!$F$2:$G$1999,2,FALSE))</f>
        <v>0</v>
      </c>
      <c r="E192" s="21">
        <f>IF('事業所リスト'!I195="○",VLOOKUP('事業所リスト'!$H195,'定義'!$N$2:$T$27,2,FALSE),0)</f>
        <v>0</v>
      </c>
      <c r="F192" s="21">
        <f>IF('事業所リスト'!J195="○",VLOOKUP('事業所リスト'!$H195,'定義'!$N$2:$T$27,3,FALSE),0)</f>
        <v>0</v>
      </c>
      <c r="G192" s="21">
        <f>IF('事業所リスト'!K195="○",VLOOKUP('事業所リスト'!$H195,'定義'!$N$2:$T$27,4,FALSE),0)</f>
        <v>0</v>
      </c>
      <c r="H192" s="21">
        <f>IF('事業所リスト'!L195="○",VLOOKUP('事業所リスト'!$H195,'定義'!$N$2:$T$27,5,FALSE),0)</f>
        <v>0</v>
      </c>
      <c r="I192" s="21">
        <f>IF('事業所リスト'!M195="○",VLOOKUP('事業所リスト'!$H195,'定義'!$N$2:$T$27,6,FALSE),0)</f>
        <v>0</v>
      </c>
      <c r="J192" s="21">
        <f>IF('事業所リスト'!N195="○",VLOOKUP('事業所リスト'!$H195,'定義'!$N$2:$T$27,7,FALSE),0)</f>
        <v>0</v>
      </c>
    </row>
    <row r="193" spans="1:10" ht="13.5">
      <c r="A193">
        <v>192</v>
      </c>
      <c r="B193" s="21">
        <f>IF(ISERROR(VLOOKUP('事業所リスト'!$D196,'定義'!$A$12:$C$58,2,FALSE)),0,VLOOKUP('事業所リスト'!$D196,'定義'!$A$12:$C$58,2,FALSE))</f>
        <v>0</v>
      </c>
      <c r="C193" s="21">
        <f>IF(ISERROR(VLOOKUP('事業所リスト'!$D196,'定義'!$A$12:$C$58,3,FALSE)),0,VLOOKUP('事業所リスト'!$D196,'定義'!$A$12:$C$58,3,FALSE))</f>
        <v>0</v>
      </c>
      <c r="D193" s="21">
        <f>IF(ISERROR(VLOOKUP('事業所リスト'!$E196,'定義'!$F$2:$G$1999,2,FALSE)),'事業所リスト'!$E196,VLOOKUP('事業所リスト'!$E196,'定義'!$F$2:$G$1999,2,FALSE))</f>
        <v>0</v>
      </c>
      <c r="E193" s="21">
        <f>IF('事業所リスト'!I196="○",VLOOKUP('事業所リスト'!$H196,'定義'!$N$2:$T$27,2,FALSE),0)</f>
        <v>0</v>
      </c>
      <c r="F193" s="21">
        <f>IF('事業所リスト'!J196="○",VLOOKUP('事業所リスト'!$H196,'定義'!$N$2:$T$27,3,FALSE),0)</f>
        <v>0</v>
      </c>
      <c r="G193" s="21">
        <f>IF('事業所リスト'!K196="○",VLOOKUP('事業所リスト'!$H196,'定義'!$N$2:$T$27,4,FALSE),0)</f>
        <v>0</v>
      </c>
      <c r="H193" s="21">
        <f>IF('事業所リスト'!L196="○",VLOOKUP('事業所リスト'!$H196,'定義'!$N$2:$T$27,5,FALSE),0)</f>
        <v>0</v>
      </c>
      <c r="I193" s="21">
        <f>IF('事業所リスト'!M196="○",VLOOKUP('事業所リスト'!$H196,'定義'!$N$2:$T$27,6,FALSE),0)</f>
        <v>0</v>
      </c>
      <c r="J193" s="21">
        <f>IF('事業所リスト'!N196="○",VLOOKUP('事業所リスト'!$H196,'定義'!$N$2:$T$27,7,FALSE),0)</f>
        <v>0</v>
      </c>
    </row>
    <row r="194" spans="1:10" ht="13.5">
      <c r="A194">
        <v>193</v>
      </c>
      <c r="B194" s="21">
        <f>IF(ISERROR(VLOOKUP('事業所リスト'!$D197,'定義'!$A$12:$C$58,2,FALSE)),0,VLOOKUP('事業所リスト'!$D197,'定義'!$A$12:$C$58,2,FALSE))</f>
        <v>0</v>
      </c>
      <c r="C194" s="21">
        <f>IF(ISERROR(VLOOKUP('事業所リスト'!$D197,'定義'!$A$12:$C$58,3,FALSE)),0,VLOOKUP('事業所リスト'!$D197,'定義'!$A$12:$C$58,3,FALSE))</f>
        <v>0</v>
      </c>
      <c r="D194" s="21">
        <f>IF(ISERROR(VLOOKUP('事業所リスト'!$E197,'定義'!$F$2:$G$1999,2,FALSE)),'事業所リスト'!$E197,VLOOKUP('事業所リスト'!$E197,'定義'!$F$2:$G$1999,2,FALSE))</f>
        <v>0</v>
      </c>
      <c r="E194" s="21">
        <f>IF('事業所リスト'!I197="○",VLOOKUP('事業所リスト'!$H197,'定義'!$N$2:$T$27,2,FALSE),0)</f>
        <v>0</v>
      </c>
      <c r="F194" s="21">
        <f>IF('事業所リスト'!J197="○",VLOOKUP('事業所リスト'!$H197,'定義'!$N$2:$T$27,3,FALSE),0)</f>
        <v>0</v>
      </c>
      <c r="G194" s="21">
        <f>IF('事業所リスト'!K197="○",VLOOKUP('事業所リスト'!$H197,'定義'!$N$2:$T$27,4,FALSE),0)</f>
        <v>0</v>
      </c>
      <c r="H194" s="21">
        <f>IF('事業所リスト'!L197="○",VLOOKUP('事業所リスト'!$H197,'定義'!$N$2:$T$27,5,FALSE),0)</f>
        <v>0</v>
      </c>
      <c r="I194" s="21">
        <f>IF('事業所リスト'!M197="○",VLOOKUP('事業所リスト'!$H197,'定義'!$N$2:$T$27,6,FALSE),0)</f>
        <v>0</v>
      </c>
      <c r="J194" s="21">
        <f>IF('事業所リスト'!N197="○",VLOOKUP('事業所リスト'!$H197,'定義'!$N$2:$T$27,7,FALSE),0)</f>
        <v>0</v>
      </c>
    </row>
    <row r="195" spans="1:10" ht="13.5">
      <c r="A195">
        <v>194</v>
      </c>
      <c r="B195" s="21">
        <f>IF(ISERROR(VLOOKUP('事業所リスト'!$D198,'定義'!$A$12:$C$58,2,FALSE)),0,VLOOKUP('事業所リスト'!$D198,'定義'!$A$12:$C$58,2,FALSE))</f>
        <v>0</v>
      </c>
      <c r="C195" s="21">
        <f>IF(ISERROR(VLOOKUP('事業所リスト'!$D198,'定義'!$A$12:$C$58,3,FALSE)),0,VLOOKUP('事業所リスト'!$D198,'定義'!$A$12:$C$58,3,FALSE))</f>
        <v>0</v>
      </c>
      <c r="D195" s="21">
        <f>IF(ISERROR(VLOOKUP('事業所リスト'!$E198,'定義'!$F$2:$G$1999,2,FALSE)),'事業所リスト'!$E198,VLOOKUP('事業所リスト'!$E198,'定義'!$F$2:$G$1999,2,FALSE))</f>
        <v>0</v>
      </c>
      <c r="E195" s="21">
        <f>IF('事業所リスト'!I198="○",VLOOKUP('事業所リスト'!$H198,'定義'!$N$2:$T$27,2,FALSE),0)</f>
        <v>0</v>
      </c>
      <c r="F195" s="21">
        <f>IF('事業所リスト'!J198="○",VLOOKUP('事業所リスト'!$H198,'定義'!$N$2:$T$27,3,FALSE),0)</f>
        <v>0</v>
      </c>
      <c r="G195" s="21">
        <f>IF('事業所リスト'!K198="○",VLOOKUP('事業所リスト'!$H198,'定義'!$N$2:$T$27,4,FALSE),0)</f>
        <v>0</v>
      </c>
      <c r="H195" s="21">
        <f>IF('事業所リスト'!L198="○",VLOOKUP('事業所リスト'!$H198,'定義'!$N$2:$T$27,5,FALSE),0)</f>
        <v>0</v>
      </c>
      <c r="I195" s="21">
        <f>IF('事業所リスト'!M198="○",VLOOKUP('事業所リスト'!$H198,'定義'!$N$2:$T$27,6,FALSE),0)</f>
        <v>0</v>
      </c>
      <c r="J195" s="21">
        <f>IF('事業所リスト'!N198="○",VLOOKUP('事業所リスト'!$H198,'定義'!$N$2:$T$27,7,FALSE),0)</f>
        <v>0</v>
      </c>
    </row>
    <row r="196" spans="1:10" ht="13.5">
      <c r="A196">
        <v>195</v>
      </c>
      <c r="B196" s="21">
        <f>IF(ISERROR(VLOOKUP('事業所リスト'!$D199,'定義'!$A$12:$C$58,2,FALSE)),0,VLOOKUP('事業所リスト'!$D199,'定義'!$A$12:$C$58,2,FALSE))</f>
        <v>0</v>
      </c>
      <c r="C196" s="21">
        <f>IF(ISERROR(VLOOKUP('事業所リスト'!$D199,'定義'!$A$12:$C$58,3,FALSE)),0,VLOOKUP('事業所リスト'!$D199,'定義'!$A$12:$C$58,3,FALSE))</f>
        <v>0</v>
      </c>
      <c r="D196" s="21">
        <f>IF(ISERROR(VLOOKUP('事業所リスト'!$E199,'定義'!$F$2:$G$1999,2,FALSE)),'事業所リスト'!$E199,VLOOKUP('事業所リスト'!$E199,'定義'!$F$2:$G$1999,2,FALSE))</f>
        <v>0</v>
      </c>
      <c r="E196" s="21">
        <f>IF('事業所リスト'!I199="○",VLOOKUP('事業所リスト'!$H199,'定義'!$N$2:$T$27,2,FALSE),0)</f>
        <v>0</v>
      </c>
      <c r="F196" s="21">
        <f>IF('事業所リスト'!J199="○",VLOOKUP('事業所リスト'!$H199,'定義'!$N$2:$T$27,3,FALSE),0)</f>
        <v>0</v>
      </c>
      <c r="G196" s="21">
        <f>IF('事業所リスト'!K199="○",VLOOKUP('事業所リスト'!$H199,'定義'!$N$2:$T$27,4,FALSE),0)</f>
        <v>0</v>
      </c>
      <c r="H196" s="21">
        <f>IF('事業所リスト'!L199="○",VLOOKUP('事業所リスト'!$H199,'定義'!$N$2:$T$27,5,FALSE),0)</f>
        <v>0</v>
      </c>
      <c r="I196" s="21">
        <f>IF('事業所リスト'!M199="○",VLOOKUP('事業所リスト'!$H199,'定義'!$N$2:$T$27,6,FALSE),0)</f>
        <v>0</v>
      </c>
      <c r="J196" s="21">
        <f>IF('事業所リスト'!N199="○",VLOOKUP('事業所リスト'!$H199,'定義'!$N$2:$T$27,7,FALSE),0)</f>
        <v>0</v>
      </c>
    </row>
    <row r="197" spans="1:10" ht="13.5">
      <c r="A197">
        <v>196</v>
      </c>
      <c r="B197" s="21">
        <f>IF(ISERROR(VLOOKUP('事業所リスト'!$D200,'定義'!$A$12:$C$58,2,FALSE)),0,VLOOKUP('事業所リスト'!$D200,'定義'!$A$12:$C$58,2,FALSE))</f>
        <v>0</v>
      </c>
      <c r="C197" s="21">
        <f>IF(ISERROR(VLOOKUP('事業所リスト'!$D200,'定義'!$A$12:$C$58,3,FALSE)),0,VLOOKUP('事業所リスト'!$D200,'定義'!$A$12:$C$58,3,FALSE))</f>
        <v>0</v>
      </c>
      <c r="D197" s="21">
        <f>IF(ISERROR(VLOOKUP('事業所リスト'!$E200,'定義'!$F$2:$G$1999,2,FALSE)),'事業所リスト'!$E200,VLOOKUP('事業所リスト'!$E200,'定義'!$F$2:$G$1999,2,FALSE))</f>
        <v>0</v>
      </c>
      <c r="E197" s="21">
        <f>IF('事業所リスト'!I200="○",VLOOKUP('事業所リスト'!$H200,'定義'!$N$2:$T$27,2,FALSE),0)</f>
        <v>0</v>
      </c>
      <c r="F197" s="21">
        <f>IF('事業所リスト'!J200="○",VLOOKUP('事業所リスト'!$H200,'定義'!$N$2:$T$27,3,FALSE),0)</f>
        <v>0</v>
      </c>
      <c r="G197" s="21">
        <f>IF('事業所リスト'!K200="○",VLOOKUP('事業所リスト'!$H200,'定義'!$N$2:$T$27,4,FALSE),0)</f>
        <v>0</v>
      </c>
      <c r="H197" s="21">
        <f>IF('事業所リスト'!L200="○",VLOOKUP('事業所リスト'!$H200,'定義'!$N$2:$T$27,5,FALSE),0)</f>
        <v>0</v>
      </c>
      <c r="I197" s="21">
        <f>IF('事業所リスト'!M200="○",VLOOKUP('事業所リスト'!$H200,'定義'!$N$2:$T$27,6,FALSE),0)</f>
        <v>0</v>
      </c>
      <c r="J197" s="21">
        <f>IF('事業所リスト'!N200="○",VLOOKUP('事業所リスト'!$H200,'定義'!$N$2:$T$27,7,FALSE),0)</f>
        <v>0</v>
      </c>
    </row>
    <row r="198" spans="1:10" ht="13.5">
      <c r="A198">
        <v>197</v>
      </c>
      <c r="B198" s="21">
        <f>IF(ISERROR(VLOOKUP('事業所リスト'!$D201,'定義'!$A$12:$C$58,2,FALSE)),0,VLOOKUP('事業所リスト'!$D201,'定義'!$A$12:$C$58,2,FALSE))</f>
        <v>0</v>
      </c>
      <c r="C198" s="21">
        <f>IF(ISERROR(VLOOKUP('事業所リスト'!$D201,'定義'!$A$12:$C$58,3,FALSE)),0,VLOOKUP('事業所リスト'!$D201,'定義'!$A$12:$C$58,3,FALSE))</f>
        <v>0</v>
      </c>
      <c r="D198" s="21">
        <f>IF(ISERROR(VLOOKUP('事業所リスト'!$E201,'定義'!$F$2:$G$1999,2,FALSE)),'事業所リスト'!$E201,VLOOKUP('事業所リスト'!$E201,'定義'!$F$2:$G$1999,2,FALSE))</f>
        <v>0</v>
      </c>
      <c r="E198" s="21">
        <f>IF('事業所リスト'!I201="○",VLOOKUP('事業所リスト'!$H201,'定義'!$N$2:$T$27,2,FALSE),0)</f>
        <v>0</v>
      </c>
      <c r="F198" s="21">
        <f>IF('事業所リスト'!J201="○",VLOOKUP('事業所リスト'!$H201,'定義'!$N$2:$T$27,3,FALSE),0)</f>
        <v>0</v>
      </c>
      <c r="G198" s="21">
        <f>IF('事業所リスト'!K201="○",VLOOKUP('事業所リスト'!$H201,'定義'!$N$2:$T$27,4,FALSE),0)</f>
        <v>0</v>
      </c>
      <c r="H198" s="21">
        <f>IF('事業所リスト'!L201="○",VLOOKUP('事業所リスト'!$H201,'定義'!$N$2:$T$27,5,FALSE),0)</f>
        <v>0</v>
      </c>
      <c r="I198" s="21">
        <f>IF('事業所リスト'!M201="○",VLOOKUP('事業所リスト'!$H201,'定義'!$N$2:$T$27,6,FALSE),0)</f>
        <v>0</v>
      </c>
      <c r="J198" s="21">
        <f>IF('事業所リスト'!N201="○",VLOOKUP('事業所リスト'!$H201,'定義'!$N$2:$T$27,7,FALSE),0)</f>
        <v>0</v>
      </c>
    </row>
    <row r="199" spans="1:10" ht="13.5">
      <c r="A199">
        <v>198</v>
      </c>
      <c r="B199" s="21">
        <f>IF(ISERROR(VLOOKUP('事業所リスト'!$D202,'定義'!$A$12:$C$58,2,FALSE)),0,VLOOKUP('事業所リスト'!$D202,'定義'!$A$12:$C$58,2,FALSE))</f>
        <v>0</v>
      </c>
      <c r="C199" s="21">
        <f>IF(ISERROR(VLOOKUP('事業所リスト'!$D202,'定義'!$A$12:$C$58,3,FALSE)),0,VLOOKUP('事業所リスト'!$D202,'定義'!$A$12:$C$58,3,FALSE))</f>
        <v>0</v>
      </c>
      <c r="D199" s="21">
        <f>IF(ISERROR(VLOOKUP('事業所リスト'!$E202,'定義'!$F$2:$G$1999,2,FALSE)),'事業所リスト'!$E202,VLOOKUP('事業所リスト'!$E202,'定義'!$F$2:$G$1999,2,FALSE))</f>
        <v>0</v>
      </c>
      <c r="E199" s="21">
        <f>IF('事業所リスト'!I202="○",VLOOKUP('事業所リスト'!$H202,'定義'!$N$2:$T$27,2,FALSE),0)</f>
        <v>0</v>
      </c>
      <c r="F199" s="21">
        <f>IF('事業所リスト'!J202="○",VLOOKUP('事業所リスト'!$H202,'定義'!$N$2:$T$27,3,FALSE),0)</f>
        <v>0</v>
      </c>
      <c r="G199" s="21">
        <f>IF('事業所リスト'!K202="○",VLOOKUP('事業所リスト'!$H202,'定義'!$N$2:$T$27,4,FALSE),0)</f>
        <v>0</v>
      </c>
      <c r="H199" s="21">
        <f>IF('事業所リスト'!L202="○",VLOOKUP('事業所リスト'!$H202,'定義'!$N$2:$T$27,5,FALSE),0)</f>
        <v>0</v>
      </c>
      <c r="I199" s="21">
        <f>IF('事業所リスト'!M202="○",VLOOKUP('事業所リスト'!$H202,'定義'!$N$2:$T$27,6,FALSE),0)</f>
        <v>0</v>
      </c>
      <c r="J199" s="21">
        <f>IF('事業所リスト'!N202="○",VLOOKUP('事業所リスト'!$H202,'定義'!$N$2:$T$27,7,FALSE),0)</f>
        <v>0</v>
      </c>
    </row>
    <row r="200" spans="1:10" ht="13.5">
      <c r="A200">
        <v>199</v>
      </c>
      <c r="B200" s="21">
        <f>IF(ISERROR(VLOOKUP('事業所リスト'!$D203,'定義'!$A$12:$C$58,2,FALSE)),0,VLOOKUP('事業所リスト'!$D203,'定義'!$A$12:$C$58,2,FALSE))</f>
        <v>0</v>
      </c>
      <c r="C200" s="21">
        <f>IF(ISERROR(VLOOKUP('事業所リスト'!$D203,'定義'!$A$12:$C$58,3,FALSE)),0,VLOOKUP('事業所リスト'!$D203,'定義'!$A$12:$C$58,3,FALSE))</f>
        <v>0</v>
      </c>
      <c r="D200" s="21">
        <f>IF(ISERROR(VLOOKUP('事業所リスト'!$E203,'定義'!$F$2:$G$1999,2,FALSE)),'事業所リスト'!$E203,VLOOKUP('事業所リスト'!$E203,'定義'!$F$2:$G$1999,2,FALSE))</f>
        <v>0</v>
      </c>
      <c r="E200" s="21">
        <f>IF('事業所リスト'!I203="○",VLOOKUP('事業所リスト'!$H203,'定義'!$N$2:$T$27,2,FALSE),0)</f>
        <v>0</v>
      </c>
      <c r="F200" s="21">
        <f>IF('事業所リスト'!J203="○",VLOOKUP('事業所リスト'!$H203,'定義'!$N$2:$T$27,3,FALSE),0)</f>
        <v>0</v>
      </c>
      <c r="G200" s="21">
        <f>IF('事業所リスト'!K203="○",VLOOKUP('事業所リスト'!$H203,'定義'!$N$2:$T$27,4,FALSE),0)</f>
        <v>0</v>
      </c>
      <c r="H200" s="21">
        <f>IF('事業所リスト'!L203="○",VLOOKUP('事業所リスト'!$H203,'定義'!$N$2:$T$27,5,FALSE),0)</f>
        <v>0</v>
      </c>
      <c r="I200" s="21">
        <f>IF('事業所リスト'!M203="○",VLOOKUP('事業所リスト'!$H203,'定義'!$N$2:$T$27,6,FALSE),0)</f>
        <v>0</v>
      </c>
      <c r="J200" s="21">
        <f>IF('事業所リスト'!N203="○",VLOOKUP('事業所リスト'!$H203,'定義'!$N$2:$T$27,7,FALSE),0)</f>
        <v>0</v>
      </c>
    </row>
    <row r="201" spans="1:10" ht="13.5">
      <c r="A201">
        <v>200</v>
      </c>
      <c r="B201" s="21">
        <f>IF(ISERROR(VLOOKUP('事業所リスト'!$D204,'定義'!$A$12:$C$58,2,FALSE)),0,VLOOKUP('事業所リスト'!$D204,'定義'!$A$12:$C$58,2,FALSE))</f>
        <v>0</v>
      </c>
      <c r="C201" s="21">
        <f>IF(ISERROR(VLOOKUP('事業所リスト'!$D204,'定義'!$A$12:$C$58,3,FALSE)),0,VLOOKUP('事業所リスト'!$D204,'定義'!$A$12:$C$58,3,FALSE))</f>
        <v>0</v>
      </c>
      <c r="D201" s="21">
        <f>IF(ISERROR(VLOOKUP('事業所リスト'!$E204,'定義'!$F$2:$G$1999,2,FALSE)),'事業所リスト'!$E204,VLOOKUP('事業所リスト'!$E204,'定義'!$F$2:$G$1999,2,FALSE))</f>
        <v>0</v>
      </c>
      <c r="E201" s="21">
        <f>IF('事業所リスト'!I204="○",VLOOKUP('事業所リスト'!$H204,'定義'!$N$2:$T$27,2,FALSE),0)</f>
        <v>0</v>
      </c>
      <c r="F201" s="21">
        <f>IF('事業所リスト'!J204="○",VLOOKUP('事業所リスト'!$H204,'定義'!$N$2:$T$27,3,FALSE),0)</f>
        <v>0</v>
      </c>
      <c r="G201" s="21">
        <f>IF('事業所リスト'!K204="○",VLOOKUP('事業所リスト'!$H204,'定義'!$N$2:$T$27,4,FALSE),0)</f>
        <v>0</v>
      </c>
      <c r="H201" s="21">
        <f>IF('事業所リスト'!L204="○",VLOOKUP('事業所リスト'!$H204,'定義'!$N$2:$T$27,5,FALSE),0)</f>
        <v>0</v>
      </c>
      <c r="I201" s="21">
        <f>IF('事業所リスト'!M204="○",VLOOKUP('事業所リスト'!$H204,'定義'!$N$2:$T$27,6,FALSE),0)</f>
        <v>0</v>
      </c>
      <c r="J201" s="21">
        <f>IF('事業所リスト'!N204="○",VLOOKUP('事業所リスト'!$H204,'定義'!$N$2:$T$27,7,FALSE),0)</f>
        <v>0</v>
      </c>
    </row>
  </sheetData>
  <sheetProtection sheet="1" selectLockedCells="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T96"/>
  <sheetViews>
    <sheetView zoomScalePageLayoutView="0" workbookViewId="0" topLeftCell="A1">
      <selection activeCell="N17" sqref="N17"/>
    </sheetView>
  </sheetViews>
  <sheetFormatPr defaultColWidth="9.140625" defaultRowHeight="15"/>
  <cols>
    <col min="1" max="1" width="15.140625" style="2" bestFit="1" customWidth="1"/>
    <col min="2" max="5" width="9.00390625" style="2" customWidth="1"/>
    <col min="6" max="6" width="25.57421875" style="2" bestFit="1" customWidth="1"/>
    <col min="7" max="10" width="9.00390625" style="2" customWidth="1"/>
    <col min="11" max="11" width="23.421875" style="2" bestFit="1" customWidth="1"/>
    <col min="12" max="12" width="9.00390625" style="2" customWidth="1"/>
    <col min="14" max="14" width="42.140625" style="9" bestFit="1" customWidth="1"/>
    <col min="15" max="15" width="3.421875" style="9" bestFit="1" customWidth="1"/>
    <col min="16" max="16" width="3.421875" style="9" customWidth="1"/>
    <col min="17" max="17" width="3.421875" style="9" bestFit="1" customWidth="1"/>
    <col min="18" max="18" width="3.421875" style="9" customWidth="1"/>
    <col min="19" max="19" width="3.421875" style="9" bestFit="1" customWidth="1"/>
    <col min="20" max="20" width="3.421875" style="9" customWidth="1"/>
  </cols>
  <sheetData>
    <row r="1" spans="1:20" ht="13.5">
      <c r="A1" s="19" t="s">
        <v>150</v>
      </c>
      <c r="B1" s="20" t="s">
        <v>149</v>
      </c>
      <c r="E1" s="1"/>
      <c r="F1" s="19" t="s">
        <v>151</v>
      </c>
      <c r="G1" s="20" t="s">
        <v>152</v>
      </c>
      <c r="H1" s="20" t="s">
        <v>241</v>
      </c>
      <c r="I1" s="23"/>
      <c r="J1" s="20"/>
      <c r="K1" s="20" t="s">
        <v>244</v>
      </c>
      <c r="L1" s="20" t="s">
        <v>245</v>
      </c>
      <c r="N1" s="10" t="s">
        <v>110</v>
      </c>
      <c r="O1" s="11" t="s">
        <v>111</v>
      </c>
      <c r="P1" s="12"/>
      <c r="Q1" s="11" t="s">
        <v>112</v>
      </c>
      <c r="R1" s="12"/>
      <c r="S1" s="11" t="s">
        <v>113</v>
      </c>
      <c r="T1" s="12"/>
    </row>
    <row r="2" spans="1:20" ht="13.5">
      <c r="A2" s="43" t="s">
        <v>215</v>
      </c>
      <c r="B2" s="1">
        <v>1</v>
      </c>
      <c r="C2" s="13"/>
      <c r="E2" s="3">
        <v>40100</v>
      </c>
      <c r="F2" s="4" t="s">
        <v>0</v>
      </c>
      <c r="G2" s="5">
        <f aca="true" t="shared" si="0" ref="G2:G33">E2</f>
        <v>40100</v>
      </c>
      <c r="H2" s="5">
        <v>40100</v>
      </c>
      <c r="I2" s="24"/>
      <c r="J2" s="26">
        <v>40000</v>
      </c>
      <c r="K2" s="1" t="s">
        <v>250</v>
      </c>
      <c r="L2" s="26">
        <f>J2</f>
        <v>40000</v>
      </c>
      <c r="N2" s="43" t="s">
        <v>115</v>
      </c>
      <c r="O2" s="1">
        <v>1</v>
      </c>
      <c r="P2" s="1">
        <v>2</v>
      </c>
      <c r="Q2" s="1">
        <v>0</v>
      </c>
      <c r="R2" s="1">
        <v>0</v>
      </c>
      <c r="S2" s="1">
        <v>0</v>
      </c>
      <c r="T2" s="1">
        <v>0</v>
      </c>
    </row>
    <row r="3" spans="1:20" ht="13.5">
      <c r="A3" s="43" t="s">
        <v>1</v>
      </c>
      <c r="B3" s="1">
        <v>2</v>
      </c>
      <c r="C3" s="13"/>
      <c r="E3" s="3">
        <v>40130</v>
      </c>
      <c r="F3" s="4" t="s">
        <v>2</v>
      </c>
      <c r="G3" s="5">
        <f t="shared" si="0"/>
        <v>40130</v>
      </c>
      <c r="H3" s="5">
        <v>40130</v>
      </c>
      <c r="I3" s="24"/>
      <c r="J3" s="26">
        <v>40001</v>
      </c>
      <c r="K3" s="1" t="s">
        <v>251</v>
      </c>
      <c r="L3" s="26">
        <f aca="true" t="shared" si="1" ref="L3:L66">J3</f>
        <v>40001</v>
      </c>
      <c r="N3" s="43" t="s">
        <v>116</v>
      </c>
      <c r="O3" s="1">
        <v>3</v>
      </c>
      <c r="P3" s="1">
        <v>4</v>
      </c>
      <c r="Q3" s="1">
        <v>0</v>
      </c>
      <c r="R3" s="1">
        <v>0</v>
      </c>
      <c r="S3" s="1">
        <v>0</v>
      </c>
      <c r="T3" s="1">
        <v>0</v>
      </c>
    </row>
    <row r="4" spans="1:20" ht="13.5">
      <c r="A4" s="43" t="s">
        <v>3</v>
      </c>
      <c r="B4" s="1">
        <v>3</v>
      </c>
      <c r="C4" s="13"/>
      <c r="E4" s="3">
        <v>40202</v>
      </c>
      <c r="F4" s="4" t="s">
        <v>4</v>
      </c>
      <c r="G4" s="5">
        <f t="shared" si="0"/>
        <v>40202</v>
      </c>
      <c r="H4" s="5">
        <v>40202</v>
      </c>
      <c r="I4" s="24"/>
      <c r="J4" s="5">
        <v>40100</v>
      </c>
      <c r="K4" s="4" t="s">
        <v>0</v>
      </c>
      <c r="L4" s="26">
        <f t="shared" si="1"/>
        <v>40100</v>
      </c>
      <c r="N4" s="43" t="s">
        <v>117</v>
      </c>
      <c r="O4" s="1">
        <v>5</v>
      </c>
      <c r="P4" s="1">
        <v>6</v>
      </c>
      <c r="Q4" s="1">
        <v>0</v>
      </c>
      <c r="R4" s="1">
        <v>0</v>
      </c>
      <c r="S4" s="1">
        <v>0</v>
      </c>
      <c r="T4" s="1">
        <v>0</v>
      </c>
    </row>
    <row r="5" spans="1:20" ht="13.5">
      <c r="A5" s="43" t="s">
        <v>5</v>
      </c>
      <c r="B5" s="1">
        <v>4</v>
      </c>
      <c r="C5" s="13"/>
      <c r="E5" s="3">
        <v>40203</v>
      </c>
      <c r="F5" s="4" t="s">
        <v>6</v>
      </c>
      <c r="G5" s="5">
        <f t="shared" si="0"/>
        <v>40203</v>
      </c>
      <c r="H5" s="5">
        <v>40203</v>
      </c>
      <c r="I5" s="24"/>
      <c r="J5" s="5">
        <v>40130</v>
      </c>
      <c r="K5" s="4" t="s">
        <v>2</v>
      </c>
      <c r="L5" s="26">
        <f t="shared" si="1"/>
        <v>40130</v>
      </c>
      <c r="N5" s="43" t="s">
        <v>118</v>
      </c>
      <c r="O5" s="1">
        <v>7</v>
      </c>
      <c r="P5" s="1">
        <v>8</v>
      </c>
      <c r="Q5" s="1">
        <v>0</v>
      </c>
      <c r="R5" s="1">
        <v>0</v>
      </c>
      <c r="S5" s="1">
        <v>0</v>
      </c>
      <c r="T5" s="1">
        <v>0</v>
      </c>
    </row>
    <row r="6" spans="1:20" ht="13.5">
      <c r="A6" s="43" t="s">
        <v>7</v>
      </c>
      <c r="B6" s="1">
        <v>5</v>
      </c>
      <c r="C6" s="13"/>
      <c r="E6" s="3">
        <v>40204</v>
      </c>
      <c r="F6" s="4" t="s">
        <v>8</v>
      </c>
      <c r="G6" s="5">
        <f t="shared" si="0"/>
        <v>40204</v>
      </c>
      <c r="H6" s="5">
        <v>40204</v>
      </c>
      <c r="I6" s="24"/>
      <c r="J6" s="5">
        <v>40202</v>
      </c>
      <c r="K6" s="4" t="s">
        <v>4</v>
      </c>
      <c r="L6" s="26">
        <f t="shared" si="1"/>
        <v>40202</v>
      </c>
      <c r="N6" s="6" t="s">
        <v>119</v>
      </c>
      <c r="O6" s="6">
        <v>9</v>
      </c>
      <c r="P6" s="6">
        <v>10</v>
      </c>
      <c r="Q6" s="1">
        <v>0</v>
      </c>
      <c r="R6" s="1">
        <v>0</v>
      </c>
      <c r="S6" s="1">
        <v>0</v>
      </c>
      <c r="T6" s="1">
        <v>0</v>
      </c>
    </row>
    <row r="7" spans="1:20" ht="13.5">
      <c r="A7" s="43" t="s">
        <v>9</v>
      </c>
      <c r="B7" s="1">
        <v>6</v>
      </c>
      <c r="C7" s="13"/>
      <c r="E7" s="3">
        <v>40205</v>
      </c>
      <c r="F7" s="4" t="s">
        <v>10</v>
      </c>
      <c r="G7" s="5">
        <f t="shared" si="0"/>
        <v>40205</v>
      </c>
      <c r="H7" s="5">
        <v>40205</v>
      </c>
      <c r="I7" s="24"/>
      <c r="J7" s="5">
        <v>40203</v>
      </c>
      <c r="K7" s="4" t="s">
        <v>6</v>
      </c>
      <c r="L7" s="26">
        <f t="shared" si="1"/>
        <v>40203</v>
      </c>
      <c r="N7" s="43" t="s">
        <v>120</v>
      </c>
      <c r="O7" s="1">
        <v>11</v>
      </c>
      <c r="P7" s="1">
        <v>12</v>
      </c>
      <c r="Q7" s="1">
        <v>0</v>
      </c>
      <c r="R7" s="1">
        <v>0</v>
      </c>
      <c r="S7" s="1">
        <v>0</v>
      </c>
      <c r="T7" s="1">
        <v>0</v>
      </c>
    </row>
    <row r="8" spans="1:20" ht="13.5">
      <c r="A8" s="43" t="s">
        <v>11</v>
      </c>
      <c r="B8" s="1">
        <v>7</v>
      </c>
      <c r="C8" s="13"/>
      <c r="E8" s="3">
        <v>40206</v>
      </c>
      <c r="F8" s="4" t="s">
        <v>12</v>
      </c>
      <c r="G8" s="5">
        <f t="shared" si="0"/>
        <v>40206</v>
      </c>
      <c r="H8" s="5">
        <v>40947</v>
      </c>
      <c r="I8" s="24"/>
      <c r="J8" s="5">
        <v>40204</v>
      </c>
      <c r="K8" s="4" t="s">
        <v>8</v>
      </c>
      <c r="L8" s="26">
        <f t="shared" si="1"/>
        <v>40204</v>
      </c>
      <c r="N8" s="43" t="s">
        <v>252</v>
      </c>
      <c r="O8" s="1">
        <v>13</v>
      </c>
      <c r="P8" s="1">
        <v>14</v>
      </c>
      <c r="Q8" s="1">
        <v>0</v>
      </c>
      <c r="R8" s="1">
        <v>0</v>
      </c>
      <c r="S8" s="1">
        <v>0</v>
      </c>
      <c r="T8" s="1">
        <v>0</v>
      </c>
    </row>
    <row r="9" spans="1:20" ht="13.5">
      <c r="A9" s="43" t="s">
        <v>13</v>
      </c>
      <c r="B9" s="1">
        <v>8</v>
      </c>
      <c r="C9" s="13"/>
      <c r="E9" s="3">
        <v>40207</v>
      </c>
      <c r="F9" s="4" t="s">
        <v>14</v>
      </c>
      <c r="G9" s="5">
        <f t="shared" si="0"/>
        <v>40207</v>
      </c>
      <c r="H9" s="5">
        <v>40947</v>
      </c>
      <c r="I9" s="24"/>
      <c r="J9" s="5">
        <v>40205</v>
      </c>
      <c r="K9" s="4" t="s">
        <v>10</v>
      </c>
      <c r="L9" s="26">
        <f t="shared" si="1"/>
        <v>40205</v>
      </c>
      <c r="N9" s="43" t="s">
        <v>121</v>
      </c>
      <c r="O9" s="1">
        <v>15</v>
      </c>
      <c r="P9" s="1">
        <v>16</v>
      </c>
      <c r="Q9" s="1">
        <v>0</v>
      </c>
      <c r="R9" s="1">
        <v>0</v>
      </c>
      <c r="S9" s="1">
        <v>0</v>
      </c>
      <c r="T9" s="1">
        <v>0</v>
      </c>
    </row>
    <row r="10" spans="1:20" ht="13.5">
      <c r="A10" s="17"/>
      <c r="B10" s="18"/>
      <c r="C10" s="13"/>
      <c r="E10" s="3">
        <v>40210</v>
      </c>
      <c r="F10" s="4" t="s">
        <v>15</v>
      </c>
      <c r="G10" s="5">
        <f t="shared" si="0"/>
        <v>40210</v>
      </c>
      <c r="H10" s="5">
        <v>40210</v>
      </c>
      <c r="I10" s="24"/>
      <c r="J10" s="5">
        <v>40210</v>
      </c>
      <c r="K10" s="4" t="s">
        <v>15</v>
      </c>
      <c r="L10" s="26">
        <f t="shared" si="1"/>
        <v>40210</v>
      </c>
      <c r="N10" s="43" t="s">
        <v>122</v>
      </c>
      <c r="O10" s="1">
        <v>17</v>
      </c>
      <c r="P10" s="1">
        <v>18</v>
      </c>
      <c r="Q10" s="1">
        <v>0</v>
      </c>
      <c r="R10" s="1">
        <v>0</v>
      </c>
      <c r="S10" s="1">
        <v>0</v>
      </c>
      <c r="T10" s="1">
        <v>0</v>
      </c>
    </row>
    <row r="11" spans="1:20" ht="13.5">
      <c r="A11" s="19" t="s">
        <v>147</v>
      </c>
      <c r="B11" s="19" t="s">
        <v>148</v>
      </c>
      <c r="C11" s="20" t="s">
        <v>149</v>
      </c>
      <c r="E11" s="3">
        <v>40211</v>
      </c>
      <c r="F11" s="4" t="s">
        <v>17</v>
      </c>
      <c r="G11" s="5">
        <f t="shared" si="0"/>
        <v>40211</v>
      </c>
      <c r="H11" s="5">
        <v>40211</v>
      </c>
      <c r="I11" s="24"/>
      <c r="J11" s="5">
        <v>40211</v>
      </c>
      <c r="K11" s="4" t="s">
        <v>17</v>
      </c>
      <c r="L11" s="26">
        <f t="shared" si="1"/>
        <v>40211</v>
      </c>
      <c r="N11" s="43" t="s">
        <v>123</v>
      </c>
      <c r="O11" s="1">
        <v>19</v>
      </c>
      <c r="P11" s="1">
        <v>20</v>
      </c>
      <c r="Q11" s="1">
        <v>0</v>
      </c>
      <c r="R11" s="1">
        <v>0</v>
      </c>
      <c r="S11" s="1">
        <v>0</v>
      </c>
      <c r="T11" s="1">
        <v>0</v>
      </c>
    </row>
    <row r="12" spans="1:20" ht="13.5">
      <c r="A12" s="43" t="s">
        <v>137</v>
      </c>
      <c r="B12" s="1">
        <v>40</v>
      </c>
      <c r="C12" s="1">
        <v>8</v>
      </c>
      <c r="D12" s="7"/>
      <c r="E12" s="3">
        <v>40212</v>
      </c>
      <c r="F12" s="4" t="s">
        <v>19</v>
      </c>
      <c r="G12" s="5">
        <f t="shared" si="0"/>
        <v>40212</v>
      </c>
      <c r="H12" s="5">
        <v>40212</v>
      </c>
      <c r="I12" s="24"/>
      <c r="J12" s="5">
        <v>40212</v>
      </c>
      <c r="K12" s="4" t="s">
        <v>19</v>
      </c>
      <c r="L12" s="26">
        <f t="shared" si="1"/>
        <v>40212</v>
      </c>
      <c r="N12" s="43" t="s">
        <v>124</v>
      </c>
      <c r="O12" s="1">
        <v>21</v>
      </c>
      <c r="P12" s="1">
        <v>22</v>
      </c>
      <c r="Q12" s="1">
        <v>0</v>
      </c>
      <c r="R12" s="1">
        <v>0</v>
      </c>
      <c r="S12" s="1">
        <v>0</v>
      </c>
      <c r="T12" s="1">
        <v>0</v>
      </c>
    </row>
    <row r="13" spans="1:20" ht="13.5">
      <c r="A13" s="43" t="s">
        <v>102</v>
      </c>
      <c r="B13" s="1">
        <v>47</v>
      </c>
      <c r="C13" s="1">
        <v>8</v>
      </c>
      <c r="D13" s="7"/>
      <c r="E13" s="3">
        <v>40213</v>
      </c>
      <c r="F13" s="4" t="s">
        <v>21</v>
      </c>
      <c r="G13" s="5">
        <f t="shared" si="0"/>
        <v>40213</v>
      </c>
      <c r="H13" s="5">
        <v>40213</v>
      </c>
      <c r="I13" s="24"/>
      <c r="J13" s="5">
        <v>40213</v>
      </c>
      <c r="K13" s="4" t="s">
        <v>21</v>
      </c>
      <c r="L13" s="26">
        <f t="shared" si="1"/>
        <v>40213</v>
      </c>
      <c r="N13" s="43" t="s">
        <v>125</v>
      </c>
      <c r="O13" s="1">
        <v>23</v>
      </c>
      <c r="P13" s="1">
        <v>24</v>
      </c>
      <c r="Q13" s="1">
        <v>0</v>
      </c>
      <c r="R13" s="1">
        <v>0</v>
      </c>
      <c r="S13" s="1">
        <v>0</v>
      </c>
      <c r="T13" s="1">
        <v>0</v>
      </c>
    </row>
    <row r="14" spans="1:20" ht="13.5">
      <c r="A14" s="43" t="s">
        <v>144</v>
      </c>
      <c r="B14" s="6">
        <v>46</v>
      </c>
      <c r="C14" s="6">
        <v>8</v>
      </c>
      <c r="E14" s="3">
        <v>40214</v>
      </c>
      <c r="F14" s="4" t="s">
        <v>23</v>
      </c>
      <c r="G14" s="5">
        <f t="shared" si="0"/>
        <v>40214</v>
      </c>
      <c r="H14" s="5">
        <v>40947</v>
      </c>
      <c r="I14" s="24"/>
      <c r="J14" s="5">
        <v>40215</v>
      </c>
      <c r="K14" s="4" t="s">
        <v>25</v>
      </c>
      <c r="L14" s="26">
        <f t="shared" si="1"/>
        <v>40215</v>
      </c>
      <c r="N14" s="43" t="s">
        <v>126</v>
      </c>
      <c r="O14" s="1">
        <v>25</v>
      </c>
      <c r="P14" s="1">
        <v>0</v>
      </c>
      <c r="Q14" s="1">
        <v>0</v>
      </c>
      <c r="R14" s="1">
        <v>0</v>
      </c>
      <c r="S14" s="1">
        <v>0</v>
      </c>
      <c r="T14" s="1">
        <v>0</v>
      </c>
    </row>
    <row r="15" spans="1:20" ht="13.5">
      <c r="A15" s="43" t="s">
        <v>99</v>
      </c>
      <c r="B15" s="1">
        <v>45</v>
      </c>
      <c r="C15" s="1">
        <v>8</v>
      </c>
      <c r="E15" s="3">
        <v>40215</v>
      </c>
      <c r="F15" s="4" t="s">
        <v>25</v>
      </c>
      <c r="G15" s="5">
        <f t="shared" si="0"/>
        <v>40215</v>
      </c>
      <c r="H15" s="5">
        <v>40215</v>
      </c>
      <c r="I15" s="24"/>
      <c r="J15" s="5">
        <v>40216</v>
      </c>
      <c r="K15" s="4" t="s">
        <v>27</v>
      </c>
      <c r="L15" s="26">
        <f t="shared" si="1"/>
        <v>40216</v>
      </c>
      <c r="N15" s="43" t="s">
        <v>127</v>
      </c>
      <c r="O15" s="1">
        <v>26</v>
      </c>
      <c r="P15" s="1">
        <v>0</v>
      </c>
      <c r="Q15" s="1">
        <v>27</v>
      </c>
      <c r="R15" s="1">
        <v>28</v>
      </c>
      <c r="S15" s="1">
        <v>29</v>
      </c>
      <c r="T15" s="1">
        <v>30</v>
      </c>
    </row>
    <row r="16" spans="1:20" ht="13.5">
      <c r="A16" s="43" t="s">
        <v>97</v>
      </c>
      <c r="B16" s="6">
        <v>44</v>
      </c>
      <c r="C16" s="6">
        <v>8</v>
      </c>
      <c r="E16" s="3">
        <v>40216</v>
      </c>
      <c r="F16" s="4" t="s">
        <v>27</v>
      </c>
      <c r="G16" s="5">
        <f t="shared" si="0"/>
        <v>40216</v>
      </c>
      <c r="H16" s="5">
        <v>40216</v>
      </c>
      <c r="I16" s="24"/>
      <c r="J16" s="5">
        <v>40217</v>
      </c>
      <c r="K16" s="4" t="s">
        <v>29</v>
      </c>
      <c r="L16" s="26">
        <f t="shared" si="1"/>
        <v>40217</v>
      </c>
      <c r="N16" s="43" t="s">
        <v>128</v>
      </c>
      <c r="O16" s="1">
        <v>31</v>
      </c>
      <c r="P16" s="1">
        <v>0</v>
      </c>
      <c r="Q16" s="1">
        <v>0</v>
      </c>
      <c r="R16" s="1">
        <v>0</v>
      </c>
      <c r="S16" s="1">
        <v>32</v>
      </c>
      <c r="T16" s="1">
        <v>33</v>
      </c>
    </row>
    <row r="17" spans="1:20" ht="13.5">
      <c r="A17" s="43" t="s">
        <v>95</v>
      </c>
      <c r="B17" s="1">
        <v>43</v>
      </c>
      <c r="C17" s="1">
        <v>8</v>
      </c>
      <c r="E17" s="3">
        <v>40217</v>
      </c>
      <c r="F17" s="4" t="s">
        <v>29</v>
      </c>
      <c r="G17" s="5">
        <f t="shared" si="0"/>
        <v>40217</v>
      </c>
      <c r="H17" s="5">
        <v>40217</v>
      </c>
      <c r="I17" s="24"/>
      <c r="J17" s="5">
        <v>40218</v>
      </c>
      <c r="K17" s="4" t="s">
        <v>31</v>
      </c>
      <c r="L17" s="26">
        <f t="shared" si="1"/>
        <v>40218</v>
      </c>
      <c r="N17" s="43" t="s">
        <v>114</v>
      </c>
      <c r="O17" s="1">
        <v>34</v>
      </c>
      <c r="P17" s="1">
        <v>0</v>
      </c>
      <c r="Q17" s="1">
        <v>0</v>
      </c>
      <c r="R17" s="1">
        <v>0</v>
      </c>
      <c r="S17" s="1">
        <v>0</v>
      </c>
      <c r="T17" s="1">
        <v>0</v>
      </c>
    </row>
    <row r="18" spans="1:20" ht="13.5">
      <c r="A18" s="43" t="s">
        <v>93</v>
      </c>
      <c r="B18" s="6">
        <v>42</v>
      </c>
      <c r="C18" s="6">
        <v>8</v>
      </c>
      <c r="E18" s="3">
        <v>40218</v>
      </c>
      <c r="F18" s="4" t="s">
        <v>31</v>
      </c>
      <c r="G18" s="5">
        <f t="shared" si="0"/>
        <v>40218</v>
      </c>
      <c r="H18" s="5">
        <v>40218</v>
      </c>
      <c r="I18" s="24"/>
      <c r="J18" s="5">
        <v>40219</v>
      </c>
      <c r="K18" s="4" t="s">
        <v>33</v>
      </c>
      <c r="L18" s="26">
        <f t="shared" si="1"/>
        <v>40219</v>
      </c>
      <c r="N18" s="43" t="s">
        <v>129</v>
      </c>
      <c r="O18" s="1">
        <v>0</v>
      </c>
      <c r="P18" s="1">
        <v>35</v>
      </c>
      <c r="Q18" s="1">
        <v>0</v>
      </c>
      <c r="R18" s="1">
        <v>0</v>
      </c>
      <c r="S18" s="1">
        <v>0</v>
      </c>
      <c r="T18" s="1">
        <v>0</v>
      </c>
    </row>
    <row r="19" spans="1:20" ht="13.5">
      <c r="A19" s="43" t="s">
        <v>91</v>
      </c>
      <c r="B19" s="1">
        <v>41</v>
      </c>
      <c r="C19" s="1">
        <v>8</v>
      </c>
      <c r="E19" s="3">
        <v>40219</v>
      </c>
      <c r="F19" s="4" t="s">
        <v>33</v>
      </c>
      <c r="G19" s="5">
        <f t="shared" si="0"/>
        <v>40219</v>
      </c>
      <c r="H19" s="5">
        <v>40219</v>
      </c>
      <c r="I19" s="24"/>
      <c r="J19" s="5">
        <v>40220</v>
      </c>
      <c r="K19" s="4" t="s">
        <v>35</v>
      </c>
      <c r="L19" s="26">
        <f t="shared" si="1"/>
        <v>40220</v>
      </c>
      <c r="N19" s="43" t="s">
        <v>130</v>
      </c>
      <c r="O19" s="1">
        <v>36</v>
      </c>
      <c r="P19" s="1">
        <v>0</v>
      </c>
      <c r="Q19" s="1">
        <v>0</v>
      </c>
      <c r="R19" s="1">
        <v>0</v>
      </c>
      <c r="S19" s="1">
        <v>0</v>
      </c>
      <c r="T19" s="1">
        <v>0</v>
      </c>
    </row>
    <row r="20" spans="1:20" ht="13.5">
      <c r="A20" s="43" t="s">
        <v>89</v>
      </c>
      <c r="B20" s="1">
        <v>39</v>
      </c>
      <c r="C20" s="1">
        <v>7</v>
      </c>
      <c r="E20" s="3">
        <v>40220</v>
      </c>
      <c r="F20" s="4" t="s">
        <v>35</v>
      </c>
      <c r="G20" s="5">
        <f t="shared" si="0"/>
        <v>40220</v>
      </c>
      <c r="H20" s="5">
        <v>40220</v>
      </c>
      <c r="I20" s="24"/>
      <c r="J20" s="5">
        <v>40221</v>
      </c>
      <c r="K20" s="4" t="s">
        <v>37</v>
      </c>
      <c r="L20" s="26">
        <f t="shared" si="1"/>
        <v>40221</v>
      </c>
      <c r="N20" s="43" t="s">
        <v>131</v>
      </c>
      <c r="O20" s="1">
        <v>37</v>
      </c>
      <c r="P20" s="1">
        <v>0</v>
      </c>
      <c r="Q20" s="1">
        <v>0</v>
      </c>
      <c r="R20" s="1">
        <v>0</v>
      </c>
      <c r="S20" s="1">
        <v>0</v>
      </c>
      <c r="T20" s="1">
        <v>0</v>
      </c>
    </row>
    <row r="21" spans="1:20" ht="13.5">
      <c r="A21" s="43" t="s">
        <v>87</v>
      </c>
      <c r="B21" s="6">
        <v>38</v>
      </c>
      <c r="C21" s="6">
        <v>7</v>
      </c>
      <c r="E21" s="3">
        <v>40221</v>
      </c>
      <c r="F21" s="4" t="s">
        <v>37</v>
      </c>
      <c r="G21" s="5">
        <f t="shared" si="0"/>
        <v>40221</v>
      </c>
      <c r="H21" s="5">
        <v>40221</v>
      </c>
      <c r="I21" s="24"/>
      <c r="J21" s="5">
        <v>40223</v>
      </c>
      <c r="K21" s="4" t="s">
        <v>39</v>
      </c>
      <c r="L21" s="26">
        <f t="shared" si="1"/>
        <v>40223</v>
      </c>
      <c r="N21" s="43" t="s">
        <v>309</v>
      </c>
      <c r="O21" s="1">
        <v>38</v>
      </c>
      <c r="P21" s="1">
        <v>12</v>
      </c>
      <c r="Q21" s="1">
        <v>0</v>
      </c>
      <c r="R21" s="1">
        <v>0</v>
      </c>
      <c r="S21" s="1">
        <v>0</v>
      </c>
      <c r="T21" s="1">
        <v>0</v>
      </c>
    </row>
    <row r="22" spans="1:20" ht="13.5">
      <c r="A22" s="43" t="s">
        <v>85</v>
      </c>
      <c r="B22" s="1">
        <v>37</v>
      </c>
      <c r="C22" s="1">
        <v>7</v>
      </c>
      <c r="E22" s="3">
        <v>40223</v>
      </c>
      <c r="F22" s="4" t="s">
        <v>39</v>
      </c>
      <c r="G22" s="5">
        <f t="shared" si="0"/>
        <v>40223</v>
      </c>
      <c r="H22" s="5">
        <v>40223</v>
      </c>
      <c r="I22" s="24"/>
      <c r="J22" s="5">
        <v>40224</v>
      </c>
      <c r="K22" s="4" t="s">
        <v>41</v>
      </c>
      <c r="L22" s="26">
        <f t="shared" si="1"/>
        <v>40224</v>
      </c>
      <c r="N22" s="43" t="s">
        <v>132</v>
      </c>
      <c r="O22" s="1">
        <v>39</v>
      </c>
      <c r="P22" s="1">
        <v>40</v>
      </c>
      <c r="Q22" s="1">
        <v>0</v>
      </c>
      <c r="R22" s="1">
        <v>0</v>
      </c>
      <c r="S22" s="1">
        <v>0</v>
      </c>
      <c r="T22" s="1">
        <v>0</v>
      </c>
    </row>
    <row r="23" spans="1:20" ht="13.5">
      <c r="A23" s="43" t="s">
        <v>83</v>
      </c>
      <c r="B23" s="6">
        <v>36</v>
      </c>
      <c r="C23" s="6">
        <v>7</v>
      </c>
      <c r="E23" s="3">
        <v>40224</v>
      </c>
      <c r="F23" s="4" t="s">
        <v>41</v>
      </c>
      <c r="G23" s="5">
        <f t="shared" si="0"/>
        <v>40224</v>
      </c>
      <c r="H23" s="5">
        <v>40224</v>
      </c>
      <c r="I23" s="24"/>
      <c r="J23" s="5">
        <v>40227</v>
      </c>
      <c r="K23" s="4" t="s">
        <v>46</v>
      </c>
      <c r="L23" s="26">
        <f t="shared" si="1"/>
        <v>40227</v>
      </c>
      <c r="N23" s="43" t="s">
        <v>133</v>
      </c>
      <c r="O23" s="1">
        <v>41</v>
      </c>
      <c r="P23" s="1">
        <v>42</v>
      </c>
      <c r="Q23" s="1">
        <v>0</v>
      </c>
      <c r="R23" s="1">
        <v>0</v>
      </c>
      <c r="S23" s="1">
        <v>0</v>
      </c>
      <c r="T23" s="1">
        <v>0</v>
      </c>
    </row>
    <row r="24" spans="1:20" ht="13.5">
      <c r="A24" s="43" t="s">
        <v>81</v>
      </c>
      <c r="B24" s="1">
        <v>35</v>
      </c>
      <c r="C24" s="1">
        <v>7</v>
      </c>
      <c r="E24" s="3">
        <v>40225</v>
      </c>
      <c r="F24" s="4" t="s">
        <v>42</v>
      </c>
      <c r="G24" s="5">
        <f t="shared" si="0"/>
        <v>40225</v>
      </c>
      <c r="H24" s="5">
        <v>40947</v>
      </c>
      <c r="I24" s="24"/>
      <c r="J24" s="5">
        <v>40228</v>
      </c>
      <c r="K24" s="4" t="s">
        <v>48</v>
      </c>
      <c r="L24" s="26">
        <f t="shared" si="1"/>
        <v>40228</v>
      </c>
      <c r="N24" s="43" t="s">
        <v>134</v>
      </c>
      <c r="O24" s="1">
        <v>43</v>
      </c>
      <c r="P24" s="1">
        <v>44</v>
      </c>
      <c r="Q24" s="1">
        <v>0</v>
      </c>
      <c r="R24" s="1">
        <v>0</v>
      </c>
      <c r="S24" s="1">
        <v>0</v>
      </c>
      <c r="T24" s="1">
        <v>0</v>
      </c>
    </row>
    <row r="25" spans="1:20" ht="13.5">
      <c r="A25" s="43" t="s">
        <v>79</v>
      </c>
      <c r="B25" s="6">
        <v>34</v>
      </c>
      <c r="C25" s="6">
        <v>7</v>
      </c>
      <c r="E25" s="3">
        <v>40226</v>
      </c>
      <c r="F25" s="4" t="s">
        <v>44</v>
      </c>
      <c r="G25" s="5">
        <f t="shared" si="0"/>
        <v>40226</v>
      </c>
      <c r="H25" s="5">
        <v>40947</v>
      </c>
      <c r="I25" s="24"/>
      <c r="J25" s="5">
        <v>40229</v>
      </c>
      <c r="K25" s="4" t="s">
        <v>50</v>
      </c>
      <c r="L25" s="26">
        <f t="shared" si="1"/>
        <v>40229</v>
      </c>
      <c r="N25" s="43" t="s">
        <v>135</v>
      </c>
      <c r="O25" s="1">
        <v>45</v>
      </c>
      <c r="P25" s="1">
        <v>0</v>
      </c>
      <c r="Q25" s="1">
        <v>0</v>
      </c>
      <c r="R25" s="1">
        <v>0</v>
      </c>
      <c r="S25" s="1">
        <v>0</v>
      </c>
      <c r="T25" s="1">
        <v>0</v>
      </c>
    </row>
    <row r="26" spans="1:20" ht="13.5">
      <c r="A26" s="43" t="s">
        <v>77</v>
      </c>
      <c r="B26" s="1">
        <v>33</v>
      </c>
      <c r="C26" s="1">
        <v>7</v>
      </c>
      <c r="E26" s="3">
        <v>40227</v>
      </c>
      <c r="F26" s="4" t="s">
        <v>46</v>
      </c>
      <c r="G26" s="5">
        <f t="shared" si="0"/>
        <v>40227</v>
      </c>
      <c r="H26" s="5">
        <v>40227</v>
      </c>
      <c r="I26" s="24"/>
      <c r="J26" s="5">
        <v>40230</v>
      </c>
      <c r="K26" s="4" t="s">
        <v>52</v>
      </c>
      <c r="L26" s="26">
        <f t="shared" si="1"/>
        <v>40230</v>
      </c>
      <c r="N26" s="43" t="s">
        <v>136</v>
      </c>
      <c r="O26" s="1">
        <v>46</v>
      </c>
      <c r="P26" s="1">
        <v>0</v>
      </c>
      <c r="Q26" s="1">
        <v>0</v>
      </c>
      <c r="R26" s="1">
        <v>0</v>
      </c>
      <c r="S26" s="1">
        <v>0</v>
      </c>
      <c r="T26" s="1">
        <v>0</v>
      </c>
    </row>
    <row r="27" spans="1:20" ht="13.5">
      <c r="A27" s="43" t="s">
        <v>75</v>
      </c>
      <c r="B27" s="6">
        <v>32</v>
      </c>
      <c r="C27" s="6">
        <v>7</v>
      </c>
      <c r="E27" s="3">
        <v>40228</v>
      </c>
      <c r="F27" s="4" t="s">
        <v>48</v>
      </c>
      <c r="G27" s="5">
        <f t="shared" si="0"/>
        <v>40228</v>
      </c>
      <c r="H27" s="5">
        <v>40228</v>
      </c>
      <c r="I27" s="24"/>
      <c r="J27" s="5">
        <v>40305</v>
      </c>
      <c r="K27" s="4" t="s">
        <v>54</v>
      </c>
      <c r="L27" s="26">
        <f t="shared" si="1"/>
        <v>40305</v>
      </c>
      <c r="N27" s="48" t="s">
        <v>319</v>
      </c>
      <c r="O27" s="1">
        <v>47</v>
      </c>
      <c r="P27" s="1">
        <v>0</v>
      </c>
      <c r="Q27" s="1">
        <v>0</v>
      </c>
      <c r="R27" s="1">
        <v>0</v>
      </c>
      <c r="S27" s="1">
        <v>0</v>
      </c>
      <c r="T27" s="1">
        <v>0</v>
      </c>
    </row>
    <row r="28" spans="1:12" ht="13.5">
      <c r="A28" s="43" t="s">
        <v>73</v>
      </c>
      <c r="B28" s="1">
        <v>31</v>
      </c>
      <c r="C28" s="1">
        <v>7</v>
      </c>
      <c r="E28" s="3">
        <v>40229</v>
      </c>
      <c r="F28" s="4" t="s">
        <v>50</v>
      </c>
      <c r="G28" s="5">
        <f t="shared" si="0"/>
        <v>40229</v>
      </c>
      <c r="H28" s="5">
        <v>40229</v>
      </c>
      <c r="I28" s="24"/>
      <c r="J28" s="26">
        <v>40349</v>
      </c>
      <c r="K28" s="1" t="s">
        <v>246</v>
      </c>
      <c r="L28" s="26">
        <f t="shared" si="1"/>
        <v>40349</v>
      </c>
    </row>
    <row r="29" spans="1:12" ht="13.5">
      <c r="A29" s="43" t="s">
        <v>146</v>
      </c>
      <c r="B29" s="6">
        <v>30</v>
      </c>
      <c r="C29" s="6">
        <v>6</v>
      </c>
      <c r="E29" s="3">
        <v>40230</v>
      </c>
      <c r="F29" s="4" t="s">
        <v>52</v>
      </c>
      <c r="G29" s="5">
        <f t="shared" si="0"/>
        <v>40230</v>
      </c>
      <c r="H29" s="5">
        <v>40230</v>
      </c>
      <c r="I29" s="24"/>
      <c r="J29" s="26">
        <v>40621</v>
      </c>
      <c r="K29" s="1" t="s">
        <v>247</v>
      </c>
      <c r="L29" s="26">
        <f t="shared" si="1"/>
        <v>40621</v>
      </c>
    </row>
    <row r="30" spans="1:12" ht="13.5">
      <c r="A30" s="43" t="s">
        <v>70</v>
      </c>
      <c r="B30" s="1">
        <v>29</v>
      </c>
      <c r="C30" s="1">
        <v>6</v>
      </c>
      <c r="E30" s="3">
        <v>40305</v>
      </c>
      <c r="F30" s="4" t="s">
        <v>54</v>
      </c>
      <c r="G30" s="5">
        <f t="shared" si="0"/>
        <v>40305</v>
      </c>
      <c r="H30" s="5">
        <v>40305</v>
      </c>
      <c r="I30" s="24"/>
      <c r="J30" s="26">
        <v>40625</v>
      </c>
      <c r="K30" s="1" t="s">
        <v>248</v>
      </c>
      <c r="L30" s="26">
        <f t="shared" si="1"/>
        <v>40625</v>
      </c>
    </row>
    <row r="31" spans="1:12" ht="13.5">
      <c r="A31" s="43" t="s">
        <v>68</v>
      </c>
      <c r="B31" s="6">
        <v>28</v>
      </c>
      <c r="C31" s="6">
        <v>6</v>
      </c>
      <c r="E31" s="3">
        <v>40341</v>
      </c>
      <c r="F31" s="4" t="s">
        <v>56</v>
      </c>
      <c r="G31" s="5">
        <f t="shared" si="0"/>
        <v>40341</v>
      </c>
      <c r="H31" s="5">
        <v>40947</v>
      </c>
      <c r="I31" s="24"/>
      <c r="J31" s="26">
        <v>40947</v>
      </c>
      <c r="K31" s="1" t="s">
        <v>249</v>
      </c>
      <c r="L31" s="26">
        <f t="shared" si="1"/>
        <v>40947</v>
      </c>
    </row>
    <row r="32" spans="1:12" ht="13.5">
      <c r="A32" s="43" t="s">
        <v>66</v>
      </c>
      <c r="B32" s="1">
        <v>27</v>
      </c>
      <c r="C32" s="1">
        <v>6</v>
      </c>
      <c r="E32" s="3">
        <v>40342</v>
      </c>
      <c r="F32" s="4" t="s">
        <v>58</v>
      </c>
      <c r="G32" s="5">
        <f t="shared" si="0"/>
        <v>40342</v>
      </c>
      <c r="H32" s="5">
        <v>40947</v>
      </c>
      <c r="I32" s="24"/>
      <c r="J32" s="26">
        <v>99</v>
      </c>
      <c r="K32" s="43" t="s">
        <v>215</v>
      </c>
      <c r="L32" s="26">
        <f t="shared" si="1"/>
        <v>99</v>
      </c>
    </row>
    <row r="33" spans="1:12" ht="13.5">
      <c r="A33" s="43" t="s">
        <v>64</v>
      </c>
      <c r="B33" s="6">
        <v>26</v>
      </c>
      <c r="C33" s="6">
        <v>6</v>
      </c>
      <c r="E33" s="3">
        <v>40343</v>
      </c>
      <c r="F33" s="4" t="s">
        <v>60</v>
      </c>
      <c r="G33" s="5">
        <f t="shared" si="0"/>
        <v>40343</v>
      </c>
      <c r="H33" s="5">
        <v>40947</v>
      </c>
      <c r="I33" s="24"/>
      <c r="J33" s="26">
        <v>47</v>
      </c>
      <c r="K33" s="43" t="s">
        <v>102</v>
      </c>
      <c r="L33" s="26">
        <f t="shared" si="1"/>
        <v>47</v>
      </c>
    </row>
    <row r="34" spans="1:12" ht="13.5">
      <c r="A34" s="43" t="s">
        <v>63</v>
      </c>
      <c r="B34" s="1">
        <v>25</v>
      </c>
      <c r="C34" s="1">
        <v>6</v>
      </c>
      <c r="E34" s="3">
        <v>40344</v>
      </c>
      <c r="F34" s="4" t="s">
        <v>62</v>
      </c>
      <c r="G34" s="5">
        <f aca="true" t="shared" si="2" ref="G34:G61">E34</f>
        <v>40344</v>
      </c>
      <c r="H34" s="5">
        <v>40947</v>
      </c>
      <c r="I34" s="24"/>
      <c r="J34" s="27">
        <v>46</v>
      </c>
      <c r="K34" s="43" t="s">
        <v>144</v>
      </c>
      <c r="L34" s="26">
        <f t="shared" si="1"/>
        <v>46</v>
      </c>
    </row>
    <row r="35" spans="1:12" ht="13.5">
      <c r="A35" s="43" t="s">
        <v>61</v>
      </c>
      <c r="B35" s="6">
        <v>24</v>
      </c>
      <c r="C35" s="6">
        <v>5</v>
      </c>
      <c r="E35" s="3">
        <v>40345</v>
      </c>
      <c r="F35" s="4" t="s">
        <v>65</v>
      </c>
      <c r="G35" s="5">
        <f t="shared" si="2"/>
        <v>40345</v>
      </c>
      <c r="H35" s="5">
        <v>40947</v>
      </c>
      <c r="I35" s="24"/>
      <c r="J35" s="26">
        <v>45</v>
      </c>
      <c r="K35" s="43" t="s">
        <v>99</v>
      </c>
      <c r="L35" s="26">
        <f t="shared" si="1"/>
        <v>45</v>
      </c>
    </row>
    <row r="36" spans="1:12" ht="13.5">
      <c r="A36" s="43" t="s">
        <v>59</v>
      </c>
      <c r="B36" s="1">
        <v>23</v>
      </c>
      <c r="C36" s="1">
        <v>5</v>
      </c>
      <c r="E36" s="3">
        <v>40348</v>
      </c>
      <c r="F36" s="4" t="s">
        <v>67</v>
      </c>
      <c r="G36" s="5">
        <f t="shared" si="2"/>
        <v>40348</v>
      </c>
      <c r="H36" s="5">
        <v>40947</v>
      </c>
      <c r="I36" s="24"/>
      <c r="J36" s="27">
        <v>44</v>
      </c>
      <c r="K36" s="43" t="s">
        <v>97</v>
      </c>
      <c r="L36" s="26">
        <f t="shared" si="1"/>
        <v>44</v>
      </c>
    </row>
    <row r="37" spans="1:12" ht="13.5">
      <c r="A37" s="43" t="s">
        <v>57</v>
      </c>
      <c r="B37" s="6">
        <v>22</v>
      </c>
      <c r="C37" s="6">
        <v>5</v>
      </c>
      <c r="E37" s="3">
        <v>40349</v>
      </c>
      <c r="F37" s="4" t="s">
        <v>69</v>
      </c>
      <c r="G37" s="5">
        <f t="shared" si="2"/>
        <v>40349</v>
      </c>
      <c r="H37" s="5">
        <v>40349</v>
      </c>
      <c r="I37" s="24"/>
      <c r="J37" s="26">
        <v>43</v>
      </c>
      <c r="K37" s="43" t="s">
        <v>95</v>
      </c>
      <c r="L37" s="26">
        <f t="shared" si="1"/>
        <v>43</v>
      </c>
    </row>
    <row r="38" spans="1:12" ht="13.5">
      <c r="A38" s="43" t="s">
        <v>55</v>
      </c>
      <c r="B38" s="1">
        <v>21</v>
      </c>
      <c r="C38" s="1">
        <v>5</v>
      </c>
      <c r="E38" s="3">
        <v>40381</v>
      </c>
      <c r="F38" s="4" t="s">
        <v>71</v>
      </c>
      <c r="G38" s="5">
        <f t="shared" si="2"/>
        <v>40381</v>
      </c>
      <c r="H38" s="5">
        <v>40947</v>
      </c>
      <c r="I38" s="24"/>
      <c r="J38" s="27">
        <v>42</v>
      </c>
      <c r="K38" s="43" t="s">
        <v>93</v>
      </c>
      <c r="L38" s="26">
        <f t="shared" si="1"/>
        <v>42</v>
      </c>
    </row>
    <row r="39" spans="1:12" ht="13.5">
      <c r="A39" s="43" t="s">
        <v>53</v>
      </c>
      <c r="B39" s="6">
        <v>20</v>
      </c>
      <c r="C39" s="6">
        <v>4</v>
      </c>
      <c r="E39" s="3">
        <v>40382</v>
      </c>
      <c r="F39" s="4" t="s">
        <v>72</v>
      </c>
      <c r="G39" s="5">
        <f t="shared" si="2"/>
        <v>40382</v>
      </c>
      <c r="H39" s="5">
        <v>40947</v>
      </c>
      <c r="I39" s="24"/>
      <c r="J39" s="26">
        <v>41</v>
      </c>
      <c r="K39" s="43" t="s">
        <v>91</v>
      </c>
      <c r="L39" s="26">
        <f t="shared" si="1"/>
        <v>41</v>
      </c>
    </row>
    <row r="40" spans="1:12" ht="13.5">
      <c r="A40" s="43" t="s">
        <v>51</v>
      </c>
      <c r="B40" s="1">
        <v>19</v>
      </c>
      <c r="C40" s="1">
        <v>4</v>
      </c>
      <c r="E40" s="3">
        <v>40383</v>
      </c>
      <c r="F40" s="4" t="s">
        <v>74</v>
      </c>
      <c r="G40" s="5">
        <f t="shared" si="2"/>
        <v>40383</v>
      </c>
      <c r="H40" s="5">
        <v>40947</v>
      </c>
      <c r="I40" s="24"/>
      <c r="J40" s="26">
        <v>39</v>
      </c>
      <c r="K40" s="43" t="s">
        <v>89</v>
      </c>
      <c r="L40" s="26">
        <f t="shared" si="1"/>
        <v>39</v>
      </c>
    </row>
    <row r="41" spans="1:12" ht="13.5">
      <c r="A41" s="43" t="s">
        <v>49</v>
      </c>
      <c r="B41" s="6">
        <v>18</v>
      </c>
      <c r="C41" s="6">
        <v>5</v>
      </c>
      <c r="E41" s="3">
        <v>40384</v>
      </c>
      <c r="F41" s="4" t="s">
        <v>76</v>
      </c>
      <c r="G41" s="5">
        <f t="shared" si="2"/>
        <v>40384</v>
      </c>
      <c r="H41" s="5">
        <v>40947</v>
      </c>
      <c r="I41" s="24"/>
      <c r="J41" s="27">
        <v>38</v>
      </c>
      <c r="K41" s="43" t="s">
        <v>87</v>
      </c>
      <c r="L41" s="26">
        <f t="shared" si="1"/>
        <v>38</v>
      </c>
    </row>
    <row r="42" spans="1:12" ht="13.5">
      <c r="A42" s="43" t="s">
        <v>47</v>
      </c>
      <c r="B42" s="1">
        <v>17</v>
      </c>
      <c r="C42" s="1">
        <v>5</v>
      </c>
      <c r="E42" s="3">
        <v>40401</v>
      </c>
      <c r="F42" s="4" t="s">
        <v>78</v>
      </c>
      <c r="G42" s="5">
        <f t="shared" si="2"/>
        <v>40401</v>
      </c>
      <c r="H42" s="5">
        <v>40947</v>
      </c>
      <c r="I42" s="24"/>
      <c r="J42" s="26">
        <v>37</v>
      </c>
      <c r="K42" s="43" t="s">
        <v>85</v>
      </c>
      <c r="L42" s="26">
        <f t="shared" si="1"/>
        <v>37</v>
      </c>
    </row>
    <row r="43" spans="1:12" ht="13.5">
      <c r="A43" s="43" t="s">
        <v>45</v>
      </c>
      <c r="B43" s="6">
        <v>16</v>
      </c>
      <c r="C43" s="6">
        <v>5</v>
      </c>
      <c r="E43" s="3">
        <v>40402</v>
      </c>
      <c r="F43" s="4" t="s">
        <v>80</v>
      </c>
      <c r="G43" s="5">
        <f t="shared" si="2"/>
        <v>40402</v>
      </c>
      <c r="H43" s="5">
        <v>40947</v>
      </c>
      <c r="I43" s="24"/>
      <c r="J43" s="27">
        <v>36</v>
      </c>
      <c r="K43" s="43" t="s">
        <v>83</v>
      </c>
      <c r="L43" s="26">
        <f t="shared" si="1"/>
        <v>36</v>
      </c>
    </row>
    <row r="44" spans="1:12" ht="13.5">
      <c r="A44" s="8" t="s">
        <v>43</v>
      </c>
      <c r="B44" s="1">
        <v>15</v>
      </c>
      <c r="C44" s="1">
        <v>4</v>
      </c>
      <c r="E44" s="3">
        <v>40421</v>
      </c>
      <c r="F44" s="4" t="s">
        <v>82</v>
      </c>
      <c r="G44" s="5">
        <f t="shared" si="2"/>
        <v>40421</v>
      </c>
      <c r="H44" s="5">
        <v>40947</v>
      </c>
      <c r="I44" s="24"/>
      <c r="J44" s="26">
        <v>35</v>
      </c>
      <c r="K44" s="43" t="s">
        <v>81</v>
      </c>
      <c r="L44" s="26">
        <f t="shared" si="1"/>
        <v>35</v>
      </c>
    </row>
    <row r="45" spans="1:12" ht="13.5">
      <c r="A45" s="43" t="s">
        <v>145</v>
      </c>
      <c r="B45" s="6">
        <v>14</v>
      </c>
      <c r="C45" s="6">
        <v>4</v>
      </c>
      <c r="E45" s="3">
        <v>40447</v>
      </c>
      <c r="F45" s="4" t="s">
        <v>84</v>
      </c>
      <c r="G45" s="5">
        <f t="shared" si="2"/>
        <v>40447</v>
      </c>
      <c r="H45" s="5">
        <v>40947</v>
      </c>
      <c r="I45" s="24"/>
      <c r="J45" s="27">
        <v>34</v>
      </c>
      <c r="K45" s="43" t="s">
        <v>79</v>
      </c>
      <c r="L45" s="26">
        <f t="shared" si="1"/>
        <v>34</v>
      </c>
    </row>
    <row r="46" spans="1:12" ht="13.5">
      <c r="A46" s="43" t="s">
        <v>40</v>
      </c>
      <c r="B46" s="1">
        <v>13</v>
      </c>
      <c r="C46" s="1">
        <v>4</v>
      </c>
      <c r="E46" s="3">
        <v>40448</v>
      </c>
      <c r="F46" s="4" t="s">
        <v>86</v>
      </c>
      <c r="G46" s="5">
        <f t="shared" si="2"/>
        <v>40448</v>
      </c>
      <c r="H46" s="5">
        <v>40947</v>
      </c>
      <c r="I46" s="24"/>
      <c r="J46" s="26">
        <v>33</v>
      </c>
      <c r="K46" s="43" t="s">
        <v>77</v>
      </c>
      <c r="L46" s="26">
        <f t="shared" si="1"/>
        <v>33</v>
      </c>
    </row>
    <row r="47" spans="1:12" ht="13.5">
      <c r="A47" s="43" t="s">
        <v>38</v>
      </c>
      <c r="B47" s="6">
        <v>12</v>
      </c>
      <c r="C47" s="6">
        <v>4</v>
      </c>
      <c r="E47" s="3">
        <v>40503</v>
      </c>
      <c r="F47" s="4" t="s">
        <v>88</v>
      </c>
      <c r="G47" s="5">
        <f t="shared" si="2"/>
        <v>40503</v>
      </c>
      <c r="H47" s="5">
        <v>40947</v>
      </c>
      <c r="I47" s="24"/>
      <c r="J47" s="27">
        <v>32</v>
      </c>
      <c r="K47" s="43" t="s">
        <v>75</v>
      </c>
      <c r="L47" s="26">
        <f t="shared" si="1"/>
        <v>32</v>
      </c>
    </row>
    <row r="48" spans="1:12" ht="13.5">
      <c r="A48" s="43" t="s">
        <v>36</v>
      </c>
      <c r="B48" s="1">
        <v>11</v>
      </c>
      <c r="C48" s="1">
        <v>4</v>
      </c>
      <c r="E48" s="3">
        <v>40522</v>
      </c>
      <c r="F48" s="4" t="s">
        <v>90</v>
      </c>
      <c r="G48" s="5">
        <f t="shared" si="2"/>
        <v>40522</v>
      </c>
      <c r="H48" s="5">
        <v>40947</v>
      </c>
      <c r="I48" s="24"/>
      <c r="J48" s="26">
        <v>31</v>
      </c>
      <c r="K48" s="43" t="s">
        <v>73</v>
      </c>
      <c r="L48" s="26">
        <f t="shared" si="1"/>
        <v>31</v>
      </c>
    </row>
    <row r="49" spans="1:12" ht="13.5">
      <c r="A49" s="8" t="s">
        <v>34</v>
      </c>
      <c r="B49" s="6">
        <v>10</v>
      </c>
      <c r="C49" s="6">
        <v>4</v>
      </c>
      <c r="E49" s="3">
        <v>40544</v>
      </c>
      <c r="F49" s="4" t="s">
        <v>92</v>
      </c>
      <c r="G49" s="5">
        <f t="shared" si="2"/>
        <v>40544</v>
      </c>
      <c r="H49" s="5">
        <v>40947</v>
      </c>
      <c r="I49" s="24"/>
      <c r="J49" s="27">
        <v>30</v>
      </c>
      <c r="K49" s="43" t="s">
        <v>146</v>
      </c>
      <c r="L49" s="26">
        <f t="shared" si="1"/>
        <v>30</v>
      </c>
    </row>
    <row r="50" spans="1:12" ht="13.5">
      <c r="A50" s="43" t="s">
        <v>32</v>
      </c>
      <c r="B50" s="1">
        <v>9</v>
      </c>
      <c r="C50" s="1">
        <v>4</v>
      </c>
      <c r="E50" s="3">
        <v>40601</v>
      </c>
      <c r="F50" s="4" t="s">
        <v>94</v>
      </c>
      <c r="G50" s="5">
        <f t="shared" si="2"/>
        <v>40601</v>
      </c>
      <c r="H50" s="5">
        <v>40947</v>
      </c>
      <c r="I50" s="24"/>
      <c r="J50" s="26">
        <v>29</v>
      </c>
      <c r="K50" s="43" t="s">
        <v>70</v>
      </c>
      <c r="L50" s="26">
        <f t="shared" si="1"/>
        <v>29</v>
      </c>
    </row>
    <row r="51" spans="1:12" ht="13.5">
      <c r="A51" s="43" t="s">
        <v>30</v>
      </c>
      <c r="B51" s="6">
        <v>8</v>
      </c>
      <c r="C51" s="6">
        <v>4</v>
      </c>
      <c r="E51" s="3">
        <v>40602</v>
      </c>
      <c r="F51" s="4" t="s">
        <v>96</v>
      </c>
      <c r="G51" s="5">
        <f t="shared" si="2"/>
        <v>40602</v>
      </c>
      <c r="H51" s="5">
        <v>40947</v>
      </c>
      <c r="I51" s="24"/>
      <c r="J51" s="27">
        <v>28</v>
      </c>
      <c r="K51" s="43" t="s">
        <v>68</v>
      </c>
      <c r="L51" s="26">
        <f t="shared" si="1"/>
        <v>28</v>
      </c>
    </row>
    <row r="52" spans="1:12" ht="13.5">
      <c r="A52" s="43" t="s">
        <v>28</v>
      </c>
      <c r="B52" s="1">
        <v>7</v>
      </c>
      <c r="C52" s="1">
        <v>3</v>
      </c>
      <c r="E52" s="3">
        <v>40604</v>
      </c>
      <c r="F52" s="4" t="s">
        <v>98</v>
      </c>
      <c r="G52" s="5">
        <f t="shared" si="2"/>
        <v>40604</v>
      </c>
      <c r="H52" s="5">
        <v>40947</v>
      </c>
      <c r="I52" s="24"/>
      <c r="J52" s="26">
        <v>27</v>
      </c>
      <c r="K52" s="43" t="s">
        <v>66</v>
      </c>
      <c r="L52" s="26">
        <f t="shared" si="1"/>
        <v>27</v>
      </c>
    </row>
    <row r="53" spans="1:12" ht="13.5">
      <c r="A53" s="43" t="s">
        <v>26</v>
      </c>
      <c r="B53" s="6">
        <v>6</v>
      </c>
      <c r="C53" s="6">
        <v>3</v>
      </c>
      <c r="E53" s="3">
        <v>40605</v>
      </c>
      <c r="F53" s="4" t="s">
        <v>100</v>
      </c>
      <c r="G53" s="5">
        <f t="shared" si="2"/>
        <v>40605</v>
      </c>
      <c r="H53" s="5">
        <v>40947</v>
      </c>
      <c r="I53" s="24"/>
      <c r="J53" s="27">
        <v>26</v>
      </c>
      <c r="K53" s="43" t="s">
        <v>64</v>
      </c>
      <c r="L53" s="26">
        <f t="shared" si="1"/>
        <v>26</v>
      </c>
    </row>
    <row r="54" spans="1:12" ht="13.5">
      <c r="A54" s="43" t="s">
        <v>24</v>
      </c>
      <c r="B54" s="1">
        <v>5</v>
      </c>
      <c r="C54" s="1">
        <v>3</v>
      </c>
      <c r="E54" s="3">
        <v>40608</v>
      </c>
      <c r="F54" s="4" t="s">
        <v>101</v>
      </c>
      <c r="G54" s="5">
        <f t="shared" si="2"/>
        <v>40608</v>
      </c>
      <c r="H54" s="5">
        <v>40947</v>
      </c>
      <c r="I54" s="24"/>
      <c r="J54" s="26">
        <v>25</v>
      </c>
      <c r="K54" s="43" t="s">
        <v>63</v>
      </c>
      <c r="L54" s="26">
        <f t="shared" si="1"/>
        <v>25</v>
      </c>
    </row>
    <row r="55" spans="1:12" ht="13.5">
      <c r="A55" s="43" t="s">
        <v>22</v>
      </c>
      <c r="B55" s="6">
        <v>4</v>
      </c>
      <c r="C55" s="6">
        <v>3</v>
      </c>
      <c r="E55" s="3">
        <v>40609</v>
      </c>
      <c r="F55" s="4" t="s">
        <v>103</v>
      </c>
      <c r="G55" s="5">
        <f t="shared" si="2"/>
        <v>40609</v>
      </c>
      <c r="H55" s="5">
        <v>40947</v>
      </c>
      <c r="I55" s="24"/>
      <c r="J55" s="27">
        <v>24</v>
      </c>
      <c r="K55" s="43" t="s">
        <v>61</v>
      </c>
      <c r="L55" s="26">
        <f t="shared" si="1"/>
        <v>24</v>
      </c>
    </row>
    <row r="56" spans="1:12" ht="13.5">
      <c r="A56" s="43" t="s">
        <v>20</v>
      </c>
      <c r="B56" s="1">
        <v>3</v>
      </c>
      <c r="C56" s="1">
        <v>3</v>
      </c>
      <c r="E56" s="3">
        <v>40610</v>
      </c>
      <c r="F56" s="4" t="s">
        <v>104</v>
      </c>
      <c r="G56" s="5">
        <f t="shared" si="2"/>
        <v>40610</v>
      </c>
      <c r="H56" s="5">
        <v>40947</v>
      </c>
      <c r="I56" s="24"/>
      <c r="J56" s="26">
        <v>23</v>
      </c>
      <c r="K56" s="43" t="s">
        <v>59</v>
      </c>
      <c r="L56" s="26">
        <f t="shared" si="1"/>
        <v>23</v>
      </c>
    </row>
    <row r="57" spans="1:12" ht="13.5">
      <c r="A57" s="43" t="s">
        <v>18</v>
      </c>
      <c r="B57" s="6">
        <v>2</v>
      </c>
      <c r="C57" s="6">
        <v>3</v>
      </c>
      <c r="E57" s="3">
        <v>40621</v>
      </c>
      <c r="F57" s="4" t="s">
        <v>105</v>
      </c>
      <c r="G57" s="5">
        <f t="shared" si="2"/>
        <v>40621</v>
      </c>
      <c r="H57" s="5">
        <v>40621</v>
      </c>
      <c r="I57" s="24"/>
      <c r="J57" s="27">
        <v>22</v>
      </c>
      <c r="K57" s="43" t="s">
        <v>57</v>
      </c>
      <c r="L57" s="26">
        <f t="shared" si="1"/>
        <v>22</v>
      </c>
    </row>
    <row r="58" spans="1:12" ht="13.5">
      <c r="A58" s="43" t="s">
        <v>16</v>
      </c>
      <c r="B58" s="1">
        <v>1</v>
      </c>
      <c r="C58" s="1">
        <v>2</v>
      </c>
      <c r="E58" s="3">
        <v>40625</v>
      </c>
      <c r="F58" s="4" t="s">
        <v>106</v>
      </c>
      <c r="G58" s="5">
        <f t="shared" si="2"/>
        <v>40625</v>
      </c>
      <c r="H58" s="5">
        <v>40625</v>
      </c>
      <c r="I58" s="24"/>
      <c r="J58" s="26">
        <v>21</v>
      </c>
      <c r="K58" s="43" t="s">
        <v>55</v>
      </c>
      <c r="L58" s="26">
        <f t="shared" si="1"/>
        <v>21</v>
      </c>
    </row>
    <row r="59" spans="5:12" ht="13.5">
      <c r="E59" s="3">
        <v>40642</v>
      </c>
      <c r="F59" s="4" t="s">
        <v>107</v>
      </c>
      <c r="G59" s="5">
        <f t="shared" si="2"/>
        <v>40642</v>
      </c>
      <c r="H59" s="5">
        <v>40947</v>
      </c>
      <c r="I59" s="24"/>
      <c r="J59" s="27">
        <v>20</v>
      </c>
      <c r="K59" s="43" t="s">
        <v>53</v>
      </c>
      <c r="L59" s="26">
        <f t="shared" si="1"/>
        <v>20</v>
      </c>
    </row>
    <row r="60" spans="1:12" ht="13.5">
      <c r="A60" s="2" t="s">
        <v>237</v>
      </c>
      <c r="B60" s="2">
        <v>40100</v>
      </c>
      <c r="E60" s="3">
        <v>40646</v>
      </c>
      <c r="F60" s="4" t="s">
        <v>108</v>
      </c>
      <c r="G60" s="5">
        <f t="shared" si="2"/>
        <v>40646</v>
      </c>
      <c r="H60" s="5">
        <v>40947</v>
      </c>
      <c r="I60" s="24"/>
      <c r="J60" s="26">
        <v>19</v>
      </c>
      <c r="K60" s="43" t="s">
        <v>51</v>
      </c>
      <c r="L60" s="26">
        <f t="shared" si="1"/>
        <v>19</v>
      </c>
    </row>
    <row r="61" spans="1:12" ht="13.5">
      <c r="A61" s="2" t="s">
        <v>238</v>
      </c>
      <c r="B61" s="2">
        <v>40130</v>
      </c>
      <c r="E61" s="3">
        <v>40647</v>
      </c>
      <c r="F61" s="4" t="s">
        <v>109</v>
      </c>
      <c r="G61" s="5">
        <f t="shared" si="2"/>
        <v>40647</v>
      </c>
      <c r="H61" s="5">
        <v>40947</v>
      </c>
      <c r="I61" s="24"/>
      <c r="J61" s="27">
        <v>18</v>
      </c>
      <c r="K61" s="43" t="s">
        <v>49</v>
      </c>
      <c r="L61" s="26">
        <f t="shared" si="1"/>
        <v>18</v>
      </c>
    </row>
    <row r="62" spans="1:12" ht="13.5">
      <c r="A62" s="2" t="s">
        <v>239</v>
      </c>
      <c r="B62" s="2">
        <v>43100</v>
      </c>
      <c r="E62" s="25">
        <v>43100</v>
      </c>
      <c r="F62" s="2" t="s">
        <v>239</v>
      </c>
      <c r="G62" s="25">
        <f aca="true" t="shared" si="3" ref="G62:G79">E62</f>
        <v>43100</v>
      </c>
      <c r="H62" s="25">
        <f>E62</f>
        <v>43100</v>
      </c>
      <c r="I62" s="24"/>
      <c r="J62" s="26">
        <v>17</v>
      </c>
      <c r="K62" s="43" t="s">
        <v>47</v>
      </c>
      <c r="L62" s="26">
        <f t="shared" si="1"/>
        <v>17</v>
      </c>
    </row>
    <row r="63" spans="1:12" ht="13.5">
      <c r="A63" s="2" t="s">
        <v>240</v>
      </c>
      <c r="B63" s="2">
        <v>34100</v>
      </c>
      <c r="E63" s="25">
        <v>34100</v>
      </c>
      <c r="F63" s="2" t="s">
        <v>240</v>
      </c>
      <c r="G63" s="25">
        <f t="shared" si="3"/>
        <v>34100</v>
      </c>
      <c r="H63" s="25">
        <f aca="true" t="shared" si="4" ref="H63:H79">E63</f>
        <v>34100</v>
      </c>
      <c r="I63" s="24"/>
      <c r="J63" s="27">
        <v>16</v>
      </c>
      <c r="K63" s="43" t="s">
        <v>45</v>
      </c>
      <c r="L63" s="26">
        <f t="shared" si="1"/>
        <v>16</v>
      </c>
    </row>
    <row r="64" spans="1:12" ht="13.5">
      <c r="A64" s="2" t="s">
        <v>236</v>
      </c>
      <c r="B64" s="2">
        <v>33100</v>
      </c>
      <c r="E64" s="25">
        <v>33100</v>
      </c>
      <c r="F64" s="2" t="s">
        <v>236</v>
      </c>
      <c r="G64" s="25">
        <f t="shared" si="3"/>
        <v>33100</v>
      </c>
      <c r="H64" s="25">
        <f t="shared" si="4"/>
        <v>33100</v>
      </c>
      <c r="I64" s="24"/>
      <c r="J64" s="26">
        <v>15</v>
      </c>
      <c r="K64" s="43" t="s">
        <v>43</v>
      </c>
      <c r="L64" s="26">
        <f t="shared" si="1"/>
        <v>15</v>
      </c>
    </row>
    <row r="65" spans="1:12" ht="13.5">
      <c r="A65" s="2" t="s">
        <v>235</v>
      </c>
      <c r="B65" s="2">
        <v>28100</v>
      </c>
      <c r="E65" s="25">
        <v>28100</v>
      </c>
      <c r="F65" s="2" t="s">
        <v>235</v>
      </c>
      <c r="G65" s="25">
        <f t="shared" si="3"/>
        <v>28100</v>
      </c>
      <c r="H65" s="25">
        <f t="shared" si="4"/>
        <v>28100</v>
      </c>
      <c r="I65" s="24"/>
      <c r="J65" s="27">
        <v>14</v>
      </c>
      <c r="K65" s="43" t="s">
        <v>145</v>
      </c>
      <c r="L65" s="26">
        <f t="shared" si="1"/>
        <v>14</v>
      </c>
    </row>
    <row r="66" spans="1:12" ht="13.5">
      <c r="A66" s="2" t="s">
        <v>234</v>
      </c>
      <c r="B66" s="2">
        <v>27140</v>
      </c>
      <c r="E66" s="25">
        <v>27140</v>
      </c>
      <c r="F66" s="2" t="s">
        <v>234</v>
      </c>
      <c r="G66" s="25">
        <f t="shared" si="3"/>
        <v>27140</v>
      </c>
      <c r="H66" s="25">
        <f t="shared" si="4"/>
        <v>27140</v>
      </c>
      <c r="I66" s="24"/>
      <c r="J66" s="26">
        <v>13</v>
      </c>
      <c r="K66" s="43" t="s">
        <v>40</v>
      </c>
      <c r="L66" s="26">
        <f t="shared" si="1"/>
        <v>13</v>
      </c>
    </row>
    <row r="67" spans="1:12" ht="13.5">
      <c r="A67" s="2" t="s">
        <v>233</v>
      </c>
      <c r="B67" s="2">
        <v>27100</v>
      </c>
      <c r="E67" s="25">
        <v>27100</v>
      </c>
      <c r="F67" s="2" t="s">
        <v>233</v>
      </c>
      <c r="G67" s="25">
        <f t="shared" si="3"/>
        <v>27100</v>
      </c>
      <c r="H67" s="25">
        <f t="shared" si="4"/>
        <v>27100</v>
      </c>
      <c r="I67" s="24"/>
      <c r="J67" s="27">
        <v>12</v>
      </c>
      <c r="K67" s="43" t="s">
        <v>38</v>
      </c>
      <c r="L67" s="26">
        <f aca="true" t="shared" si="5" ref="L67:L96">J67</f>
        <v>12</v>
      </c>
    </row>
    <row r="68" spans="1:12" ht="13.5">
      <c r="A68" s="2" t="s">
        <v>232</v>
      </c>
      <c r="B68" s="2">
        <v>26100</v>
      </c>
      <c r="E68" s="25">
        <v>26100</v>
      </c>
      <c r="F68" s="2" t="s">
        <v>232</v>
      </c>
      <c r="G68" s="25">
        <f t="shared" si="3"/>
        <v>26100</v>
      </c>
      <c r="H68" s="25">
        <f t="shared" si="4"/>
        <v>26100</v>
      </c>
      <c r="I68" s="24"/>
      <c r="J68" s="26">
        <v>11</v>
      </c>
      <c r="K68" s="43" t="s">
        <v>36</v>
      </c>
      <c r="L68" s="26">
        <f t="shared" si="5"/>
        <v>11</v>
      </c>
    </row>
    <row r="69" spans="1:12" ht="13.5">
      <c r="A69" s="2" t="s">
        <v>231</v>
      </c>
      <c r="B69" s="2">
        <v>23100</v>
      </c>
      <c r="E69" s="25">
        <v>23100</v>
      </c>
      <c r="F69" s="2" t="s">
        <v>231</v>
      </c>
      <c r="G69" s="25">
        <f t="shared" si="3"/>
        <v>23100</v>
      </c>
      <c r="H69" s="25">
        <f t="shared" si="4"/>
        <v>23100</v>
      </c>
      <c r="I69" s="24"/>
      <c r="J69" s="27">
        <v>10</v>
      </c>
      <c r="K69" s="43" t="s">
        <v>34</v>
      </c>
      <c r="L69" s="26">
        <f t="shared" si="5"/>
        <v>10</v>
      </c>
    </row>
    <row r="70" spans="1:12" ht="13.5">
      <c r="A70" s="2" t="s">
        <v>230</v>
      </c>
      <c r="B70" s="2">
        <v>22130</v>
      </c>
      <c r="E70" s="25">
        <v>22130</v>
      </c>
      <c r="F70" s="2" t="s">
        <v>230</v>
      </c>
      <c r="G70" s="25">
        <f t="shared" si="3"/>
        <v>22130</v>
      </c>
      <c r="H70" s="25">
        <f t="shared" si="4"/>
        <v>22130</v>
      </c>
      <c r="I70" s="24"/>
      <c r="J70" s="26">
        <v>9</v>
      </c>
      <c r="K70" s="43" t="s">
        <v>32</v>
      </c>
      <c r="L70" s="26">
        <f t="shared" si="5"/>
        <v>9</v>
      </c>
    </row>
    <row r="71" spans="1:12" ht="13.5">
      <c r="A71" s="2" t="s">
        <v>229</v>
      </c>
      <c r="B71" s="2">
        <v>22100</v>
      </c>
      <c r="E71" s="25">
        <v>22100</v>
      </c>
      <c r="F71" s="2" t="s">
        <v>229</v>
      </c>
      <c r="G71" s="25">
        <f t="shared" si="3"/>
        <v>22100</v>
      </c>
      <c r="H71" s="25">
        <f t="shared" si="4"/>
        <v>22100</v>
      </c>
      <c r="I71" s="24"/>
      <c r="J71" s="27">
        <v>8</v>
      </c>
      <c r="K71" s="43" t="s">
        <v>30</v>
      </c>
      <c r="L71" s="26">
        <f t="shared" si="5"/>
        <v>8</v>
      </c>
    </row>
    <row r="72" spans="1:12" ht="13.5">
      <c r="A72" s="2" t="s">
        <v>228</v>
      </c>
      <c r="B72" s="2">
        <v>15100</v>
      </c>
      <c r="E72" s="25">
        <v>15100</v>
      </c>
      <c r="F72" s="2" t="s">
        <v>228</v>
      </c>
      <c r="G72" s="25">
        <f t="shared" si="3"/>
        <v>15100</v>
      </c>
      <c r="H72" s="25">
        <f t="shared" si="4"/>
        <v>15100</v>
      </c>
      <c r="I72" s="24"/>
      <c r="J72" s="26">
        <v>7</v>
      </c>
      <c r="K72" s="43" t="s">
        <v>28</v>
      </c>
      <c r="L72" s="26">
        <f t="shared" si="5"/>
        <v>7</v>
      </c>
    </row>
    <row r="73" spans="1:12" ht="13.5">
      <c r="A73" s="2" t="s">
        <v>227</v>
      </c>
      <c r="B73" s="2">
        <v>14150</v>
      </c>
      <c r="E73" s="25">
        <v>14150</v>
      </c>
      <c r="F73" s="2" t="s">
        <v>227</v>
      </c>
      <c r="G73" s="25">
        <f t="shared" si="3"/>
        <v>14150</v>
      </c>
      <c r="H73" s="25">
        <f t="shared" si="4"/>
        <v>14150</v>
      </c>
      <c r="I73" s="24"/>
      <c r="J73" s="27">
        <v>6</v>
      </c>
      <c r="K73" s="43" t="s">
        <v>26</v>
      </c>
      <c r="L73" s="26">
        <f t="shared" si="5"/>
        <v>6</v>
      </c>
    </row>
    <row r="74" spans="1:12" ht="13.5">
      <c r="A74" s="2" t="s">
        <v>226</v>
      </c>
      <c r="B74" s="2">
        <v>14130</v>
      </c>
      <c r="E74" s="25">
        <v>14130</v>
      </c>
      <c r="F74" s="2" t="s">
        <v>226</v>
      </c>
      <c r="G74" s="25">
        <f t="shared" si="3"/>
        <v>14130</v>
      </c>
      <c r="H74" s="25">
        <f t="shared" si="4"/>
        <v>14130</v>
      </c>
      <c r="I74" s="24"/>
      <c r="J74" s="26">
        <v>5</v>
      </c>
      <c r="K74" s="43" t="s">
        <v>24</v>
      </c>
      <c r="L74" s="26">
        <f t="shared" si="5"/>
        <v>5</v>
      </c>
    </row>
    <row r="75" spans="1:12" ht="13.5">
      <c r="A75" s="2" t="s">
        <v>225</v>
      </c>
      <c r="B75" s="2">
        <v>14100</v>
      </c>
      <c r="E75" s="25">
        <v>14100</v>
      </c>
      <c r="F75" s="2" t="s">
        <v>225</v>
      </c>
      <c r="G75" s="25">
        <f t="shared" si="3"/>
        <v>14100</v>
      </c>
      <c r="H75" s="25">
        <f t="shared" si="4"/>
        <v>14100</v>
      </c>
      <c r="I75" s="24"/>
      <c r="J75" s="27">
        <v>4</v>
      </c>
      <c r="K75" s="43" t="s">
        <v>22</v>
      </c>
      <c r="L75" s="26">
        <f t="shared" si="5"/>
        <v>4</v>
      </c>
    </row>
    <row r="76" spans="1:12" ht="13.5">
      <c r="A76" s="2" t="s">
        <v>224</v>
      </c>
      <c r="B76" s="2">
        <v>12100</v>
      </c>
      <c r="E76" s="25">
        <v>12100</v>
      </c>
      <c r="F76" s="2" t="s">
        <v>224</v>
      </c>
      <c r="G76" s="25">
        <f t="shared" si="3"/>
        <v>12100</v>
      </c>
      <c r="H76" s="25">
        <f t="shared" si="4"/>
        <v>12100</v>
      </c>
      <c r="I76" s="24"/>
      <c r="J76" s="26">
        <v>3</v>
      </c>
      <c r="K76" s="43" t="s">
        <v>20</v>
      </c>
      <c r="L76" s="26">
        <f t="shared" si="5"/>
        <v>3</v>
      </c>
    </row>
    <row r="77" spans="1:12" ht="13.5">
      <c r="A77" s="2" t="s">
        <v>223</v>
      </c>
      <c r="B77" s="2">
        <v>11100</v>
      </c>
      <c r="E77" s="25">
        <v>11100</v>
      </c>
      <c r="F77" s="2" t="s">
        <v>223</v>
      </c>
      <c r="G77" s="25">
        <f t="shared" si="3"/>
        <v>11100</v>
      </c>
      <c r="H77" s="25">
        <f t="shared" si="4"/>
        <v>11100</v>
      </c>
      <c r="I77" s="24"/>
      <c r="J77" s="27">
        <v>2</v>
      </c>
      <c r="K77" s="43" t="s">
        <v>18</v>
      </c>
      <c r="L77" s="26">
        <f t="shared" si="5"/>
        <v>2</v>
      </c>
    </row>
    <row r="78" spans="1:12" ht="13.5">
      <c r="A78" s="2" t="s">
        <v>222</v>
      </c>
      <c r="B78" s="2">
        <v>4100</v>
      </c>
      <c r="E78" s="25">
        <v>4100</v>
      </c>
      <c r="F78" s="2" t="s">
        <v>222</v>
      </c>
      <c r="G78" s="25">
        <f t="shared" si="3"/>
        <v>4100</v>
      </c>
      <c r="H78" s="25">
        <f t="shared" si="4"/>
        <v>4100</v>
      </c>
      <c r="I78" s="24"/>
      <c r="J78" s="26">
        <v>1</v>
      </c>
      <c r="K78" s="43" t="s">
        <v>16</v>
      </c>
      <c r="L78" s="26">
        <f t="shared" si="5"/>
        <v>1</v>
      </c>
    </row>
    <row r="79" spans="1:12" ht="13.5">
      <c r="A79" s="2" t="s">
        <v>221</v>
      </c>
      <c r="B79" s="2">
        <v>1100</v>
      </c>
      <c r="E79" s="25">
        <v>1100</v>
      </c>
      <c r="F79" s="2" t="s">
        <v>221</v>
      </c>
      <c r="G79" s="25">
        <f t="shared" si="3"/>
        <v>1100</v>
      </c>
      <c r="H79" s="25">
        <f t="shared" si="4"/>
        <v>1100</v>
      </c>
      <c r="I79" s="24"/>
      <c r="J79" s="26">
        <v>43100</v>
      </c>
      <c r="K79" s="1" t="s">
        <v>239</v>
      </c>
      <c r="L79" s="26">
        <f t="shared" si="5"/>
        <v>43100</v>
      </c>
    </row>
    <row r="80" spans="8:12" ht="13.5">
      <c r="H80" s="24"/>
      <c r="I80" s="24"/>
      <c r="J80" s="26">
        <v>34100</v>
      </c>
      <c r="K80" s="1" t="s">
        <v>240</v>
      </c>
      <c r="L80" s="26">
        <f t="shared" si="5"/>
        <v>34100</v>
      </c>
    </row>
    <row r="81" spans="8:12" ht="13.5">
      <c r="H81" s="24"/>
      <c r="I81" s="24"/>
      <c r="J81" s="26">
        <v>33100</v>
      </c>
      <c r="K81" s="1" t="s">
        <v>236</v>
      </c>
      <c r="L81" s="26">
        <f t="shared" si="5"/>
        <v>33100</v>
      </c>
    </row>
    <row r="82" spans="8:12" ht="13.5">
      <c r="H82" s="24"/>
      <c r="I82" s="24"/>
      <c r="J82" s="26">
        <v>28100</v>
      </c>
      <c r="K82" s="1" t="s">
        <v>235</v>
      </c>
      <c r="L82" s="26">
        <f t="shared" si="5"/>
        <v>28100</v>
      </c>
    </row>
    <row r="83" spans="8:12" ht="13.5">
      <c r="H83" s="24"/>
      <c r="I83" s="24"/>
      <c r="J83" s="26">
        <v>27140</v>
      </c>
      <c r="K83" s="1" t="s">
        <v>234</v>
      </c>
      <c r="L83" s="26">
        <f t="shared" si="5"/>
        <v>27140</v>
      </c>
    </row>
    <row r="84" spans="8:12" ht="13.5">
      <c r="H84" s="24"/>
      <c r="I84" s="24"/>
      <c r="J84" s="26">
        <v>27100</v>
      </c>
      <c r="K84" s="1" t="s">
        <v>233</v>
      </c>
      <c r="L84" s="26">
        <f t="shared" si="5"/>
        <v>27100</v>
      </c>
    </row>
    <row r="85" spans="8:12" ht="13.5">
      <c r="H85" s="24"/>
      <c r="I85" s="24"/>
      <c r="J85" s="26">
        <v>26100</v>
      </c>
      <c r="K85" s="1" t="s">
        <v>232</v>
      </c>
      <c r="L85" s="26">
        <f t="shared" si="5"/>
        <v>26100</v>
      </c>
    </row>
    <row r="86" spans="8:12" ht="13.5">
      <c r="H86" s="24"/>
      <c r="I86" s="24"/>
      <c r="J86" s="26">
        <v>23100</v>
      </c>
      <c r="K86" s="1" t="s">
        <v>231</v>
      </c>
      <c r="L86" s="26">
        <f t="shared" si="5"/>
        <v>23100</v>
      </c>
    </row>
    <row r="87" spans="8:12" ht="13.5">
      <c r="H87" s="24"/>
      <c r="I87" s="24"/>
      <c r="J87" s="26">
        <v>22130</v>
      </c>
      <c r="K87" s="1" t="s">
        <v>230</v>
      </c>
      <c r="L87" s="26">
        <f t="shared" si="5"/>
        <v>22130</v>
      </c>
    </row>
    <row r="88" spans="8:12" ht="13.5">
      <c r="H88" s="24"/>
      <c r="I88" s="24"/>
      <c r="J88" s="26">
        <v>22100</v>
      </c>
      <c r="K88" s="1" t="s">
        <v>229</v>
      </c>
      <c r="L88" s="26">
        <f t="shared" si="5"/>
        <v>22100</v>
      </c>
    </row>
    <row r="89" spans="8:12" ht="13.5">
      <c r="H89" s="24"/>
      <c r="I89" s="24"/>
      <c r="J89" s="26">
        <v>15100</v>
      </c>
      <c r="K89" s="1" t="s">
        <v>308</v>
      </c>
      <c r="L89" s="26">
        <f t="shared" si="5"/>
        <v>15100</v>
      </c>
    </row>
    <row r="90" spans="8:12" ht="13.5">
      <c r="H90" s="24"/>
      <c r="I90" s="24"/>
      <c r="J90" s="26">
        <v>14150</v>
      </c>
      <c r="K90" s="1" t="s">
        <v>227</v>
      </c>
      <c r="L90" s="26">
        <f t="shared" si="5"/>
        <v>14150</v>
      </c>
    </row>
    <row r="91" spans="8:12" ht="13.5">
      <c r="H91" s="24"/>
      <c r="I91" s="24"/>
      <c r="J91" s="26">
        <v>14130</v>
      </c>
      <c r="K91" s="1" t="s">
        <v>226</v>
      </c>
      <c r="L91" s="26">
        <f t="shared" si="5"/>
        <v>14130</v>
      </c>
    </row>
    <row r="92" spans="8:12" ht="13.5">
      <c r="H92" s="24"/>
      <c r="I92" s="24"/>
      <c r="J92" s="26">
        <v>14100</v>
      </c>
      <c r="K92" s="1" t="s">
        <v>225</v>
      </c>
      <c r="L92" s="26">
        <f t="shared" si="5"/>
        <v>14100</v>
      </c>
    </row>
    <row r="93" spans="8:12" ht="13.5">
      <c r="H93" s="24"/>
      <c r="I93" s="24"/>
      <c r="J93" s="26">
        <v>12100</v>
      </c>
      <c r="K93" s="1" t="s">
        <v>224</v>
      </c>
      <c r="L93" s="26">
        <f t="shared" si="5"/>
        <v>12100</v>
      </c>
    </row>
    <row r="94" spans="8:12" ht="13.5">
      <c r="H94" s="24"/>
      <c r="I94" s="24"/>
      <c r="J94" s="26">
        <v>11100</v>
      </c>
      <c r="K94" s="1" t="s">
        <v>223</v>
      </c>
      <c r="L94" s="26">
        <f t="shared" si="5"/>
        <v>11100</v>
      </c>
    </row>
    <row r="95" spans="10:12" ht="13.5">
      <c r="J95" s="26">
        <v>4100</v>
      </c>
      <c r="K95" s="1" t="s">
        <v>222</v>
      </c>
      <c r="L95" s="26">
        <f t="shared" si="5"/>
        <v>4100</v>
      </c>
    </row>
    <row r="96" spans="10:12" ht="13.5">
      <c r="J96" s="26">
        <v>1100</v>
      </c>
      <c r="K96" s="1" t="s">
        <v>221</v>
      </c>
      <c r="L96" s="26">
        <f t="shared" si="5"/>
        <v>1100</v>
      </c>
    </row>
  </sheetData>
  <sheetProtection sheet="1" select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9800346</dc:creator>
  <cp:keywords/>
  <dc:description/>
  <cp:lastModifiedBy>9800346</cp:lastModifiedBy>
  <cp:lastPrinted>2016-04-11T07:26:07Z</cp:lastPrinted>
  <dcterms:created xsi:type="dcterms:W3CDTF">2014-11-28T02:03:41Z</dcterms:created>
  <dcterms:modified xsi:type="dcterms:W3CDTF">2016-04-11T08:12:36Z</dcterms:modified>
  <cp:category/>
  <cp:version/>
  <cp:contentType/>
  <cp:contentStatus/>
</cp:coreProperties>
</file>