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firstSheet="3" activeTab="3"/>
  </bookViews>
  <sheets>
    <sheet name="日帰宿泊・県内県外（福岡）" sheetId="1" r:id="rId1"/>
    <sheet name="日帰宿泊・県外県内（筑後）" sheetId="2" r:id="rId2"/>
    <sheet name="日帰宿泊・県外県内（筑豊・北九州）" sheetId="3" r:id="rId3"/>
    <sheet name="地区計，福岡地区" sheetId="4" r:id="rId4"/>
    <sheet name="筑後地区" sheetId="5" r:id="rId5"/>
    <sheet name="筑豊地区" sheetId="6" r:id="rId6"/>
    <sheet name="北九州地区" sheetId="7" r:id="rId7"/>
  </sheets>
  <definedNames>
    <definedName name="_xlnm.Print_Area" localSheetId="3">'地区計，福岡地区'!$A$1:$O$38</definedName>
    <definedName name="_xlnm.Print_Area" localSheetId="4">'筑後地区'!$A$1:$O$38</definedName>
    <definedName name="_xlnm.Print_Area" localSheetId="5">'筑豊地区'!$A$1:$O$33</definedName>
    <definedName name="_xlnm.Print_Area" localSheetId="1">'日帰宿泊・県外県内（筑後）'!$A$1:$AF$37</definedName>
    <definedName name="_xlnm.Print_Area" localSheetId="2">'日帰宿泊・県外県内（筑豊・北九州）'!$A$1:$AF$52</definedName>
    <definedName name="_xlnm.Print_Area" localSheetId="0">'日帰宿泊・県内県外（福岡）'!$A$1:$AE$38</definedName>
    <definedName name="_xlnm.Print_Area" localSheetId="6">'北九州地区'!$A$1:$O$23</definedName>
  </definedNames>
  <calcPr fullCalcOnLoad="1"/>
</workbook>
</file>

<file path=xl/sharedStrings.xml><?xml version="1.0" encoding="utf-8"?>
<sst xmlns="http://schemas.openxmlformats.org/spreadsheetml/2006/main" count="766" uniqueCount="303">
  <si>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</si>
  <si>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</si>
  <si>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</si>
  <si>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</si>
  <si>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</si>
  <si>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</si>
  <si>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</si>
  <si>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</si>
  <si>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</si>
  <si>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</si>
  <si>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</si>
  <si>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宗像ユリックス､正助ふるさと村､八所宮､城山､山田地蔵尊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</si>
  <si>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</si>
  <si>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</si>
  <si>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</si>
  <si>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</si>
  <si>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</si>
  <si>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</si>
  <si>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</si>
  <si>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</si>
  <si>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</si>
  <si>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</si>
  <si>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</si>
  <si>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</si>
  <si>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</si>
  <si>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</si>
  <si>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</si>
  <si>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</si>
  <si>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</si>
  <si>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</si>
  <si>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</si>
  <si>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</si>
  <si>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</si>
  <si>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</si>
  <si>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</si>
  <si>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</si>
  <si>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</si>
  <si>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</si>
  <si>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</si>
  <si>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</si>
  <si>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立花山､新宮海水浴場､横大路家住宅(千年家)､相島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</si>
  <si>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</si>
  <si>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</si>
  <si>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</si>
  <si>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</si>
  <si>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</si>
  <si>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</si>
  <si>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</si>
  <si>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</si>
  <si>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</si>
  <si>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</si>
  <si>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</si>
  <si>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</si>
  <si>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</si>
  <si>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</si>
  <si>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</si>
  <si>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</si>
  <si>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船小屋温泉､水田天満宮､石人山古墳､稚児風流､かすり市</t>
  </si>
  <si>
    <t xml:space="preserve"> 大川市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</si>
  <si>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</si>
  <si>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</si>
  <si>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</si>
  <si>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</si>
  <si>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</si>
  <si>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</si>
  <si>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</si>
  <si>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</si>
  <si>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</si>
  <si>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</si>
  <si>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</si>
  <si>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</si>
  <si>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</si>
  <si>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</si>
  <si>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</si>
  <si>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</si>
  <si>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</si>
  <si>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</si>
  <si>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</si>
  <si>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</si>
  <si>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</si>
  <si>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</si>
  <si>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</si>
  <si>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</si>
  <si>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</si>
  <si>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</si>
  <si>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</si>
  <si>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</si>
  <si>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</si>
  <si>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</si>
  <si>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</si>
  <si>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</si>
  <si>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御座敷梅､御牧山､七霊の滝､松風の関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</si>
  <si>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</si>
  <si>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</si>
  <si>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</si>
  <si>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</si>
  <si>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</si>
  <si>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</si>
  <si>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</si>
  <si>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</si>
  <si>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</si>
  <si>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</si>
  <si>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</si>
  <si>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</si>
  <si>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</si>
  <si>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</si>
  <si>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</si>
  <si>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</si>
  <si>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</si>
  <si>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</si>
  <si>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</si>
  <si>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</si>
  <si>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</si>
  <si>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</si>
  <si>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</si>
  <si>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</si>
  <si>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</si>
  <si>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</si>
  <si>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</si>
  <si>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</si>
  <si>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</si>
  <si>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</si>
  <si>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</si>
  <si>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</si>
  <si>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</si>
  <si>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</si>
  <si>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</si>
  <si>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</si>
  <si>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</si>
  <si>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</si>
  <si>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</si>
  <si>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</si>
  <si>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</si>
  <si>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</si>
  <si>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</si>
  <si>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</si>
  <si>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</si>
  <si>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</si>
  <si>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石炭資料館､田川市美術館､風治八幡宮､川渡り神幸祭､岩屋公園､丸山公園､成道寺公園</t>
  </si>
  <si>
    <t xml:space="preserve"> 長谷観音､中山不動尊､歴史民俗資料館､鞍手ｶﾝﾄﾘ-倶楽部､伊藤常足翁旧宅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</si>
  <si>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</si>
  <si>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</si>
  <si>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</si>
  <si>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</si>
  <si>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</si>
  <si>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</si>
  <si>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八幡古表神社､天仲寺公園､吉富公園､鈴熊寺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</si>
  <si>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</si>
  <si>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</si>
  <si>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</si>
  <si>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</si>
  <si>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</si>
  <si>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</si>
  <si>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</si>
  <si>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</si>
  <si>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岩屋権現､定禅寺の藤､伊方古墳､祇園まつり､福智山ハイキングコース､ホタル</t>
  </si>
  <si>
    <t xml:space="preserve"> 歴史資料館､嘉穂劇場､八木山渓流公園､八木山高原､農楽園､伊川温泉､RKB皐月ゴルフ</t>
  </si>
  <si>
    <t xml:space="preserve"> 大法白馬山自然遊歩道､安国寺､熊ヶ畑キャンプ場､梅林公園</t>
  </si>
  <si>
    <t xml:space="preserve"> 長崎街道小竹御休所､チューリップ園､ミッションバレーゴルフクラブ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</si>
  <si>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</si>
  <si>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</si>
  <si>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 xml:space="preserve"> （6）地区別・市町村別入込客、消費額の推移</t>
  </si>
  <si>
    <t>（単位：千人）</t>
  </si>
  <si>
    <t>一部産業観光含む</t>
  </si>
  <si>
    <t>（単位：千人、百万円）</t>
  </si>
  <si>
    <t>１９９６　　　　　Ｈ８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</si>
  <si>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</si>
  <si>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</si>
  <si>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</si>
  <si>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</si>
  <si>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</si>
  <si>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</si>
  <si>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</si>
  <si>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</si>
  <si>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</si>
  <si>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</si>
  <si>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</si>
  <si>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</si>
  <si>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</si>
  <si>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</si>
  <si>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</si>
  <si>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</si>
  <si>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</si>
  <si>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</si>
  <si>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</si>
  <si>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</si>
  <si>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</si>
  <si>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　　　　　Ｈ８</t>
  </si>
  <si>
    <t>１９９７　　　　Ｈ９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</si>
  <si>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</si>
  <si>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</si>
  <si>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</si>
  <si>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</si>
  <si>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</si>
  <si>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</si>
  <si>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</si>
  <si>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</si>
  <si>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</si>
  <si>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</si>
  <si>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</si>
  <si>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</si>
  <si>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</si>
  <si>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</si>
  <si>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          Ｈ８</t>
  </si>
  <si>
    <t>１９９７         Ｈ９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</si>
  <si>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</si>
  <si>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</si>
  <si>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</si>
  <si>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</si>
  <si>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</si>
  <si>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</si>
  <si>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</si>
  <si>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</si>
  <si>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</si>
  <si>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</si>
  <si>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</si>
  <si>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</si>
  <si>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１９９6          Ｈ8</t>
  </si>
  <si>
    <t>１９９7          Ｈ９</t>
  </si>
  <si>
    <t xml:space="preserve">         （7）平成１２年目的別入込客の状況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</si>
  <si>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</si>
  <si>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</si>
  <si>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</si>
  <si>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</si>
  <si>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</si>
  <si>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</si>
  <si>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</si>
  <si>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</si>
  <si>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</si>
  <si>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</si>
  <si>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</si>
  <si>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</si>
  <si>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薬王寺温泉､清滝､古賀海岸､古賀市コミュニテｨホール､古賀ゴルフクラブ､愛宕山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</si>
  <si>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</si>
  <si>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</si>
  <si>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宮地嶽神社､金比羅神社､大峰山自然公園､玄海彫刻の岬恋の浦､大峰山キャンプ場、津屋崎千軒、藍の家、あんずの里運動公園</t>
  </si>
  <si>
    <t xml:space="preserve"> 宗像大社､鎮国寺､さつき松原､観光物産館、玄海民俗資料館､神湊､ 鐘崎､地島､玄海ゴルフ場</t>
  </si>
  <si>
    <t xml:space="preserve"> 真名子木の香ランド､深江海岸､姉子の浜、鎮懐石八幡宮､二丈カントリークラブ、まむし温泉</t>
  </si>
  <si>
    <t xml:space="preserve">  筑 後 地 区　　　　　　　　　　　　　　　　　　　　　　　　　　　　　　　</t>
  </si>
  <si>
    <t xml:space="preserve"> 延命公園(動物園)､三井港倶楽部､三池ｶﾙﾀ記念館､定林寺､石炭産業科学館、大蛇山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</si>
  <si>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</si>
  <si>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</si>
  <si>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</si>
  <si>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</si>
  <si>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</si>
  <si>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</si>
  <si>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</si>
  <si>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</si>
  <si>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酒資料館､エツ遊覧船､ふれあいセンター､エツ大師像､酒造とせせらぎ公園、城島リバーサイドゴルフ場</t>
  </si>
  <si>
    <t xml:space="preserve"> グリーンピア八女､黒木大藤､霊巌寺､日向神ダﾑ､グリーンパル日向神峡、茶の里公園、黒木城跡、きのこ村キャンプ場</t>
  </si>
  <si>
    <t xml:space="preserve"> 納又滝､サロジ池自然公園､ホタル見物､北川内公園､石橋群､耳納スカイライン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</si>
  <si>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</si>
  <si>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</si>
  <si>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</si>
  <si>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</si>
  <si>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</si>
  <si>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</si>
  <si>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</si>
  <si>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王塚古墳､王塚装飾古墳館､湯ﾉ浦総合キャンプ場､麻生飯塚ゴルフ倶楽部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</si>
  <si>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</si>
  <si>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</si>
  <si>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</si>
  <si>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</si>
  <si>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稲荷神社､､飯土井神社､金田ふれあいスポーツ公園､金田町Ｂ＆Ｇ海洋センター、I Love カナダ Fiesta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</si>
  <si>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</si>
  <si>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</si>
  <si>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</si>
  <si>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</si>
  <si>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</si>
  <si>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</si>
  <si>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</si>
  <si>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</si>
  <si>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</si>
  <si>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太平ふれあいの市、穴ヶ葉山古墳､友枝瓦窯跡､大池公園､県立ふれあいの家京築､九州自然歩道､大池公園ふれあいの里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</si>
  <si>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</si>
  <si>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</si>
  <si>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</si>
  <si>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</si>
  <si>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</si>
  <si>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</si>
  <si>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</si>
  <si>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</si>
  <si>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</si>
  <si>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</si>
  <si>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</si>
  <si>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</si>
  <si>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</si>
  <si>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</si>
  <si>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</si>
  <si>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</si>
  <si>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</si>
  <si>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大刀洗公園､今村カトリック教会､菊池武光銅像</t>
  </si>
  <si>
    <t xml:space="preserve"> アクアス、久留米絣会館､一草庵村の美術館､いちご狩</t>
  </si>
  <si>
    <t xml:space="preserve"> 石人山古墳､久留米絣工房､産業展示会館､巨峰狩､逆瀬ゴットン館､こふんピア広川</t>
  </si>
  <si>
    <t xml:space="preserve"> 新船小屋温泉、 中の島公園､清水公園､女山神籠石､幸若舞</t>
  </si>
  <si>
    <t xml:space="preserve"> 石神山古墳､宝満神社奉納能楽､江浦八幡神社､高田濃施山公園､ニコニコのり九州工場</t>
  </si>
  <si>
    <t>社寺･文化財</t>
  </si>
  <si>
    <t xml:space="preserve"> 魚見公園､夏井ヶ浜､岡湊神社､歴史民俗資料館､芦屋釜の里､レジャープールアクアシアン、砂浜の美術展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</si>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</sst>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7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1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29" xfId="0" applyNumberFormat="1" applyFont="1" applyFill="1" applyBorder="1" applyAlignment="1" applyProtection="1" quotePrefix="1">
      <alignment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31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4" xfId="0" applyNumberFormat="1" applyFont="1" applyFill="1" applyBorder="1" applyAlignment="1" applyProtection="1" quotePrefix="1">
      <alignment vertical="center"/>
      <protection/>
    </xf>
    <xf numFmtId="176" fontId="5" fillId="0" borderId="35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7" xfId="0" applyNumberFormat="1" applyFont="1" applyFill="1" applyBorder="1" applyAlignment="1" applyProtection="1" quotePrefix="1">
      <alignment vertical="center"/>
      <protection/>
    </xf>
    <xf numFmtId="3" fontId="5" fillId="0" borderId="27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4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4" xfId="0" applyNumberFormat="1" applyFont="1" applyFill="1" applyBorder="1" applyAlignment="1" applyProtection="1" quotePrefix="1">
      <alignment vertical="center"/>
      <protection/>
    </xf>
    <xf numFmtId="3" fontId="9" fillId="0" borderId="35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36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9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77" fontId="5" fillId="0" borderId="6" xfId="0" applyNumberFormat="1" applyFont="1" applyFill="1" applyBorder="1" applyAlignment="1" applyProtection="1">
      <alignment horizontal="center" vertical="center"/>
      <protection/>
    </xf>
    <xf numFmtId="177" fontId="5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41" xfId="0" applyNumberFormat="1" applyFont="1" applyFill="1" applyBorder="1" applyAlignment="1" applyProtection="1" quotePrefix="1">
      <alignment vertical="center"/>
      <protection/>
    </xf>
    <xf numFmtId="177" fontId="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39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0" fontId="15" fillId="0" borderId="0" xfId="0" applyNumberFormat="1" applyFont="1" applyFill="1" applyBorder="1" applyAlignment="1" applyProtection="1" quotePrefix="1">
      <alignment horizontal="centerContinuous"/>
      <protection/>
    </xf>
    <xf numFmtId="0" fontId="16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shrinkToFit="1"/>
    </xf>
    <xf numFmtId="0" fontId="19" fillId="0" borderId="0" xfId="0" applyFont="1" applyAlignment="1">
      <alignment/>
    </xf>
    <xf numFmtId="0" fontId="20" fillId="0" borderId="40" xfId="0" applyNumberFormat="1" applyFont="1" applyFill="1" applyBorder="1" applyAlignment="1" applyProtection="1">
      <alignment/>
      <protection/>
    </xf>
    <xf numFmtId="0" fontId="21" fillId="0" borderId="14" xfId="0" applyNumberFormat="1" applyFont="1" applyFill="1" applyBorder="1" applyAlignment="1" applyProtection="1" quotePrefix="1">
      <alignment horizontal="right"/>
      <protection/>
    </xf>
    <xf numFmtId="0" fontId="21" fillId="0" borderId="15" xfId="0" applyNumberFormat="1" applyFont="1" applyFill="1" applyBorder="1" applyAlignment="1" applyProtection="1">
      <alignment horizontal="center" vertical="center" shrinkToFit="1"/>
      <protection/>
    </xf>
    <xf numFmtId="0" fontId="21" fillId="0" borderId="43" xfId="0" applyNumberFormat="1" applyFont="1" applyFill="1" applyBorder="1" applyAlignment="1" applyProtection="1" quotePrefix="1">
      <alignment shrinkToFit="1"/>
      <protection/>
    </xf>
    <xf numFmtId="0" fontId="22" fillId="0" borderId="43" xfId="0" applyNumberFormat="1" applyFont="1" applyFill="1" applyBorder="1" applyAlignment="1" applyProtection="1">
      <alignment horizontal="center" shrinkToFit="1"/>
      <protection/>
    </xf>
    <xf numFmtId="0" fontId="21" fillId="0" borderId="43" xfId="0" applyNumberFormat="1" applyFont="1" applyFill="1" applyBorder="1" applyAlignment="1" applyProtection="1">
      <alignment horizontal="center" shrinkToFit="1"/>
      <protection/>
    </xf>
    <xf numFmtId="0" fontId="20" fillId="0" borderId="44" xfId="0" applyNumberFormat="1" applyFont="1" applyFill="1" applyBorder="1" applyAlignment="1" applyProtection="1">
      <alignment shrinkToFit="1"/>
      <protection/>
    </xf>
    <xf numFmtId="0" fontId="23" fillId="0" borderId="0" xfId="0" applyFont="1" applyAlignment="1">
      <alignment/>
    </xf>
    <xf numFmtId="0" fontId="21" fillId="0" borderId="4" xfId="0" applyNumberFormat="1" applyFont="1" applyFill="1" applyBorder="1" applyAlignment="1" applyProtection="1" quotePrefix="1">
      <alignment/>
      <protection/>
    </xf>
    <xf numFmtId="0" fontId="21" fillId="0" borderId="22" xfId="0" applyNumberFormat="1" applyFont="1" applyFill="1" applyBorder="1" applyAlignment="1" applyProtection="1" quotePrefix="1">
      <alignment vertical="top" shrinkToFit="1"/>
      <protection/>
    </xf>
    <xf numFmtId="0" fontId="22" fillId="0" borderId="22" xfId="0" applyNumberFormat="1" applyFont="1" applyFill="1" applyBorder="1" applyAlignment="1" applyProtection="1">
      <alignment horizontal="center" vertical="top" shrinkToFit="1"/>
      <protection/>
    </xf>
    <xf numFmtId="0" fontId="0" fillId="0" borderId="22" xfId="0" applyFont="1" applyBorder="1" applyAlignment="1">
      <alignment horizontal="center" vertical="top" shrinkToFit="1"/>
    </xf>
    <xf numFmtId="0" fontId="17" fillId="0" borderId="4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6" fontId="22" fillId="0" borderId="12" xfId="0" applyNumberFormat="1" applyFont="1" applyFill="1" applyBorder="1" applyAlignment="1" applyProtection="1" quotePrefix="1">
      <alignment vertical="center"/>
      <protection/>
    </xf>
    <xf numFmtId="0" fontId="17" fillId="0" borderId="44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 quotePrefix="1">
      <alignment vertical="center"/>
      <protection/>
    </xf>
    <xf numFmtId="176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3" xfId="0" applyNumberFormat="1" applyFont="1" applyFill="1" applyBorder="1" applyAlignment="1" applyProtection="1" quotePrefix="1">
      <alignment vertical="center"/>
      <protection/>
    </xf>
    <xf numFmtId="176" fontId="22" fillId="0" borderId="6" xfId="0" applyNumberFormat="1" applyFont="1" applyFill="1" applyBorder="1" applyAlignment="1" applyProtection="1" quotePrefix="1">
      <alignment vertical="center"/>
      <protection/>
    </xf>
    <xf numFmtId="176" fontId="22" fillId="0" borderId="26" xfId="0" applyNumberFormat="1" applyFont="1" applyFill="1" applyBorder="1" applyAlignment="1" applyProtection="1" quotePrefix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1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shrinkToFit="1"/>
      <protection/>
    </xf>
    <xf numFmtId="0" fontId="21" fillId="0" borderId="33" xfId="0" applyNumberFormat="1" applyFont="1" applyFill="1" applyBorder="1" applyAlignment="1" applyProtection="1" quotePrefix="1">
      <alignment horizontal="right"/>
      <protection/>
    </xf>
    <xf numFmtId="0" fontId="21" fillId="0" borderId="43" xfId="0" applyNumberFormat="1" applyFont="1" applyFill="1" applyBorder="1" applyAlignment="1" applyProtection="1">
      <alignment horizontal="center" vertical="center" shrinkToFit="1"/>
      <protection/>
    </xf>
    <xf numFmtId="0" fontId="21" fillId="0" borderId="35" xfId="0" applyNumberFormat="1" applyFont="1" applyFill="1" applyBorder="1" applyAlignment="1" applyProtection="1" quotePrefix="1">
      <alignment shrinkToFit="1"/>
      <protection/>
    </xf>
    <xf numFmtId="0" fontId="26" fillId="0" borderId="35" xfId="0" applyNumberFormat="1" applyFont="1" applyFill="1" applyBorder="1" applyAlignment="1" applyProtection="1">
      <alignment horizontal="center" shrinkToFit="1"/>
      <protection/>
    </xf>
    <xf numFmtId="0" fontId="17" fillId="0" borderId="44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vertical="top" shrinkToFit="1"/>
      <protection/>
    </xf>
    <xf numFmtId="0" fontId="0" fillId="0" borderId="22" xfId="0" applyFont="1" applyBorder="1" applyAlignment="1">
      <alignment horizontal="center" vertical="top" shrinkToFit="1"/>
    </xf>
    <xf numFmtId="0" fontId="22" fillId="0" borderId="10" xfId="0" applyNumberFormat="1" applyFont="1" applyFill="1" applyBorder="1" applyAlignment="1" applyProtection="1" quotePrefix="1">
      <alignment vertical="center" shrinkToFit="1"/>
      <protection/>
    </xf>
    <xf numFmtId="176" fontId="22" fillId="0" borderId="17" xfId="0" applyNumberFormat="1" applyFont="1" applyFill="1" applyBorder="1" applyAlignment="1" applyProtection="1" quotePrefix="1">
      <alignment vertical="center"/>
      <protection/>
    </xf>
    <xf numFmtId="0" fontId="17" fillId="0" borderId="9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0" xfId="0" applyNumberFormat="1" applyFont="1" applyAlignment="1">
      <alignment/>
    </xf>
    <xf numFmtId="0" fontId="17" fillId="0" borderId="9" xfId="0" applyNumberFormat="1" applyFont="1" applyFill="1" applyBorder="1" applyAlignment="1" applyProtection="1" quotePrefix="1">
      <alignment vertical="center" shrinkToFit="1"/>
      <protection/>
    </xf>
    <xf numFmtId="176" fontId="22" fillId="0" borderId="12" xfId="0" applyNumberFormat="1" applyFont="1" applyFill="1" applyBorder="1" applyAlignment="1" applyProtection="1">
      <alignment vertical="center"/>
      <protection/>
    </xf>
    <xf numFmtId="0" fontId="22" fillId="0" borderId="4" xfId="0" applyNumberFormat="1" applyFont="1" applyFill="1" applyBorder="1" applyAlignment="1" applyProtection="1" quotePrefix="1">
      <alignment vertical="center" shrinkToFit="1"/>
      <protection/>
    </xf>
    <xf numFmtId="176" fontId="22" fillId="0" borderId="22" xfId="0" applyNumberFormat="1" applyFont="1" applyFill="1" applyBorder="1" applyAlignment="1" applyProtection="1" quotePrefix="1">
      <alignment vertical="center"/>
      <protection/>
    </xf>
    <xf numFmtId="176" fontId="22" fillId="0" borderId="36" xfId="0" applyNumberFormat="1" applyFont="1" applyFill="1" applyBorder="1" applyAlignment="1" applyProtection="1" quotePrefix="1">
      <alignment vertical="center"/>
      <protection/>
    </xf>
    <xf numFmtId="0" fontId="17" fillId="0" borderId="3" xfId="0" applyNumberFormat="1" applyFont="1" applyFill="1" applyBorder="1" applyAlignment="1" applyProtection="1" quotePrefix="1">
      <alignment vertical="center" shrinkToFit="1"/>
      <protection/>
    </xf>
    <xf numFmtId="176" fontId="22" fillId="0" borderId="30" xfId="0" applyNumberFormat="1" applyFont="1" applyFill="1" applyBorder="1" applyAlignment="1" applyProtection="1" quotePrefix="1">
      <alignment vertical="center"/>
      <protection/>
    </xf>
    <xf numFmtId="0" fontId="17" fillId="0" borderId="3" xfId="0" applyNumberFormat="1" applyFont="1" applyFill="1" applyBorder="1" applyAlignment="1" applyProtection="1">
      <alignment vertical="center" shrinkToFit="1"/>
      <protection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7" fillId="0" borderId="0" xfId="0" applyNumberFormat="1" applyFont="1" applyFill="1" applyBorder="1" applyAlignment="1" applyProtection="1">
      <alignment shrinkToFi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Alignment="1">
      <alignment vertical="center"/>
    </xf>
    <xf numFmtId="0" fontId="21" fillId="0" borderId="40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 shrinkToFit="1"/>
      <protection/>
    </xf>
    <xf numFmtId="0" fontId="21" fillId="0" borderId="4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1" fillId="0" borderId="22" xfId="0" applyNumberFormat="1" applyFont="1" applyFill="1" applyBorder="1" applyAlignment="1" applyProtection="1">
      <alignment horizontal="center" vertical="top" shrinkToFit="1"/>
      <protection/>
    </xf>
    <xf numFmtId="0" fontId="19" fillId="0" borderId="2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6" fontId="22" fillId="0" borderId="13" xfId="0" applyNumberFormat="1" applyFont="1" applyFill="1" applyBorder="1" applyAlignment="1" applyProtection="1" quotePrefix="1">
      <alignment vertical="center"/>
      <protection/>
    </xf>
    <xf numFmtId="0" fontId="27" fillId="0" borderId="9" xfId="0" applyNumberFormat="1" applyFont="1" applyFill="1" applyBorder="1" applyAlignment="1" applyProtection="1">
      <alignment vertical="center" wrapText="1" shrinkToFit="1"/>
      <protection/>
    </xf>
    <xf numFmtId="176" fontId="22" fillId="0" borderId="21" xfId="0" applyNumberFormat="1" applyFont="1" applyFill="1" applyBorder="1" applyAlignment="1" applyProtection="1" quotePrefix="1">
      <alignment vertical="center"/>
      <protection/>
    </xf>
    <xf numFmtId="0" fontId="27" fillId="0" borderId="9" xfId="0" applyNumberFormat="1" applyFont="1" applyFill="1" applyBorder="1" applyAlignment="1" applyProtection="1" quotePrefix="1">
      <alignment vertical="center" wrapText="1" shrinkToFit="1"/>
      <protection/>
    </xf>
    <xf numFmtId="0" fontId="27" fillId="0" borderId="9" xfId="0" applyNumberFormat="1" applyFont="1" applyFill="1" applyBorder="1" applyAlignment="1" applyProtection="1" quotePrefix="1">
      <alignment vertical="center" shrinkToFit="1"/>
      <protection/>
    </xf>
    <xf numFmtId="0" fontId="27" fillId="0" borderId="9" xfId="0" applyNumberFormat="1" applyFont="1" applyFill="1" applyBorder="1" applyAlignment="1" applyProtection="1" quotePrefix="1">
      <alignment vertical="center" wrapText="1"/>
      <protection/>
    </xf>
    <xf numFmtId="0" fontId="27" fillId="0" borderId="9" xfId="0" applyNumberFormat="1" applyFont="1" applyFill="1" applyBorder="1" applyAlignment="1" applyProtection="1">
      <alignment vertical="center" shrinkToFit="1"/>
      <protection/>
    </xf>
    <xf numFmtId="0" fontId="22" fillId="0" borderId="4" xfId="0" applyNumberFormat="1" applyFont="1" applyFill="1" applyBorder="1" applyAlignment="1" applyProtection="1" quotePrefix="1">
      <alignment vertical="center"/>
      <protection/>
    </xf>
    <xf numFmtId="0" fontId="27" fillId="0" borderId="3" xfId="0" applyNumberFormat="1" applyFont="1" applyFill="1" applyBorder="1" applyAlignment="1" applyProtection="1" quotePrefix="1">
      <alignment vertical="center" shrinkToFit="1"/>
      <protection/>
    </xf>
    <xf numFmtId="0" fontId="27" fillId="0" borderId="3" xfId="0" applyNumberFormat="1" applyFont="1" applyFill="1" applyBorder="1" applyAlignment="1" applyProtection="1">
      <alignment vertical="center" shrinkToFit="1"/>
      <protection/>
    </xf>
    <xf numFmtId="0" fontId="24" fillId="0" borderId="0" xfId="0" applyNumberFormat="1" applyFont="1" applyFill="1" applyBorder="1" applyAlignment="1" applyProtection="1" quotePrefix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vertical="center" shrinkToFit="1"/>
      <protection/>
    </xf>
    <xf numFmtId="0" fontId="22" fillId="0" borderId="33" xfId="0" applyNumberFormat="1" applyFont="1" applyFill="1" applyBorder="1" applyAlignment="1" applyProtection="1" quotePrefix="1">
      <alignment horizontal="right"/>
      <protection/>
    </xf>
    <xf numFmtId="0" fontId="21" fillId="0" borderId="35" xfId="0" applyNumberFormat="1" applyFont="1" applyFill="1" applyBorder="1" applyAlignment="1" applyProtection="1">
      <alignment horizontal="center" shrinkToFit="1"/>
      <protection/>
    </xf>
    <xf numFmtId="0" fontId="22" fillId="0" borderId="4" xfId="0" applyNumberFormat="1" applyFont="1" applyFill="1" applyBorder="1" applyAlignment="1" applyProtection="1" quotePrefix="1">
      <alignment/>
      <protection/>
    </xf>
    <xf numFmtId="0" fontId="21" fillId="0" borderId="22" xfId="0" applyNumberFormat="1" applyFont="1" applyFill="1" applyBorder="1" applyAlignment="1" applyProtection="1" quotePrefix="1">
      <alignment horizontal="center" vertical="top" shrinkToFit="1"/>
      <protection/>
    </xf>
    <xf numFmtId="0" fontId="17" fillId="0" borderId="9" xfId="0" applyNumberFormat="1" applyFont="1" applyFill="1" applyBorder="1" applyAlignment="1" applyProtection="1" quotePrefix="1">
      <alignment vertical="center" wrapText="1"/>
      <protection/>
    </xf>
    <xf numFmtId="0" fontId="17" fillId="0" borderId="9" xfId="0" applyNumberFormat="1" applyFont="1" applyFill="1" applyBorder="1" applyAlignment="1" applyProtection="1" quotePrefix="1">
      <alignment horizontal="justify" vertical="center" wrapText="1"/>
      <protection/>
    </xf>
    <xf numFmtId="0" fontId="17" fillId="0" borderId="3" xfId="0" applyNumberFormat="1" applyFont="1" applyFill="1" applyBorder="1" applyAlignment="1" applyProtection="1" quotePrefix="1">
      <alignment vertical="center" wrapText="1"/>
      <protection/>
    </xf>
    <xf numFmtId="0" fontId="17" fillId="0" borderId="45" xfId="0" applyNumberFormat="1" applyFont="1" applyFill="1" applyBorder="1" applyAlignment="1" applyProtection="1">
      <alignment vertical="center" shrinkToFit="1"/>
      <protection/>
    </xf>
    <xf numFmtId="0" fontId="25" fillId="0" borderId="9" xfId="0" applyNumberFormat="1" applyFont="1" applyFill="1" applyBorder="1" applyAlignment="1" applyProtection="1" quotePrefix="1">
      <alignment vertical="center" wrapText="1" shrinkToFit="1"/>
      <protection/>
    </xf>
    <xf numFmtId="0" fontId="25" fillId="0" borderId="9" xfId="0" applyNumberFormat="1" applyFont="1" applyFill="1" applyBorder="1" applyAlignment="1" applyProtection="1" quotePrefix="1">
      <alignment vertical="center" shrinkToFit="1"/>
      <protection/>
    </xf>
    <xf numFmtId="0" fontId="25" fillId="0" borderId="9" xfId="0" applyNumberFormat="1" applyFont="1" applyFill="1" applyBorder="1" applyAlignment="1" applyProtection="1" quotePrefix="1">
      <alignment vertical="center" wrapText="1"/>
      <protection/>
    </xf>
    <xf numFmtId="176" fontId="22" fillId="0" borderId="22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 quotePrefix="1">
      <alignment vertical="center" wrapText="1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/>
      <protection/>
    </xf>
    <xf numFmtId="0" fontId="0" fillId="0" borderId="22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 quotePrefix="1">
      <alignment horizontal="center" vertical="center"/>
      <protection/>
    </xf>
    <xf numFmtId="0" fontId="5" fillId="0" borderId="48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3" fontId="5" fillId="0" borderId="46" xfId="0" applyNumberFormat="1" applyFont="1" applyFill="1" applyBorder="1" applyAlignment="1" applyProtection="1">
      <alignment horizontal="center" vertical="center"/>
      <protection/>
    </xf>
    <xf numFmtId="3" fontId="5" fillId="0" borderId="47" xfId="0" applyNumberFormat="1" applyFont="1" applyFill="1" applyBorder="1" applyAlignment="1" applyProtection="1" quotePrefix="1">
      <alignment horizontal="center" vertical="center"/>
      <protection/>
    </xf>
    <xf numFmtId="3" fontId="5" fillId="0" borderId="48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47" xfId="0" applyNumberFormat="1" applyFont="1" applyFill="1" applyBorder="1" applyAlignment="1" applyProtection="1">
      <alignment horizontal="center" vertical="center"/>
      <protection/>
    </xf>
    <xf numFmtId="177" fontId="5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 shrinkToFit="1"/>
      <protection/>
    </xf>
    <xf numFmtId="0" fontId="19" fillId="0" borderId="3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43" xfId="0" applyNumberFormat="1" applyFont="1" applyFill="1" applyBorder="1" applyAlignment="1" applyProtection="1">
      <alignment horizontal="center" vertical="center" shrinkToFit="1"/>
      <protection/>
    </xf>
    <xf numFmtId="0" fontId="19" fillId="0" borderId="22" xfId="0" applyFont="1" applyBorder="1" applyAlignment="1">
      <alignment horizontal="center" vertical="center"/>
    </xf>
    <xf numFmtId="0" fontId="21" fillId="0" borderId="49" xfId="0" applyNumberFormat="1" applyFont="1" applyFill="1" applyBorder="1" applyAlignment="1" applyProtection="1">
      <alignment horizontal="center" vertical="center" shrinkToFit="1"/>
      <protection/>
    </xf>
    <xf numFmtId="0" fontId="19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Font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zoomScale="60" zoomScaleNormal="60" workbookViewId="0" topLeftCell="O1">
      <selection activeCell="AB13" sqref="AB13:AE13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161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273"/>
      <c r="Q3" s="273"/>
      <c r="R3" s="273"/>
      <c r="S3" s="273"/>
      <c r="T3" s="4"/>
      <c r="U3" s="5"/>
      <c r="V3" s="273"/>
      <c r="W3" s="273"/>
      <c r="X3" s="273"/>
      <c r="Y3" s="273"/>
      <c r="Z3" s="4"/>
      <c r="AA3" s="5"/>
      <c r="AB3" s="273" t="s">
        <v>164</v>
      </c>
      <c r="AC3" s="273"/>
      <c r="AD3" s="273"/>
      <c r="AE3" s="273"/>
    </row>
    <row r="4" spans="1:31" s="8" customFormat="1" ht="28.5" customHeight="1">
      <c r="A4" s="7" t="s">
        <v>23</v>
      </c>
      <c r="B4" s="274" t="s">
        <v>165</v>
      </c>
      <c r="C4" s="278"/>
      <c r="D4" s="278"/>
      <c r="E4" s="278"/>
      <c r="F4" s="278"/>
      <c r="G4" s="279"/>
      <c r="H4" s="274" t="s">
        <v>166</v>
      </c>
      <c r="I4" s="275"/>
      <c r="J4" s="275"/>
      <c r="K4" s="275"/>
      <c r="L4" s="275"/>
      <c r="M4" s="276"/>
      <c r="N4" s="274" t="s">
        <v>167</v>
      </c>
      <c r="O4" s="275"/>
      <c r="P4" s="275"/>
      <c r="Q4" s="275"/>
      <c r="R4" s="275"/>
      <c r="S4" s="276"/>
      <c r="T4" s="274" t="s">
        <v>168</v>
      </c>
      <c r="U4" s="275"/>
      <c r="V4" s="275"/>
      <c r="W4" s="275"/>
      <c r="X4" s="275"/>
      <c r="Y4" s="276"/>
      <c r="Z4" s="274" t="s">
        <v>169</v>
      </c>
      <c r="AA4" s="275"/>
      <c r="AB4" s="275"/>
      <c r="AC4" s="275"/>
      <c r="AD4" s="275"/>
      <c r="AE4" s="276"/>
    </row>
    <row r="5" spans="1:31" s="8" customFormat="1" ht="26.25" customHeight="1" thickBot="1">
      <c r="A5" s="9" t="s">
        <v>170</v>
      </c>
      <c r="B5" s="10" t="s">
        <v>171</v>
      </c>
      <c r="C5" s="11" t="s">
        <v>172</v>
      </c>
      <c r="D5" s="12" t="s">
        <v>173</v>
      </c>
      <c r="E5" s="12" t="s">
        <v>174</v>
      </c>
      <c r="F5" s="13" t="s">
        <v>175</v>
      </c>
      <c r="G5" s="14" t="s">
        <v>176</v>
      </c>
      <c r="H5" s="10" t="s">
        <v>171</v>
      </c>
      <c r="I5" s="11" t="s">
        <v>172</v>
      </c>
      <c r="J5" s="12" t="s">
        <v>173</v>
      </c>
      <c r="K5" s="12" t="s">
        <v>174</v>
      </c>
      <c r="L5" s="13" t="s">
        <v>175</v>
      </c>
      <c r="M5" s="14" t="s">
        <v>176</v>
      </c>
      <c r="N5" s="10" t="s">
        <v>171</v>
      </c>
      <c r="O5" s="11" t="s">
        <v>172</v>
      </c>
      <c r="P5" s="12" t="s">
        <v>173</v>
      </c>
      <c r="Q5" s="12" t="s">
        <v>174</v>
      </c>
      <c r="R5" s="13" t="s">
        <v>175</v>
      </c>
      <c r="S5" s="14" t="s">
        <v>176</v>
      </c>
      <c r="T5" s="10" t="s">
        <v>171</v>
      </c>
      <c r="U5" s="11" t="s">
        <v>172</v>
      </c>
      <c r="V5" s="12" t="s">
        <v>173</v>
      </c>
      <c r="W5" s="12" t="s">
        <v>174</v>
      </c>
      <c r="X5" s="13" t="s">
        <v>175</v>
      </c>
      <c r="Y5" s="14" t="s">
        <v>176</v>
      </c>
      <c r="Z5" s="10" t="s">
        <v>171</v>
      </c>
      <c r="AA5" s="11" t="s">
        <v>172</v>
      </c>
      <c r="AB5" s="12" t="s">
        <v>173</v>
      </c>
      <c r="AC5" s="12" t="s">
        <v>174</v>
      </c>
      <c r="AD5" s="13" t="s">
        <v>175</v>
      </c>
      <c r="AE5" s="14" t="s">
        <v>176</v>
      </c>
    </row>
    <row r="6" spans="1:31" ht="65.25" customHeight="1">
      <c r="A6" s="15" t="s">
        <v>177</v>
      </c>
      <c r="B6" s="16">
        <v>35364</v>
      </c>
      <c r="C6" s="17">
        <v>30498</v>
      </c>
      <c r="D6" s="18">
        <v>4866</v>
      </c>
      <c r="E6" s="17">
        <v>11833</v>
      </c>
      <c r="F6" s="18">
        <v>23531</v>
      </c>
      <c r="G6" s="19">
        <v>224089</v>
      </c>
      <c r="H6" s="20">
        <f>SUM(I6:J6)</f>
        <v>36464</v>
      </c>
      <c r="I6" s="21">
        <v>31488</v>
      </c>
      <c r="J6" s="22">
        <v>4976</v>
      </c>
      <c r="K6" s="21">
        <f>SUM(K16:K37)</f>
        <v>12219</v>
      </c>
      <c r="L6" s="22">
        <f>SUM(L16:L37)</f>
        <v>24245</v>
      </c>
      <c r="M6" s="19">
        <f>SUM(M16:M37)</f>
        <v>231320</v>
      </c>
      <c r="N6" s="20">
        <v>36539</v>
      </c>
      <c r="O6" s="21">
        <v>31669</v>
      </c>
      <c r="P6" s="22">
        <v>4870</v>
      </c>
      <c r="Q6" s="21">
        <v>12301</v>
      </c>
      <c r="R6" s="22">
        <v>24238</v>
      </c>
      <c r="S6" s="19">
        <v>228598</v>
      </c>
      <c r="T6" s="23">
        <f>SUM(U6:V6)</f>
        <v>38461</v>
      </c>
      <c r="U6" s="21">
        <f>SUM(U38)</f>
        <v>33211</v>
      </c>
      <c r="V6" s="21">
        <f>SUM(V38)</f>
        <v>5250</v>
      </c>
      <c r="W6" s="21">
        <f>SUM(W38)</f>
        <v>12550</v>
      </c>
      <c r="X6" s="21">
        <f>SUM(X38)</f>
        <v>25911</v>
      </c>
      <c r="Y6" s="19">
        <f>SUM(Y38)</f>
        <v>241478</v>
      </c>
      <c r="Z6" s="23">
        <f>SUM(AA6:AB6)</f>
        <v>40505</v>
      </c>
      <c r="AA6" s="21">
        <f>SUM(AA38)</f>
        <v>35031</v>
      </c>
      <c r="AB6" s="21">
        <f>SUM(AB38)</f>
        <v>5474</v>
      </c>
      <c r="AC6" s="21">
        <f>SUM(AC38)</f>
        <v>13711</v>
      </c>
      <c r="AD6" s="21">
        <f>SUM(AD38)</f>
        <v>26794</v>
      </c>
      <c r="AE6" s="19">
        <f>SUM(AE38)</f>
        <v>270556</v>
      </c>
    </row>
    <row r="7" spans="1:31" ht="65.25" customHeight="1">
      <c r="A7" s="15" t="s">
        <v>178</v>
      </c>
      <c r="B7" s="16">
        <v>16111</v>
      </c>
      <c r="C7" s="17">
        <v>14354</v>
      </c>
      <c r="D7" s="18">
        <v>1757</v>
      </c>
      <c r="E7" s="17">
        <v>4318</v>
      </c>
      <c r="F7" s="18">
        <v>11793</v>
      </c>
      <c r="G7" s="24">
        <v>36403</v>
      </c>
      <c r="H7" s="25">
        <f>SUM(I7:J7)</f>
        <v>15724</v>
      </c>
      <c r="I7" s="18">
        <v>13885</v>
      </c>
      <c r="J7" s="26">
        <v>1839</v>
      </c>
      <c r="K7" s="18">
        <v>4465</v>
      </c>
      <c r="L7" s="26">
        <v>11259</v>
      </c>
      <c r="M7" s="24">
        <v>36864</v>
      </c>
      <c r="N7" s="25">
        <v>16111</v>
      </c>
      <c r="O7" s="18">
        <v>14385</v>
      </c>
      <c r="P7" s="26">
        <v>1726</v>
      </c>
      <c r="Q7" s="18">
        <v>4669</v>
      </c>
      <c r="R7" s="26">
        <v>11442</v>
      </c>
      <c r="S7" s="24">
        <v>36555</v>
      </c>
      <c r="T7" s="27">
        <f>SUM('日帰宿泊・県外県内（筑後）'!U37)</f>
        <v>16883</v>
      </c>
      <c r="U7" s="28">
        <f>SUM('日帰宿泊・県外県内（筑後）'!V37)</f>
        <v>15084</v>
      </c>
      <c r="V7" s="28">
        <f>SUM('日帰宿泊・県外県内（筑後）'!W37)</f>
        <v>1799</v>
      </c>
      <c r="W7" s="28">
        <f>SUM('日帰宿泊・県外県内（筑後）'!X37)</f>
        <v>4857</v>
      </c>
      <c r="X7" s="28">
        <f>SUM('日帰宿泊・県外県内（筑後）'!Y37)</f>
        <v>12026</v>
      </c>
      <c r="Y7" s="29">
        <f>SUM('日帰宿泊・県外県内（筑後）'!Z37)</f>
        <v>36466</v>
      </c>
      <c r="Z7" s="27">
        <f>SUM('日帰宿泊・県外県内（筑後）'!AA37)</f>
        <v>17219</v>
      </c>
      <c r="AA7" s="28">
        <f>SUM('日帰宿泊・県外県内（筑後）'!AB37)</f>
        <v>15495</v>
      </c>
      <c r="AB7" s="28">
        <f>SUM('日帰宿泊・県外県内（筑後）'!AC37)</f>
        <v>1724</v>
      </c>
      <c r="AC7" s="28">
        <f>SUM('日帰宿泊・県外県内（筑後）'!AD37)</f>
        <v>4975</v>
      </c>
      <c r="AD7" s="28">
        <f>SUM('日帰宿泊・県外県内（筑後）'!AE37)</f>
        <v>12244</v>
      </c>
      <c r="AE7" s="29">
        <f>SUM('日帰宿泊・県外県内（筑後）'!AF37)</f>
        <v>36321</v>
      </c>
    </row>
    <row r="8" spans="1:31" ht="65.25" customHeight="1">
      <c r="A8" s="15" t="s">
        <v>179</v>
      </c>
      <c r="B8" s="16">
        <v>6437</v>
      </c>
      <c r="C8" s="17">
        <v>5582</v>
      </c>
      <c r="D8" s="18">
        <v>855</v>
      </c>
      <c r="E8" s="17">
        <v>1173</v>
      </c>
      <c r="F8" s="18">
        <v>5264</v>
      </c>
      <c r="G8" s="24">
        <v>20780</v>
      </c>
      <c r="H8" s="25">
        <f>SUM(I8:J8)</f>
        <v>6899</v>
      </c>
      <c r="I8" s="18">
        <v>5872</v>
      </c>
      <c r="J8" s="26">
        <v>1027</v>
      </c>
      <c r="K8" s="18">
        <v>1210</v>
      </c>
      <c r="L8" s="26">
        <v>5689</v>
      </c>
      <c r="M8" s="24">
        <v>19673</v>
      </c>
      <c r="N8" s="25">
        <v>6912</v>
      </c>
      <c r="O8" s="18">
        <v>6052</v>
      </c>
      <c r="P8" s="26">
        <v>860</v>
      </c>
      <c r="Q8" s="18">
        <v>1067</v>
      </c>
      <c r="R8" s="26">
        <v>5845</v>
      </c>
      <c r="S8" s="24">
        <v>20305</v>
      </c>
      <c r="T8" s="27">
        <f>SUM('日帰宿泊・県外県内（筑豊・北九州）'!U30)</f>
        <v>7307</v>
      </c>
      <c r="U8" s="28">
        <f>SUM('日帰宿泊・県外県内（筑豊・北九州）'!V30)</f>
        <v>6594</v>
      </c>
      <c r="V8" s="28">
        <f>SUM('日帰宿泊・県外県内（筑豊・北九州）'!W30)</f>
        <v>713</v>
      </c>
      <c r="W8" s="28">
        <f>SUM('日帰宿泊・県外県内（筑豊・北九州）'!X30)</f>
        <v>963</v>
      </c>
      <c r="X8" s="28">
        <f>SUM('日帰宿泊・県外県内（筑豊・北九州）'!Y30)</f>
        <v>6344</v>
      </c>
      <c r="Y8" s="29">
        <f>SUM('日帰宿泊・県外県内（筑豊・北九州）'!Z30)</f>
        <v>19031</v>
      </c>
      <c r="Z8" s="27">
        <f>SUM('日帰宿泊・県外県内（筑豊・北九州）'!AA30)</f>
        <v>7935</v>
      </c>
      <c r="AA8" s="28">
        <f>SUM('日帰宿泊・県外県内（筑豊・北九州）'!AB30)</f>
        <v>7198</v>
      </c>
      <c r="AB8" s="28">
        <f>SUM('日帰宿泊・県外県内（筑豊・北九州）'!AC30)</f>
        <v>737</v>
      </c>
      <c r="AC8" s="28">
        <f>SUM('日帰宿泊・県外県内（筑豊・北九州）'!AD30)</f>
        <v>1099</v>
      </c>
      <c r="AD8" s="28">
        <f>SUM('日帰宿泊・県外県内（筑豊・北九州）'!AE30)</f>
        <v>6836</v>
      </c>
      <c r="AE8" s="29">
        <f>SUM('日帰宿泊・県外県内（筑豊・北九州）'!AF30)</f>
        <v>18088</v>
      </c>
    </row>
    <row r="9" spans="1:31" ht="65.25" customHeight="1" thickBot="1">
      <c r="A9" s="30" t="s">
        <v>180</v>
      </c>
      <c r="B9" s="31">
        <v>17457</v>
      </c>
      <c r="C9" s="32">
        <v>16602</v>
      </c>
      <c r="D9" s="33">
        <v>855</v>
      </c>
      <c r="E9" s="32">
        <v>4148</v>
      </c>
      <c r="F9" s="33">
        <v>13309</v>
      </c>
      <c r="G9" s="34">
        <v>50100</v>
      </c>
      <c r="H9" s="35">
        <v>18350</v>
      </c>
      <c r="I9" s="33">
        <v>17460</v>
      </c>
      <c r="J9" s="36">
        <v>890</v>
      </c>
      <c r="K9" s="33">
        <v>6047</v>
      </c>
      <c r="L9" s="36">
        <v>12303</v>
      </c>
      <c r="M9" s="34">
        <v>51788</v>
      </c>
      <c r="N9" s="37">
        <v>20486</v>
      </c>
      <c r="O9" s="33">
        <v>19363</v>
      </c>
      <c r="P9" s="36">
        <v>1123</v>
      </c>
      <c r="Q9" s="33">
        <v>4895</v>
      </c>
      <c r="R9" s="36">
        <v>15591</v>
      </c>
      <c r="S9" s="34">
        <v>71895</v>
      </c>
      <c r="T9" s="38">
        <f>SUM('日帰宿泊・県外県内（筑豊・北九州）'!U52)</f>
        <v>20687</v>
      </c>
      <c r="U9" s="39">
        <f>SUM('日帰宿泊・県外県内（筑豊・北九州）'!V52)</f>
        <v>19594</v>
      </c>
      <c r="V9" s="39">
        <f>SUM('日帰宿泊・県外県内（筑豊・北九州）'!W52)</f>
        <v>1093</v>
      </c>
      <c r="W9" s="39">
        <f>SUM('日帰宿泊・県外県内（筑豊・北九州）'!X52)</f>
        <v>5471</v>
      </c>
      <c r="X9" s="39">
        <f>SUM('日帰宿泊・県外県内（筑豊・北九州）'!Y52)</f>
        <v>15216</v>
      </c>
      <c r="Y9" s="40">
        <f>SUM('日帰宿泊・県外県内（筑豊・北九州）'!Z52)</f>
        <v>66530</v>
      </c>
      <c r="Z9" s="38">
        <f>SUM('日帰宿泊・県外県内（筑豊・北九州）'!AA52)</f>
        <v>22569</v>
      </c>
      <c r="AA9" s="39">
        <f>SUM('日帰宿泊・県外県内（筑豊・北九州）'!AB52)</f>
        <v>21495</v>
      </c>
      <c r="AB9" s="39">
        <f>SUM('日帰宿泊・県外県内（筑豊・北九州）'!AC52)</f>
        <v>1074</v>
      </c>
      <c r="AC9" s="39">
        <f>SUM('日帰宿泊・県外県内（筑豊・北九州）'!AD52)</f>
        <v>5875</v>
      </c>
      <c r="AD9" s="39">
        <f>SUM('日帰宿泊・県外県内（筑豊・北九州）'!AE52)</f>
        <v>16694</v>
      </c>
      <c r="AE9" s="40">
        <f>SUM('日帰宿泊・県外県内（筑豊・北九州）'!AF52)</f>
        <v>66390</v>
      </c>
    </row>
    <row r="10" spans="1:31" ht="65.25" customHeight="1" thickBot="1">
      <c r="A10" s="30" t="s">
        <v>181</v>
      </c>
      <c r="B10" s="31">
        <v>72219</v>
      </c>
      <c r="C10" s="32">
        <f>SUM(C6:C9)</f>
        <v>67036</v>
      </c>
      <c r="D10" s="33">
        <f>SUM(D6:D9)</f>
        <v>8333</v>
      </c>
      <c r="E10" s="41">
        <f>SUM(E6:E9)</f>
        <v>21472</v>
      </c>
      <c r="F10" s="33">
        <f>SUM(F6:F9)</f>
        <v>53897</v>
      </c>
      <c r="G10" s="34">
        <f>SUM(G6:G9)</f>
        <v>331372</v>
      </c>
      <c r="H10" s="31">
        <v>75369</v>
      </c>
      <c r="I10" s="32">
        <f>SUM(I6:I9)</f>
        <v>68705</v>
      </c>
      <c r="J10" s="33">
        <f>SUM(J6:J9)</f>
        <v>8732</v>
      </c>
      <c r="K10" s="32">
        <f>SUM(K6:K9)</f>
        <v>23941</v>
      </c>
      <c r="L10" s="33">
        <f>SUM(L6:L9)</f>
        <v>53496</v>
      </c>
      <c r="M10" s="32">
        <f>SUM(M6:M9)</f>
        <v>339645</v>
      </c>
      <c r="N10" s="42">
        <f aca="true" t="shared" si="0" ref="N10:Y10">SUM(N6,N7,N8,N9)</f>
        <v>80048</v>
      </c>
      <c r="O10" s="43">
        <f t="shared" si="0"/>
        <v>71469</v>
      </c>
      <c r="P10" s="43">
        <f t="shared" si="0"/>
        <v>8579</v>
      </c>
      <c r="Q10" s="43">
        <f t="shared" si="0"/>
        <v>22932</v>
      </c>
      <c r="R10" s="44">
        <f t="shared" si="0"/>
        <v>57116</v>
      </c>
      <c r="S10" s="45">
        <f t="shared" si="0"/>
        <v>357353</v>
      </c>
      <c r="T10" s="42">
        <f t="shared" si="0"/>
        <v>83338</v>
      </c>
      <c r="U10" s="43">
        <f t="shared" si="0"/>
        <v>74483</v>
      </c>
      <c r="V10" s="43">
        <f t="shared" si="0"/>
        <v>8855</v>
      </c>
      <c r="W10" s="43">
        <f t="shared" si="0"/>
        <v>23841</v>
      </c>
      <c r="X10" s="44">
        <f t="shared" si="0"/>
        <v>59497</v>
      </c>
      <c r="Y10" s="45">
        <f t="shared" si="0"/>
        <v>363505</v>
      </c>
      <c r="Z10" s="42">
        <f aca="true" t="shared" si="1" ref="Z10:AE10">SUM(Z6,Z7,Z8,Z9)</f>
        <v>88228</v>
      </c>
      <c r="AA10" s="43">
        <f t="shared" si="1"/>
        <v>79219</v>
      </c>
      <c r="AB10" s="43">
        <f t="shared" si="1"/>
        <v>9009</v>
      </c>
      <c r="AC10" s="43">
        <f t="shared" si="1"/>
        <v>25660</v>
      </c>
      <c r="AD10" s="44">
        <f t="shared" si="1"/>
        <v>62568</v>
      </c>
      <c r="AE10" s="45">
        <f t="shared" si="1"/>
        <v>391355</v>
      </c>
    </row>
    <row r="11" spans="1:31" ht="30" customHeight="1" hidden="1">
      <c r="A11" s="46"/>
      <c r="B11" s="47" t="e">
        <f>B10/#REF!</f>
        <v>#REF!</v>
      </c>
      <c r="C11" s="48"/>
      <c r="D11" s="48"/>
      <c r="E11" s="48"/>
      <c r="F11" s="48"/>
      <c r="G11" s="48"/>
      <c r="H11" s="47" t="e">
        <f>H10/#REF!</f>
        <v>#REF!</v>
      </c>
      <c r="I11" s="48"/>
      <c r="J11" s="48"/>
      <c r="K11" s="48"/>
      <c r="L11" s="48"/>
      <c r="M11" s="48"/>
      <c r="N11" s="47" t="e">
        <f>N10/#REF!</f>
        <v>#REF!</v>
      </c>
      <c r="O11" s="48"/>
      <c r="P11" s="48"/>
      <c r="Q11" s="48"/>
      <c r="R11" s="48"/>
      <c r="S11" s="48"/>
      <c r="T11" s="47" t="e">
        <f>T10/#REF!</f>
        <v>#REF!</v>
      </c>
      <c r="U11" s="48"/>
      <c r="V11" s="48"/>
      <c r="W11" s="48"/>
      <c r="X11" s="48"/>
      <c r="Y11" s="48"/>
      <c r="Z11" s="47" t="e">
        <f>Z10/#REF!</f>
        <v>#REF!</v>
      </c>
      <c r="AA11" s="48"/>
      <c r="AB11" s="48"/>
      <c r="AC11" s="48"/>
      <c r="AD11" s="48"/>
      <c r="AE11" s="48"/>
    </row>
    <row r="12" spans="1:31" ht="22.5" customHeight="1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4" customFormat="1" ht="33" customHeight="1" thickBot="1">
      <c r="A13" s="51" t="s">
        <v>182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277"/>
      <c r="Q13" s="277"/>
      <c r="R13" s="277"/>
      <c r="S13" s="277"/>
      <c r="T13" s="52"/>
      <c r="U13" s="52"/>
      <c r="V13" s="277"/>
      <c r="W13" s="277"/>
      <c r="X13" s="277"/>
      <c r="Y13" s="277"/>
      <c r="Z13" s="52"/>
      <c r="AA13" s="52"/>
      <c r="AB13" s="277" t="s">
        <v>164</v>
      </c>
      <c r="AC13" s="277"/>
      <c r="AD13" s="277"/>
      <c r="AE13" s="277"/>
    </row>
    <row r="14" spans="1:31" s="8" customFormat="1" ht="28.5" customHeight="1">
      <c r="A14" s="55" t="s">
        <v>23</v>
      </c>
      <c r="B14" s="274" t="s">
        <v>165</v>
      </c>
      <c r="C14" s="278"/>
      <c r="D14" s="278"/>
      <c r="E14" s="278"/>
      <c r="F14" s="278"/>
      <c r="G14" s="279"/>
      <c r="H14" s="274" t="s">
        <v>166</v>
      </c>
      <c r="I14" s="275"/>
      <c r="J14" s="275"/>
      <c r="K14" s="275"/>
      <c r="L14" s="275"/>
      <c r="M14" s="276"/>
      <c r="N14" s="274" t="s">
        <v>167</v>
      </c>
      <c r="O14" s="275"/>
      <c r="P14" s="275"/>
      <c r="Q14" s="275"/>
      <c r="R14" s="275"/>
      <c r="S14" s="276"/>
      <c r="T14" s="274" t="s">
        <v>168</v>
      </c>
      <c r="U14" s="275"/>
      <c r="V14" s="275"/>
      <c r="W14" s="275"/>
      <c r="X14" s="275"/>
      <c r="Y14" s="276"/>
      <c r="Z14" s="274" t="s">
        <v>169</v>
      </c>
      <c r="AA14" s="275"/>
      <c r="AB14" s="275"/>
      <c r="AC14" s="275"/>
      <c r="AD14" s="275"/>
      <c r="AE14" s="276"/>
    </row>
    <row r="15" spans="1:31" s="8" customFormat="1" ht="28.5" customHeight="1" thickBot="1">
      <c r="A15" s="9" t="s">
        <v>183</v>
      </c>
      <c r="B15" s="10" t="s">
        <v>171</v>
      </c>
      <c r="C15" s="11" t="s">
        <v>172</v>
      </c>
      <c r="D15" s="12" t="s">
        <v>173</v>
      </c>
      <c r="E15" s="12" t="s">
        <v>174</v>
      </c>
      <c r="F15" s="13" t="s">
        <v>175</v>
      </c>
      <c r="G15" s="14" t="s">
        <v>176</v>
      </c>
      <c r="H15" s="10" t="s">
        <v>171</v>
      </c>
      <c r="I15" s="11" t="s">
        <v>172</v>
      </c>
      <c r="J15" s="12" t="s">
        <v>173</v>
      </c>
      <c r="K15" s="12" t="s">
        <v>174</v>
      </c>
      <c r="L15" s="13" t="s">
        <v>175</v>
      </c>
      <c r="M15" s="14" t="s">
        <v>176</v>
      </c>
      <c r="N15" s="10" t="s">
        <v>171</v>
      </c>
      <c r="O15" s="11" t="s">
        <v>172</v>
      </c>
      <c r="P15" s="12" t="s">
        <v>173</v>
      </c>
      <c r="Q15" s="12" t="s">
        <v>174</v>
      </c>
      <c r="R15" s="13" t="s">
        <v>175</v>
      </c>
      <c r="S15" s="14" t="s">
        <v>176</v>
      </c>
      <c r="T15" s="10" t="s">
        <v>171</v>
      </c>
      <c r="U15" s="11" t="s">
        <v>172</v>
      </c>
      <c r="V15" s="12" t="s">
        <v>173</v>
      </c>
      <c r="W15" s="12" t="s">
        <v>174</v>
      </c>
      <c r="X15" s="13" t="s">
        <v>175</v>
      </c>
      <c r="Y15" s="14" t="s">
        <v>176</v>
      </c>
      <c r="Z15" s="10" t="s">
        <v>171</v>
      </c>
      <c r="AA15" s="11" t="s">
        <v>172</v>
      </c>
      <c r="AB15" s="12" t="s">
        <v>173</v>
      </c>
      <c r="AC15" s="12" t="s">
        <v>174</v>
      </c>
      <c r="AD15" s="13" t="s">
        <v>175</v>
      </c>
      <c r="AE15" s="14" t="s">
        <v>176</v>
      </c>
    </row>
    <row r="16" spans="1:31" ht="38.25" customHeight="1">
      <c r="A16" s="56" t="s">
        <v>22</v>
      </c>
      <c r="B16" s="57">
        <v>14870</v>
      </c>
      <c r="C16" s="58">
        <v>10711</v>
      </c>
      <c r="D16" s="59">
        <v>4159</v>
      </c>
      <c r="E16" s="60">
        <v>7688</v>
      </c>
      <c r="F16" s="59">
        <v>7182</v>
      </c>
      <c r="G16" s="61">
        <v>208746</v>
      </c>
      <c r="H16" s="23">
        <f aca="true" t="shared" si="2" ref="H16:H23">SUM(I16:J16)</f>
        <v>15002</v>
      </c>
      <c r="I16" s="62">
        <v>10773</v>
      </c>
      <c r="J16" s="63">
        <v>4229</v>
      </c>
      <c r="K16" s="59">
        <v>7756</v>
      </c>
      <c r="L16" s="64">
        <v>7246</v>
      </c>
      <c r="M16" s="61">
        <v>215700</v>
      </c>
      <c r="N16" s="23">
        <f aca="true" t="shared" si="3" ref="N16:N37">SUM(O16:P16)</f>
        <v>14835</v>
      </c>
      <c r="O16" s="62">
        <v>10752</v>
      </c>
      <c r="P16" s="63">
        <v>4083</v>
      </c>
      <c r="Q16" s="59">
        <v>7670</v>
      </c>
      <c r="R16" s="64">
        <v>7165</v>
      </c>
      <c r="S16" s="61">
        <v>212100</v>
      </c>
      <c r="T16" s="23">
        <f aca="true" t="shared" si="4" ref="T16:T37">SUM(U16:V16)</f>
        <v>14648</v>
      </c>
      <c r="U16" s="65">
        <v>10156</v>
      </c>
      <c r="V16" s="66">
        <v>4492</v>
      </c>
      <c r="W16" s="59">
        <v>7573</v>
      </c>
      <c r="X16" s="64">
        <v>7075</v>
      </c>
      <c r="Y16" s="61">
        <v>223500</v>
      </c>
      <c r="Z16" s="23">
        <f aca="true" t="shared" si="5" ref="Z16:Z37">SUM(AA16:AB16)</f>
        <v>15597</v>
      </c>
      <c r="AA16" s="65">
        <v>10845</v>
      </c>
      <c r="AB16" s="66">
        <v>4752</v>
      </c>
      <c r="AC16" s="59">
        <v>8563</v>
      </c>
      <c r="AD16" s="64">
        <v>7034</v>
      </c>
      <c r="AE16" s="67">
        <v>241917</v>
      </c>
    </row>
    <row r="17" spans="1:31" ht="38.25" customHeight="1">
      <c r="A17" s="56" t="s">
        <v>24</v>
      </c>
      <c r="B17" s="57">
        <v>837</v>
      </c>
      <c r="C17" s="58">
        <v>749</v>
      </c>
      <c r="D17" s="59">
        <v>88</v>
      </c>
      <c r="E17" s="60">
        <v>313</v>
      </c>
      <c r="F17" s="59">
        <v>524</v>
      </c>
      <c r="G17" s="61">
        <v>3603</v>
      </c>
      <c r="H17" s="23">
        <f t="shared" si="2"/>
        <v>844</v>
      </c>
      <c r="I17" s="59">
        <v>701</v>
      </c>
      <c r="J17" s="64">
        <v>143</v>
      </c>
      <c r="K17" s="59">
        <v>263</v>
      </c>
      <c r="L17" s="64">
        <v>581</v>
      </c>
      <c r="M17" s="61">
        <v>3972</v>
      </c>
      <c r="N17" s="23">
        <f t="shared" si="3"/>
        <v>752</v>
      </c>
      <c r="O17" s="59">
        <v>616</v>
      </c>
      <c r="P17" s="64">
        <v>136</v>
      </c>
      <c r="Q17" s="59">
        <v>235</v>
      </c>
      <c r="R17" s="64">
        <v>517</v>
      </c>
      <c r="S17" s="61">
        <v>3001</v>
      </c>
      <c r="T17" s="23">
        <f t="shared" si="4"/>
        <v>1261</v>
      </c>
      <c r="U17" s="59">
        <v>1100</v>
      </c>
      <c r="V17" s="64">
        <v>161</v>
      </c>
      <c r="W17" s="59">
        <v>278</v>
      </c>
      <c r="X17" s="64">
        <v>983</v>
      </c>
      <c r="Y17" s="61">
        <v>3431</v>
      </c>
      <c r="Z17" s="23">
        <f t="shared" si="5"/>
        <v>1345</v>
      </c>
      <c r="AA17" s="59">
        <v>1207</v>
      </c>
      <c r="AB17" s="64">
        <v>138</v>
      </c>
      <c r="AC17" s="59">
        <v>239</v>
      </c>
      <c r="AD17" s="64">
        <v>1106</v>
      </c>
      <c r="AE17" s="61">
        <v>4128</v>
      </c>
    </row>
    <row r="18" spans="1:31" ht="38.25" customHeight="1">
      <c r="A18" s="56" t="s">
        <v>25</v>
      </c>
      <c r="B18" s="57">
        <v>189</v>
      </c>
      <c r="C18" s="58">
        <v>188</v>
      </c>
      <c r="D18" s="59">
        <v>1</v>
      </c>
      <c r="E18" s="60">
        <v>0</v>
      </c>
      <c r="F18" s="59">
        <v>189</v>
      </c>
      <c r="G18" s="68" t="s">
        <v>184</v>
      </c>
      <c r="H18" s="23">
        <f t="shared" si="2"/>
        <v>184</v>
      </c>
      <c r="I18" s="59">
        <v>184</v>
      </c>
      <c r="J18" s="64">
        <v>0</v>
      </c>
      <c r="K18" s="59">
        <v>0</v>
      </c>
      <c r="L18" s="64">
        <v>184</v>
      </c>
      <c r="M18" s="68" t="s">
        <v>184</v>
      </c>
      <c r="N18" s="23">
        <f t="shared" si="3"/>
        <v>225</v>
      </c>
      <c r="O18" s="59">
        <v>224</v>
      </c>
      <c r="P18" s="64">
        <v>1</v>
      </c>
      <c r="Q18" s="59">
        <v>0</v>
      </c>
      <c r="R18" s="64">
        <v>225</v>
      </c>
      <c r="S18" s="68" t="s">
        <v>184</v>
      </c>
      <c r="T18" s="23">
        <f t="shared" si="4"/>
        <v>472</v>
      </c>
      <c r="U18" s="59">
        <v>471</v>
      </c>
      <c r="V18" s="64">
        <v>1</v>
      </c>
      <c r="W18" s="59">
        <v>0</v>
      </c>
      <c r="X18" s="64">
        <v>472</v>
      </c>
      <c r="Y18" s="68" t="s">
        <v>184</v>
      </c>
      <c r="Z18" s="23">
        <f t="shared" si="5"/>
        <v>886</v>
      </c>
      <c r="AA18" s="59">
        <v>884</v>
      </c>
      <c r="AB18" s="64">
        <v>2</v>
      </c>
      <c r="AC18" s="59">
        <v>0</v>
      </c>
      <c r="AD18" s="64">
        <v>886</v>
      </c>
      <c r="AE18" s="68" t="s">
        <v>184</v>
      </c>
    </row>
    <row r="19" spans="1:31" ht="38.25" customHeight="1">
      <c r="A19" s="56" t="s">
        <v>26</v>
      </c>
      <c r="B19" s="57">
        <v>288</v>
      </c>
      <c r="C19" s="58">
        <v>262</v>
      </c>
      <c r="D19" s="59">
        <v>26</v>
      </c>
      <c r="E19" s="60">
        <v>0</v>
      </c>
      <c r="F19" s="59">
        <v>288</v>
      </c>
      <c r="G19" s="61">
        <v>72</v>
      </c>
      <c r="H19" s="23">
        <f t="shared" si="2"/>
        <v>396</v>
      </c>
      <c r="I19" s="59">
        <v>373</v>
      </c>
      <c r="J19" s="64">
        <v>23</v>
      </c>
      <c r="K19" s="59">
        <v>0</v>
      </c>
      <c r="L19" s="64">
        <v>396</v>
      </c>
      <c r="M19" s="68" t="s">
        <v>184</v>
      </c>
      <c r="N19" s="23">
        <f t="shared" si="3"/>
        <v>317</v>
      </c>
      <c r="O19" s="59">
        <v>297</v>
      </c>
      <c r="P19" s="64">
        <v>20</v>
      </c>
      <c r="Q19" s="59">
        <v>0</v>
      </c>
      <c r="R19" s="64">
        <v>317</v>
      </c>
      <c r="S19" s="61">
        <v>78</v>
      </c>
      <c r="T19" s="23">
        <f t="shared" si="4"/>
        <v>320</v>
      </c>
      <c r="U19" s="69">
        <v>304</v>
      </c>
      <c r="V19" s="70">
        <v>16</v>
      </c>
      <c r="W19" s="69">
        <v>0</v>
      </c>
      <c r="X19" s="70">
        <v>320</v>
      </c>
      <c r="Y19" s="61">
        <v>88</v>
      </c>
      <c r="Z19" s="23">
        <f t="shared" si="5"/>
        <v>296</v>
      </c>
      <c r="AA19" s="69">
        <v>277</v>
      </c>
      <c r="AB19" s="70">
        <v>19</v>
      </c>
      <c r="AC19" s="69">
        <v>0</v>
      </c>
      <c r="AD19" s="70">
        <v>296</v>
      </c>
      <c r="AE19" s="61">
        <v>50</v>
      </c>
    </row>
    <row r="20" spans="1:31" ht="38.25" customHeight="1">
      <c r="A20" s="56" t="s">
        <v>28</v>
      </c>
      <c r="B20" s="57">
        <v>932</v>
      </c>
      <c r="C20" s="58">
        <v>925</v>
      </c>
      <c r="D20" s="59">
        <v>7</v>
      </c>
      <c r="E20" s="60">
        <v>135</v>
      </c>
      <c r="F20" s="59">
        <v>797</v>
      </c>
      <c r="G20" s="61">
        <v>1587</v>
      </c>
      <c r="H20" s="23">
        <f t="shared" si="2"/>
        <v>1149</v>
      </c>
      <c r="I20" s="59">
        <v>1145</v>
      </c>
      <c r="J20" s="64">
        <v>4</v>
      </c>
      <c r="K20" s="59">
        <v>171</v>
      </c>
      <c r="L20" s="64">
        <v>978</v>
      </c>
      <c r="M20" s="61">
        <v>1477</v>
      </c>
      <c r="N20" s="23">
        <f t="shared" si="3"/>
        <v>1241</v>
      </c>
      <c r="O20" s="59">
        <v>1230</v>
      </c>
      <c r="P20" s="64">
        <v>11</v>
      </c>
      <c r="Q20" s="59">
        <v>173</v>
      </c>
      <c r="R20" s="64">
        <v>1068</v>
      </c>
      <c r="S20" s="61">
        <v>1433</v>
      </c>
      <c r="T20" s="23">
        <f t="shared" si="4"/>
        <v>1313</v>
      </c>
      <c r="U20" s="59">
        <v>1302</v>
      </c>
      <c r="V20" s="64">
        <v>11</v>
      </c>
      <c r="W20" s="59">
        <v>185</v>
      </c>
      <c r="X20" s="64">
        <v>1128</v>
      </c>
      <c r="Y20" s="61">
        <v>1352</v>
      </c>
      <c r="Z20" s="23">
        <f t="shared" si="5"/>
        <v>1243</v>
      </c>
      <c r="AA20" s="59">
        <v>1230</v>
      </c>
      <c r="AB20" s="64">
        <v>13</v>
      </c>
      <c r="AC20" s="59">
        <v>173</v>
      </c>
      <c r="AD20" s="64">
        <v>1070</v>
      </c>
      <c r="AE20" s="61">
        <v>1303</v>
      </c>
    </row>
    <row r="21" spans="1:31" ht="38.25" customHeight="1">
      <c r="A21" s="56" t="s">
        <v>29</v>
      </c>
      <c r="B21" s="57">
        <v>6624</v>
      </c>
      <c r="C21" s="58">
        <v>6606</v>
      </c>
      <c r="D21" s="59">
        <v>18</v>
      </c>
      <c r="E21" s="60">
        <v>1656</v>
      </c>
      <c r="F21" s="59">
        <v>4968</v>
      </c>
      <c r="G21" s="68" t="s">
        <v>184</v>
      </c>
      <c r="H21" s="23">
        <f t="shared" si="2"/>
        <v>6463</v>
      </c>
      <c r="I21" s="59">
        <v>6445</v>
      </c>
      <c r="J21" s="64">
        <v>18</v>
      </c>
      <c r="K21" s="59">
        <v>1616</v>
      </c>
      <c r="L21" s="64">
        <v>4847</v>
      </c>
      <c r="M21" s="68" t="s">
        <v>184</v>
      </c>
      <c r="N21" s="23">
        <f t="shared" si="3"/>
        <v>6096</v>
      </c>
      <c r="O21" s="59">
        <v>6080</v>
      </c>
      <c r="P21" s="64">
        <v>16</v>
      </c>
      <c r="Q21" s="59">
        <v>1723</v>
      </c>
      <c r="R21" s="64">
        <v>4373</v>
      </c>
      <c r="S21" s="68" t="s">
        <v>184</v>
      </c>
      <c r="T21" s="23">
        <f t="shared" si="4"/>
        <v>6104</v>
      </c>
      <c r="U21" s="59">
        <v>6092</v>
      </c>
      <c r="V21" s="64">
        <v>12</v>
      </c>
      <c r="W21" s="59">
        <v>1902</v>
      </c>
      <c r="X21" s="64">
        <v>4202</v>
      </c>
      <c r="Y21" s="68" t="s">
        <v>184</v>
      </c>
      <c r="Z21" s="23">
        <f t="shared" si="5"/>
        <v>6189</v>
      </c>
      <c r="AA21" s="59">
        <v>6175</v>
      </c>
      <c r="AB21" s="64">
        <v>14</v>
      </c>
      <c r="AC21" s="59">
        <v>1952</v>
      </c>
      <c r="AD21" s="64">
        <v>4237</v>
      </c>
      <c r="AE21" s="68" t="s">
        <v>184</v>
      </c>
    </row>
    <row r="22" spans="1:31" ht="38.25" customHeight="1">
      <c r="A22" s="56" t="s">
        <v>31</v>
      </c>
      <c r="B22" s="57">
        <v>824</v>
      </c>
      <c r="C22" s="58">
        <v>675</v>
      </c>
      <c r="D22" s="59">
        <v>149</v>
      </c>
      <c r="E22" s="60">
        <v>196</v>
      </c>
      <c r="F22" s="59">
        <v>628</v>
      </c>
      <c r="G22" s="68" t="s">
        <v>184</v>
      </c>
      <c r="H22" s="23">
        <f t="shared" si="2"/>
        <v>953</v>
      </c>
      <c r="I22" s="59">
        <v>788</v>
      </c>
      <c r="J22" s="64">
        <v>165</v>
      </c>
      <c r="K22" s="59">
        <v>234</v>
      </c>
      <c r="L22" s="64">
        <v>719</v>
      </c>
      <c r="M22" s="68" t="s">
        <v>184</v>
      </c>
      <c r="N22" s="23">
        <f t="shared" si="3"/>
        <v>956</v>
      </c>
      <c r="O22" s="59">
        <v>843</v>
      </c>
      <c r="P22" s="64">
        <v>113</v>
      </c>
      <c r="Q22" s="59">
        <v>240</v>
      </c>
      <c r="R22" s="64">
        <v>716</v>
      </c>
      <c r="S22" s="68" t="s">
        <v>184</v>
      </c>
      <c r="T22" s="23">
        <f t="shared" si="4"/>
        <v>896</v>
      </c>
      <c r="U22" s="59">
        <v>843</v>
      </c>
      <c r="V22" s="64">
        <v>53</v>
      </c>
      <c r="W22" s="59">
        <v>187</v>
      </c>
      <c r="X22" s="64">
        <v>709</v>
      </c>
      <c r="Y22" s="68" t="s">
        <v>184</v>
      </c>
      <c r="Z22" s="23">
        <f t="shared" si="5"/>
        <v>995</v>
      </c>
      <c r="AA22" s="59">
        <v>949</v>
      </c>
      <c r="AB22" s="64">
        <v>46</v>
      </c>
      <c r="AC22" s="59">
        <v>246</v>
      </c>
      <c r="AD22" s="64">
        <v>749</v>
      </c>
      <c r="AE22" s="68" t="s">
        <v>184</v>
      </c>
    </row>
    <row r="23" spans="1:31" ht="38.25" customHeight="1">
      <c r="A23" s="56" t="s">
        <v>32</v>
      </c>
      <c r="B23" s="57">
        <v>177</v>
      </c>
      <c r="C23" s="58">
        <v>171</v>
      </c>
      <c r="D23" s="59">
        <v>6</v>
      </c>
      <c r="E23" s="60">
        <v>1</v>
      </c>
      <c r="F23" s="59">
        <v>176</v>
      </c>
      <c r="G23" s="68">
        <v>1012</v>
      </c>
      <c r="H23" s="23">
        <f t="shared" si="2"/>
        <v>215</v>
      </c>
      <c r="I23" s="59">
        <v>208</v>
      </c>
      <c r="J23" s="64">
        <v>7</v>
      </c>
      <c r="K23" s="59">
        <v>6</v>
      </c>
      <c r="L23" s="64">
        <v>209</v>
      </c>
      <c r="M23" s="68" t="s">
        <v>184</v>
      </c>
      <c r="N23" s="23">
        <f t="shared" si="3"/>
        <v>221</v>
      </c>
      <c r="O23" s="59">
        <v>212</v>
      </c>
      <c r="P23" s="64">
        <v>9</v>
      </c>
      <c r="Q23" s="59">
        <v>19</v>
      </c>
      <c r="R23" s="64">
        <v>202</v>
      </c>
      <c r="S23" s="68">
        <v>930</v>
      </c>
      <c r="T23" s="23">
        <f t="shared" si="4"/>
        <v>237</v>
      </c>
      <c r="U23" s="59">
        <v>230</v>
      </c>
      <c r="V23" s="64">
        <v>7</v>
      </c>
      <c r="W23" s="59">
        <v>12</v>
      </c>
      <c r="X23" s="64">
        <v>225</v>
      </c>
      <c r="Y23" s="61">
        <v>930</v>
      </c>
      <c r="Z23" s="23">
        <f t="shared" si="5"/>
        <v>207</v>
      </c>
      <c r="AA23" s="59">
        <v>200</v>
      </c>
      <c r="AB23" s="64">
        <v>7</v>
      </c>
      <c r="AC23" s="59">
        <v>12</v>
      </c>
      <c r="AD23" s="64">
        <v>195</v>
      </c>
      <c r="AE23" s="61">
        <v>969</v>
      </c>
    </row>
    <row r="24" spans="1:31" ht="38.25" customHeight="1">
      <c r="A24" s="56" t="s">
        <v>33</v>
      </c>
      <c r="B24" s="57">
        <v>436</v>
      </c>
      <c r="C24" s="58">
        <v>419</v>
      </c>
      <c r="D24" s="59">
        <v>17</v>
      </c>
      <c r="E24" s="60">
        <v>44</v>
      </c>
      <c r="F24" s="59">
        <v>392</v>
      </c>
      <c r="G24" s="68" t="s">
        <v>184</v>
      </c>
      <c r="H24" s="23">
        <f aca="true" t="shared" si="6" ref="H24:H37">SUM(I24:J24)</f>
        <v>454</v>
      </c>
      <c r="I24" s="59">
        <v>438</v>
      </c>
      <c r="J24" s="64">
        <v>16</v>
      </c>
      <c r="K24" s="59">
        <v>45</v>
      </c>
      <c r="L24" s="64">
        <v>409</v>
      </c>
      <c r="M24" s="68" t="s">
        <v>184</v>
      </c>
      <c r="N24" s="23">
        <f t="shared" si="3"/>
        <v>437</v>
      </c>
      <c r="O24" s="59">
        <v>422</v>
      </c>
      <c r="P24" s="64">
        <v>15</v>
      </c>
      <c r="Q24" s="59">
        <v>43</v>
      </c>
      <c r="R24" s="64">
        <v>394</v>
      </c>
      <c r="S24" s="68" t="s">
        <v>184</v>
      </c>
      <c r="T24" s="23">
        <f t="shared" si="4"/>
        <v>434</v>
      </c>
      <c r="U24" s="59">
        <v>420</v>
      </c>
      <c r="V24" s="64">
        <v>14</v>
      </c>
      <c r="W24" s="59">
        <v>43</v>
      </c>
      <c r="X24" s="64">
        <v>391</v>
      </c>
      <c r="Y24" s="68" t="s">
        <v>184</v>
      </c>
      <c r="Z24" s="23">
        <f t="shared" si="5"/>
        <v>428</v>
      </c>
      <c r="AA24" s="59">
        <v>396</v>
      </c>
      <c r="AB24" s="64">
        <v>32</v>
      </c>
      <c r="AC24" s="59">
        <v>43</v>
      </c>
      <c r="AD24" s="64">
        <v>385</v>
      </c>
      <c r="AE24" s="68" t="s">
        <v>184</v>
      </c>
    </row>
    <row r="25" spans="1:31" ht="38.25" customHeight="1">
      <c r="A25" s="56" t="s">
        <v>34</v>
      </c>
      <c r="B25" s="57">
        <v>826</v>
      </c>
      <c r="C25" s="58">
        <v>823</v>
      </c>
      <c r="D25" s="59">
        <v>3</v>
      </c>
      <c r="E25" s="60">
        <v>3</v>
      </c>
      <c r="F25" s="59">
        <v>823</v>
      </c>
      <c r="G25" s="71">
        <v>1</v>
      </c>
      <c r="H25" s="23">
        <f t="shared" si="6"/>
        <v>832</v>
      </c>
      <c r="I25" s="59">
        <v>828</v>
      </c>
      <c r="J25" s="64">
        <v>4</v>
      </c>
      <c r="K25" s="59">
        <v>8</v>
      </c>
      <c r="L25" s="64">
        <v>824</v>
      </c>
      <c r="M25" s="61">
        <v>1</v>
      </c>
      <c r="N25" s="23">
        <f t="shared" si="3"/>
        <v>795</v>
      </c>
      <c r="O25" s="59">
        <v>793</v>
      </c>
      <c r="P25" s="64">
        <v>2</v>
      </c>
      <c r="Q25" s="59">
        <v>6</v>
      </c>
      <c r="R25" s="64">
        <v>789</v>
      </c>
      <c r="S25" s="61">
        <v>1</v>
      </c>
      <c r="T25" s="23">
        <f t="shared" si="4"/>
        <v>777</v>
      </c>
      <c r="U25" s="59">
        <v>774</v>
      </c>
      <c r="V25" s="64">
        <v>3</v>
      </c>
      <c r="W25" s="59">
        <v>5</v>
      </c>
      <c r="X25" s="64">
        <v>772</v>
      </c>
      <c r="Y25" s="61">
        <v>1</v>
      </c>
      <c r="Z25" s="23">
        <f t="shared" si="5"/>
        <v>766</v>
      </c>
      <c r="AA25" s="59">
        <v>764</v>
      </c>
      <c r="AB25" s="64">
        <v>2</v>
      </c>
      <c r="AC25" s="59">
        <v>10</v>
      </c>
      <c r="AD25" s="64">
        <v>756</v>
      </c>
      <c r="AE25" s="61">
        <v>1</v>
      </c>
    </row>
    <row r="26" spans="1:31" ht="38.25" customHeight="1">
      <c r="A26" s="56" t="s">
        <v>35</v>
      </c>
      <c r="B26" s="57">
        <v>1549</v>
      </c>
      <c r="C26" s="58">
        <v>1437</v>
      </c>
      <c r="D26" s="59">
        <v>112</v>
      </c>
      <c r="E26" s="60">
        <v>620</v>
      </c>
      <c r="F26" s="59">
        <v>929</v>
      </c>
      <c r="G26" s="68" t="s">
        <v>184</v>
      </c>
      <c r="H26" s="23">
        <f t="shared" si="6"/>
        <v>1378</v>
      </c>
      <c r="I26" s="59">
        <v>1271</v>
      </c>
      <c r="J26" s="64">
        <v>107</v>
      </c>
      <c r="K26" s="59">
        <v>806</v>
      </c>
      <c r="L26" s="64">
        <v>572</v>
      </c>
      <c r="M26" s="68" t="s">
        <v>184</v>
      </c>
      <c r="N26" s="23">
        <f t="shared" si="3"/>
        <v>1260</v>
      </c>
      <c r="O26" s="59">
        <v>1163</v>
      </c>
      <c r="P26" s="64">
        <v>97</v>
      </c>
      <c r="Q26" s="59">
        <v>722</v>
      </c>
      <c r="R26" s="64">
        <v>538</v>
      </c>
      <c r="S26" s="68" t="s">
        <v>184</v>
      </c>
      <c r="T26" s="23">
        <f t="shared" si="4"/>
        <v>1279</v>
      </c>
      <c r="U26" s="59">
        <v>1183</v>
      </c>
      <c r="V26" s="64">
        <v>96</v>
      </c>
      <c r="W26" s="59">
        <v>695</v>
      </c>
      <c r="X26" s="64">
        <v>584</v>
      </c>
      <c r="Y26" s="68" t="s">
        <v>184</v>
      </c>
      <c r="Z26" s="23">
        <f t="shared" si="5"/>
        <v>1306</v>
      </c>
      <c r="AA26" s="59">
        <v>1211</v>
      </c>
      <c r="AB26" s="64">
        <v>95</v>
      </c>
      <c r="AC26" s="59">
        <v>718</v>
      </c>
      <c r="AD26" s="64">
        <v>588</v>
      </c>
      <c r="AE26" s="68" t="s">
        <v>184</v>
      </c>
    </row>
    <row r="27" spans="1:31" ht="38.25" customHeight="1">
      <c r="A27" s="56" t="s">
        <v>37</v>
      </c>
      <c r="B27" s="57">
        <v>10</v>
      </c>
      <c r="C27" s="58">
        <v>10</v>
      </c>
      <c r="D27" s="59">
        <v>0</v>
      </c>
      <c r="E27" s="60">
        <v>1</v>
      </c>
      <c r="F27" s="59">
        <v>9</v>
      </c>
      <c r="G27" s="68" t="s">
        <v>184</v>
      </c>
      <c r="H27" s="23">
        <f t="shared" si="6"/>
        <v>10</v>
      </c>
      <c r="I27" s="59">
        <v>10</v>
      </c>
      <c r="J27" s="64">
        <v>0</v>
      </c>
      <c r="K27" s="59">
        <v>0</v>
      </c>
      <c r="L27" s="64">
        <v>10</v>
      </c>
      <c r="M27" s="68" t="s">
        <v>184</v>
      </c>
      <c r="N27" s="23">
        <f t="shared" si="3"/>
        <v>8</v>
      </c>
      <c r="O27" s="59">
        <v>8</v>
      </c>
      <c r="P27" s="64">
        <v>0</v>
      </c>
      <c r="Q27" s="59">
        <v>0</v>
      </c>
      <c r="R27" s="64">
        <v>8</v>
      </c>
      <c r="S27" s="68" t="s">
        <v>184</v>
      </c>
      <c r="T27" s="23">
        <f t="shared" si="4"/>
        <v>8</v>
      </c>
      <c r="U27" s="59">
        <v>8</v>
      </c>
      <c r="V27" s="64">
        <v>0</v>
      </c>
      <c r="W27" s="59">
        <v>0</v>
      </c>
      <c r="X27" s="64">
        <v>8</v>
      </c>
      <c r="Y27" s="68" t="s">
        <v>184</v>
      </c>
      <c r="Z27" s="23">
        <f t="shared" si="5"/>
        <v>9</v>
      </c>
      <c r="AA27" s="59">
        <v>9</v>
      </c>
      <c r="AB27" s="64">
        <v>0</v>
      </c>
      <c r="AC27" s="59">
        <v>0</v>
      </c>
      <c r="AD27" s="64">
        <v>9</v>
      </c>
      <c r="AE27" s="68" t="s">
        <v>184</v>
      </c>
    </row>
    <row r="28" spans="1:31" ht="38.25" customHeight="1">
      <c r="A28" s="56" t="s">
        <v>38</v>
      </c>
      <c r="B28" s="57">
        <v>64</v>
      </c>
      <c r="C28" s="58">
        <v>60</v>
      </c>
      <c r="D28" s="59">
        <v>4</v>
      </c>
      <c r="E28" s="60">
        <v>4</v>
      </c>
      <c r="F28" s="59">
        <v>60</v>
      </c>
      <c r="G28" s="61">
        <v>149</v>
      </c>
      <c r="H28" s="23">
        <f t="shared" si="6"/>
        <v>63</v>
      </c>
      <c r="I28" s="59">
        <v>61</v>
      </c>
      <c r="J28" s="64">
        <v>2</v>
      </c>
      <c r="K28" s="59">
        <v>3</v>
      </c>
      <c r="L28" s="64">
        <v>60</v>
      </c>
      <c r="M28" s="61">
        <v>1</v>
      </c>
      <c r="N28" s="23">
        <f t="shared" si="3"/>
        <v>63</v>
      </c>
      <c r="O28" s="59">
        <v>63</v>
      </c>
      <c r="P28" s="64">
        <v>0</v>
      </c>
      <c r="Q28" s="59">
        <v>3</v>
      </c>
      <c r="R28" s="64">
        <v>60</v>
      </c>
      <c r="S28" s="61">
        <v>26</v>
      </c>
      <c r="T28" s="23">
        <f t="shared" si="4"/>
        <v>64</v>
      </c>
      <c r="U28" s="59">
        <v>64</v>
      </c>
      <c r="V28" s="64">
        <v>0</v>
      </c>
      <c r="W28" s="59">
        <v>3</v>
      </c>
      <c r="X28" s="64">
        <v>61</v>
      </c>
      <c r="Y28" s="61">
        <v>27</v>
      </c>
      <c r="Z28" s="23">
        <v>64</v>
      </c>
      <c r="AA28" s="59">
        <v>64</v>
      </c>
      <c r="AB28" s="64">
        <v>0</v>
      </c>
      <c r="AC28" s="59">
        <v>5</v>
      </c>
      <c r="AD28" s="64">
        <v>59</v>
      </c>
      <c r="AE28" s="61">
        <v>26</v>
      </c>
    </row>
    <row r="29" spans="1:31" ht="38.25" customHeight="1">
      <c r="A29" s="56" t="s">
        <v>39</v>
      </c>
      <c r="B29" s="57">
        <v>143</v>
      </c>
      <c r="C29" s="58">
        <v>142</v>
      </c>
      <c r="D29" s="59">
        <v>1</v>
      </c>
      <c r="E29" s="60">
        <v>0</v>
      </c>
      <c r="F29" s="59">
        <v>143</v>
      </c>
      <c r="G29" s="61">
        <v>44</v>
      </c>
      <c r="H29" s="23">
        <f t="shared" si="6"/>
        <v>144</v>
      </c>
      <c r="I29" s="59">
        <v>143</v>
      </c>
      <c r="J29" s="64">
        <v>1</v>
      </c>
      <c r="K29" s="59">
        <v>0</v>
      </c>
      <c r="L29" s="64">
        <v>144</v>
      </c>
      <c r="M29" s="61">
        <v>48</v>
      </c>
      <c r="N29" s="23">
        <f t="shared" si="3"/>
        <v>113</v>
      </c>
      <c r="O29" s="59">
        <v>112</v>
      </c>
      <c r="P29" s="64">
        <v>1</v>
      </c>
      <c r="Q29" s="59">
        <v>0</v>
      </c>
      <c r="R29" s="64">
        <v>113</v>
      </c>
      <c r="S29" s="61">
        <v>33</v>
      </c>
      <c r="T29" s="23">
        <f t="shared" si="4"/>
        <v>108</v>
      </c>
      <c r="U29" s="59">
        <v>107</v>
      </c>
      <c r="V29" s="64">
        <v>1</v>
      </c>
      <c r="W29" s="59">
        <v>0</v>
      </c>
      <c r="X29" s="64">
        <v>108</v>
      </c>
      <c r="Y29" s="61">
        <v>29</v>
      </c>
      <c r="Z29" s="23">
        <f t="shared" si="5"/>
        <v>96</v>
      </c>
      <c r="AA29" s="59">
        <v>95</v>
      </c>
      <c r="AB29" s="64">
        <v>1</v>
      </c>
      <c r="AC29" s="59">
        <v>0</v>
      </c>
      <c r="AD29" s="64">
        <v>96</v>
      </c>
      <c r="AE29" s="61">
        <v>34</v>
      </c>
    </row>
    <row r="30" spans="1:31" ht="38.25" customHeight="1">
      <c r="A30" s="56" t="s">
        <v>41</v>
      </c>
      <c r="B30" s="57">
        <v>144</v>
      </c>
      <c r="C30" s="58">
        <v>138</v>
      </c>
      <c r="D30" s="59">
        <v>6</v>
      </c>
      <c r="E30" s="60">
        <v>19</v>
      </c>
      <c r="F30" s="59">
        <v>125</v>
      </c>
      <c r="G30" s="61">
        <v>1072</v>
      </c>
      <c r="H30" s="23">
        <f t="shared" si="6"/>
        <v>406</v>
      </c>
      <c r="I30" s="59">
        <v>390</v>
      </c>
      <c r="J30" s="64">
        <v>16</v>
      </c>
      <c r="K30" s="59">
        <v>23</v>
      </c>
      <c r="L30" s="64">
        <v>383</v>
      </c>
      <c r="M30" s="61">
        <v>2165</v>
      </c>
      <c r="N30" s="23">
        <f t="shared" si="3"/>
        <v>494</v>
      </c>
      <c r="O30" s="59">
        <v>422</v>
      </c>
      <c r="P30" s="64">
        <v>72</v>
      </c>
      <c r="Q30" s="59">
        <v>47</v>
      </c>
      <c r="R30" s="64">
        <v>447</v>
      </c>
      <c r="S30" s="61">
        <v>2472</v>
      </c>
      <c r="T30" s="23">
        <f t="shared" si="4"/>
        <v>664</v>
      </c>
      <c r="U30" s="59">
        <v>560</v>
      </c>
      <c r="V30" s="64">
        <v>104</v>
      </c>
      <c r="W30" s="59">
        <v>60</v>
      </c>
      <c r="X30" s="64">
        <v>604</v>
      </c>
      <c r="Y30" s="61">
        <v>2561</v>
      </c>
      <c r="Z30" s="23">
        <f t="shared" si="5"/>
        <v>506</v>
      </c>
      <c r="AA30" s="59">
        <v>453</v>
      </c>
      <c r="AB30" s="64">
        <v>53</v>
      </c>
      <c r="AC30" s="59">
        <v>117</v>
      </c>
      <c r="AD30" s="64">
        <v>389</v>
      </c>
      <c r="AE30" s="61">
        <v>2260</v>
      </c>
    </row>
    <row r="31" spans="1:31" ht="38.25" customHeight="1">
      <c r="A31" s="56" t="s">
        <v>42</v>
      </c>
      <c r="B31" s="57">
        <v>26</v>
      </c>
      <c r="C31" s="58">
        <v>26</v>
      </c>
      <c r="D31" s="59">
        <v>0</v>
      </c>
      <c r="E31" s="60">
        <v>1</v>
      </c>
      <c r="F31" s="59">
        <v>25</v>
      </c>
      <c r="G31" s="61">
        <v>5</v>
      </c>
      <c r="H31" s="23">
        <f t="shared" si="6"/>
        <v>29</v>
      </c>
      <c r="I31" s="59">
        <v>29</v>
      </c>
      <c r="J31" s="64">
        <v>0</v>
      </c>
      <c r="K31" s="59">
        <v>0</v>
      </c>
      <c r="L31" s="64">
        <v>29</v>
      </c>
      <c r="M31" s="68" t="s">
        <v>184</v>
      </c>
      <c r="N31" s="23">
        <f t="shared" si="3"/>
        <v>31</v>
      </c>
      <c r="O31" s="59">
        <v>31</v>
      </c>
      <c r="P31" s="64">
        <v>0</v>
      </c>
      <c r="Q31" s="59">
        <v>0</v>
      </c>
      <c r="R31" s="64">
        <v>31</v>
      </c>
      <c r="S31" s="68" t="s">
        <v>184</v>
      </c>
      <c r="T31" s="23">
        <f t="shared" si="4"/>
        <v>431</v>
      </c>
      <c r="U31" s="59">
        <v>431</v>
      </c>
      <c r="V31" s="64">
        <v>0</v>
      </c>
      <c r="W31" s="69">
        <v>21</v>
      </c>
      <c r="X31" s="70">
        <v>410</v>
      </c>
      <c r="Y31" s="61">
        <v>55</v>
      </c>
      <c r="Z31" s="23">
        <f t="shared" si="5"/>
        <v>367</v>
      </c>
      <c r="AA31" s="59">
        <v>367</v>
      </c>
      <c r="AB31" s="64">
        <v>0</v>
      </c>
      <c r="AC31" s="69">
        <v>18</v>
      </c>
      <c r="AD31" s="70">
        <v>349</v>
      </c>
      <c r="AE31" s="61">
        <v>85</v>
      </c>
    </row>
    <row r="32" spans="1:31" ht="38.25" customHeight="1">
      <c r="A32" s="56" t="s">
        <v>44</v>
      </c>
      <c r="B32" s="57">
        <v>780</v>
      </c>
      <c r="C32" s="58">
        <v>757</v>
      </c>
      <c r="D32" s="59">
        <v>23</v>
      </c>
      <c r="E32" s="60">
        <v>48</v>
      </c>
      <c r="F32" s="59">
        <v>732</v>
      </c>
      <c r="G32" s="72" t="s">
        <v>184</v>
      </c>
      <c r="H32" s="23">
        <f t="shared" si="6"/>
        <v>645</v>
      </c>
      <c r="I32" s="59">
        <v>624</v>
      </c>
      <c r="J32" s="64">
        <v>21</v>
      </c>
      <c r="K32" s="59">
        <v>42</v>
      </c>
      <c r="L32" s="64">
        <v>603</v>
      </c>
      <c r="M32" s="68" t="s">
        <v>184</v>
      </c>
      <c r="N32" s="23">
        <f t="shared" si="3"/>
        <v>697</v>
      </c>
      <c r="O32" s="59">
        <v>675</v>
      </c>
      <c r="P32" s="64">
        <v>22</v>
      </c>
      <c r="Q32" s="59">
        <v>43</v>
      </c>
      <c r="R32" s="64">
        <v>654</v>
      </c>
      <c r="S32" s="68" t="s">
        <v>184</v>
      </c>
      <c r="T32" s="23">
        <f t="shared" si="4"/>
        <v>770</v>
      </c>
      <c r="U32" s="59">
        <v>749</v>
      </c>
      <c r="V32" s="64">
        <v>21</v>
      </c>
      <c r="W32" s="59">
        <v>63</v>
      </c>
      <c r="X32" s="64">
        <v>707</v>
      </c>
      <c r="Y32" s="68" t="s">
        <v>184</v>
      </c>
      <c r="Z32" s="23">
        <f t="shared" si="5"/>
        <v>716</v>
      </c>
      <c r="AA32" s="59">
        <v>696</v>
      </c>
      <c r="AB32" s="64">
        <v>20</v>
      </c>
      <c r="AC32" s="59">
        <v>56</v>
      </c>
      <c r="AD32" s="64">
        <v>660</v>
      </c>
      <c r="AE32" s="68" t="s">
        <v>184</v>
      </c>
    </row>
    <row r="33" spans="1:31" ht="38.25" customHeight="1">
      <c r="A33" s="56" t="s">
        <v>45</v>
      </c>
      <c r="B33" s="57">
        <v>2885</v>
      </c>
      <c r="C33" s="58">
        <v>2851</v>
      </c>
      <c r="D33" s="59">
        <v>34</v>
      </c>
      <c r="E33" s="60">
        <v>739</v>
      </c>
      <c r="F33" s="59">
        <v>2146</v>
      </c>
      <c r="G33" s="61">
        <v>2803</v>
      </c>
      <c r="H33" s="23">
        <f t="shared" si="6"/>
        <v>3622</v>
      </c>
      <c r="I33" s="59">
        <v>3588</v>
      </c>
      <c r="J33" s="64">
        <v>34</v>
      </c>
      <c r="K33" s="59">
        <v>918</v>
      </c>
      <c r="L33" s="64">
        <v>2704</v>
      </c>
      <c r="M33" s="67">
        <v>3141</v>
      </c>
      <c r="N33" s="23">
        <f t="shared" si="3"/>
        <v>4096</v>
      </c>
      <c r="O33" s="59">
        <v>4063</v>
      </c>
      <c r="P33" s="64">
        <v>33</v>
      </c>
      <c r="Q33" s="59">
        <v>1035</v>
      </c>
      <c r="R33" s="64">
        <v>3061</v>
      </c>
      <c r="S33" s="67">
        <v>3440</v>
      </c>
      <c r="T33" s="23">
        <f t="shared" si="4"/>
        <v>4363</v>
      </c>
      <c r="U33" s="59">
        <v>4331</v>
      </c>
      <c r="V33" s="64">
        <v>32</v>
      </c>
      <c r="W33" s="59">
        <v>1106</v>
      </c>
      <c r="X33" s="64">
        <v>3257</v>
      </c>
      <c r="Y33" s="67">
        <v>3708</v>
      </c>
      <c r="Z33" s="23">
        <f t="shared" si="5"/>
        <v>4558</v>
      </c>
      <c r="AA33" s="59">
        <v>4526</v>
      </c>
      <c r="AB33" s="64">
        <v>32</v>
      </c>
      <c r="AC33" s="59">
        <v>1112</v>
      </c>
      <c r="AD33" s="64">
        <v>3446</v>
      </c>
      <c r="AE33" s="67">
        <v>3789</v>
      </c>
    </row>
    <row r="34" spans="1:31" ht="38.25" customHeight="1">
      <c r="A34" s="56" t="s">
        <v>46</v>
      </c>
      <c r="B34" s="57">
        <v>2464</v>
      </c>
      <c r="C34" s="58">
        <v>2370</v>
      </c>
      <c r="D34" s="59">
        <v>94</v>
      </c>
      <c r="E34" s="60">
        <v>172</v>
      </c>
      <c r="F34" s="59">
        <v>2292</v>
      </c>
      <c r="G34" s="61">
        <v>4995</v>
      </c>
      <c r="H34" s="23">
        <f t="shared" si="6"/>
        <v>2399</v>
      </c>
      <c r="I34" s="59">
        <v>2314</v>
      </c>
      <c r="J34" s="64">
        <v>85</v>
      </c>
      <c r="K34" s="59">
        <v>144</v>
      </c>
      <c r="L34" s="64">
        <v>2255</v>
      </c>
      <c r="M34" s="61">
        <v>4815</v>
      </c>
      <c r="N34" s="23">
        <f t="shared" si="3"/>
        <v>2570</v>
      </c>
      <c r="O34" s="59">
        <v>2437</v>
      </c>
      <c r="P34" s="64">
        <v>133</v>
      </c>
      <c r="Q34" s="59">
        <v>129</v>
      </c>
      <c r="R34" s="64">
        <v>2441</v>
      </c>
      <c r="S34" s="61">
        <v>6009</v>
      </c>
      <c r="T34" s="23">
        <f t="shared" si="4"/>
        <v>2752</v>
      </c>
      <c r="U34" s="59">
        <v>2626</v>
      </c>
      <c r="V34" s="64">
        <v>126</v>
      </c>
      <c r="W34" s="59">
        <v>138</v>
      </c>
      <c r="X34" s="64">
        <v>2614</v>
      </c>
      <c r="Y34" s="61">
        <v>5796</v>
      </c>
      <c r="Z34" s="23">
        <f t="shared" si="5"/>
        <v>3233</v>
      </c>
      <c r="AA34" s="59">
        <v>3083</v>
      </c>
      <c r="AB34" s="64">
        <v>150</v>
      </c>
      <c r="AC34" s="59">
        <v>165</v>
      </c>
      <c r="AD34" s="64">
        <v>3068</v>
      </c>
      <c r="AE34" s="61">
        <v>15994</v>
      </c>
    </row>
    <row r="35" spans="1:31" ht="38.25" customHeight="1">
      <c r="A35" s="56" t="s">
        <v>47</v>
      </c>
      <c r="B35" s="57">
        <v>99</v>
      </c>
      <c r="C35" s="58">
        <v>78</v>
      </c>
      <c r="D35" s="59">
        <v>21</v>
      </c>
      <c r="E35" s="60">
        <v>4</v>
      </c>
      <c r="F35" s="59">
        <v>95</v>
      </c>
      <c r="G35" s="72" t="s">
        <v>184</v>
      </c>
      <c r="H35" s="23">
        <f t="shared" si="6"/>
        <v>112</v>
      </c>
      <c r="I35" s="59">
        <v>102</v>
      </c>
      <c r="J35" s="64">
        <v>10</v>
      </c>
      <c r="K35" s="59">
        <v>4</v>
      </c>
      <c r="L35" s="64">
        <v>108</v>
      </c>
      <c r="M35" s="68" t="s">
        <v>184</v>
      </c>
      <c r="N35" s="23">
        <f t="shared" si="3"/>
        <v>97</v>
      </c>
      <c r="O35" s="59">
        <v>88</v>
      </c>
      <c r="P35" s="64">
        <v>9</v>
      </c>
      <c r="Q35" s="59">
        <v>3</v>
      </c>
      <c r="R35" s="64">
        <v>94</v>
      </c>
      <c r="S35" s="68" t="s">
        <v>184</v>
      </c>
      <c r="T35" s="23">
        <f t="shared" si="4"/>
        <v>98</v>
      </c>
      <c r="U35" s="59">
        <v>88</v>
      </c>
      <c r="V35" s="64">
        <v>10</v>
      </c>
      <c r="W35" s="59">
        <v>4</v>
      </c>
      <c r="X35" s="64">
        <v>94</v>
      </c>
      <c r="Y35" s="68" t="s">
        <v>184</v>
      </c>
      <c r="Z35" s="23">
        <f t="shared" si="5"/>
        <v>97</v>
      </c>
      <c r="AA35" s="59">
        <v>86</v>
      </c>
      <c r="AB35" s="64">
        <v>11</v>
      </c>
      <c r="AC35" s="59">
        <v>4</v>
      </c>
      <c r="AD35" s="64">
        <v>93</v>
      </c>
      <c r="AE35" s="68" t="s">
        <v>184</v>
      </c>
    </row>
    <row r="36" spans="1:31" ht="38.25" customHeight="1">
      <c r="A36" s="56" t="s">
        <v>49</v>
      </c>
      <c r="B36" s="57">
        <v>399</v>
      </c>
      <c r="C36" s="58">
        <v>342</v>
      </c>
      <c r="D36" s="59">
        <v>57</v>
      </c>
      <c r="E36" s="60">
        <v>86</v>
      </c>
      <c r="F36" s="59">
        <v>313</v>
      </c>
      <c r="G36" s="72" t="s">
        <v>184</v>
      </c>
      <c r="H36" s="23">
        <f t="shared" si="6"/>
        <v>395</v>
      </c>
      <c r="I36" s="59">
        <v>341</v>
      </c>
      <c r="J36" s="64">
        <v>54</v>
      </c>
      <c r="K36" s="59">
        <v>89</v>
      </c>
      <c r="L36" s="64">
        <v>306</v>
      </c>
      <c r="M36" s="68" t="s">
        <v>184</v>
      </c>
      <c r="N36" s="23">
        <f t="shared" si="3"/>
        <v>448</v>
      </c>
      <c r="O36" s="59">
        <v>387</v>
      </c>
      <c r="P36" s="64">
        <v>61</v>
      </c>
      <c r="Q36" s="59">
        <v>120</v>
      </c>
      <c r="R36" s="64">
        <v>328</v>
      </c>
      <c r="S36" s="61">
        <v>5</v>
      </c>
      <c r="T36" s="23">
        <f t="shared" si="4"/>
        <v>462</v>
      </c>
      <c r="U36" s="59">
        <v>393</v>
      </c>
      <c r="V36" s="64">
        <v>69</v>
      </c>
      <c r="W36" s="59">
        <v>123</v>
      </c>
      <c r="X36" s="64">
        <v>339</v>
      </c>
      <c r="Y36" s="68" t="s">
        <v>184</v>
      </c>
      <c r="Z36" s="23">
        <f t="shared" si="5"/>
        <v>474</v>
      </c>
      <c r="AA36" s="59">
        <v>404</v>
      </c>
      <c r="AB36" s="64">
        <v>70</v>
      </c>
      <c r="AC36" s="59">
        <v>121</v>
      </c>
      <c r="AD36" s="64">
        <v>353</v>
      </c>
      <c r="AE36" s="68" t="s">
        <v>184</v>
      </c>
    </row>
    <row r="37" spans="1:31" ht="38.25" customHeight="1" thickBot="1">
      <c r="A37" s="73" t="s">
        <v>50</v>
      </c>
      <c r="B37" s="74">
        <v>798</v>
      </c>
      <c r="C37" s="75">
        <v>758</v>
      </c>
      <c r="D37" s="76">
        <v>40</v>
      </c>
      <c r="E37" s="77">
        <v>103</v>
      </c>
      <c r="F37" s="76">
        <v>695</v>
      </c>
      <c r="G37" s="78" t="s">
        <v>184</v>
      </c>
      <c r="H37" s="79">
        <f t="shared" si="6"/>
        <v>769</v>
      </c>
      <c r="I37" s="76">
        <v>732</v>
      </c>
      <c r="J37" s="80">
        <v>37</v>
      </c>
      <c r="K37" s="76">
        <v>91</v>
      </c>
      <c r="L37" s="80">
        <v>678</v>
      </c>
      <c r="M37" s="78" t="s">
        <v>184</v>
      </c>
      <c r="N37" s="79">
        <f t="shared" si="3"/>
        <v>787</v>
      </c>
      <c r="O37" s="76">
        <v>751</v>
      </c>
      <c r="P37" s="80">
        <v>36</v>
      </c>
      <c r="Q37" s="76">
        <v>90</v>
      </c>
      <c r="R37" s="80">
        <v>697</v>
      </c>
      <c r="S37" s="78" t="s">
        <v>184</v>
      </c>
      <c r="T37" s="79">
        <f t="shared" si="4"/>
        <v>1000</v>
      </c>
      <c r="U37" s="76">
        <v>979</v>
      </c>
      <c r="V37" s="80">
        <v>21</v>
      </c>
      <c r="W37" s="76">
        <v>152</v>
      </c>
      <c r="X37" s="80">
        <v>848</v>
      </c>
      <c r="Y37" s="78" t="s">
        <v>184</v>
      </c>
      <c r="Z37" s="79">
        <f t="shared" si="5"/>
        <v>1127</v>
      </c>
      <c r="AA37" s="76">
        <v>1110</v>
      </c>
      <c r="AB37" s="80">
        <v>17</v>
      </c>
      <c r="AC37" s="76">
        <v>157</v>
      </c>
      <c r="AD37" s="80">
        <v>970</v>
      </c>
      <c r="AE37" s="78" t="s">
        <v>184</v>
      </c>
    </row>
    <row r="38" spans="1:31" ht="38.25" customHeight="1" thickBot="1">
      <c r="A38" s="73" t="s">
        <v>51</v>
      </c>
      <c r="B38" s="81">
        <f aca="true" t="shared" si="7" ref="B38:M38">SUM(B16:B37)</f>
        <v>35364</v>
      </c>
      <c r="C38" s="82">
        <f t="shared" si="7"/>
        <v>30498</v>
      </c>
      <c r="D38" s="83">
        <f t="shared" si="7"/>
        <v>4866</v>
      </c>
      <c r="E38" s="83">
        <f t="shared" si="7"/>
        <v>11833</v>
      </c>
      <c r="F38" s="84">
        <f t="shared" si="7"/>
        <v>23531</v>
      </c>
      <c r="G38" s="85">
        <f t="shared" si="7"/>
        <v>224089</v>
      </c>
      <c r="H38" s="81">
        <f t="shared" si="7"/>
        <v>36464</v>
      </c>
      <c r="I38" s="82">
        <f t="shared" si="7"/>
        <v>31488</v>
      </c>
      <c r="J38" s="83">
        <f t="shared" si="7"/>
        <v>4976</v>
      </c>
      <c r="K38" s="86">
        <f t="shared" si="7"/>
        <v>12219</v>
      </c>
      <c r="L38" s="83">
        <f t="shared" si="7"/>
        <v>24245</v>
      </c>
      <c r="M38" s="85">
        <f t="shared" si="7"/>
        <v>231320</v>
      </c>
      <c r="N38" s="87">
        <f aca="true" t="shared" si="8" ref="N38:Y38">SUM(N16:N37)</f>
        <v>36539</v>
      </c>
      <c r="O38" s="88">
        <f t="shared" si="8"/>
        <v>31669</v>
      </c>
      <c r="P38" s="89">
        <f t="shared" si="8"/>
        <v>4870</v>
      </c>
      <c r="Q38" s="88">
        <f t="shared" si="8"/>
        <v>12301</v>
      </c>
      <c r="R38" s="89">
        <f t="shared" si="8"/>
        <v>24238</v>
      </c>
      <c r="S38" s="90">
        <f t="shared" si="8"/>
        <v>229528</v>
      </c>
      <c r="T38" s="87">
        <f t="shared" si="8"/>
        <v>38461</v>
      </c>
      <c r="U38" s="88">
        <f t="shared" si="8"/>
        <v>33211</v>
      </c>
      <c r="V38" s="89">
        <f t="shared" si="8"/>
        <v>5250</v>
      </c>
      <c r="W38" s="88">
        <f t="shared" si="8"/>
        <v>12550</v>
      </c>
      <c r="X38" s="89">
        <f t="shared" si="8"/>
        <v>25911</v>
      </c>
      <c r="Y38" s="90">
        <f t="shared" si="8"/>
        <v>241478</v>
      </c>
      <c r="Z38" s="87">
        <f aca="true" t="shared" si="9" ref="Z38:AE38">SUM(Z16:Z37)</f>
        <v>40505</v>
      </c>
      <c r="AA38" s="88">
        <f t="shared" si="9"/>
        <v>35031</v>
      </c>
      <c r="AB38" s="89">
        <f t="shared" si="9"/>
        <v>5474</v>
      </c>
      <c r="AC38" s="88">
        <f t="shared" si="9"/>
        <v>13711</v>
      </c>
      <c r="AD38" s="89">
        <f t="shared" si="9"/>
        <v>26794</v>
      </c>
      <c r="AE38" s="90">
        <f t="shared" si="9"/>
        <v>270556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="75" zoomScaleNormal="75" workbookViewId="0" topLeftCell="V1">
      <selection activeCell="AC1" sqref="AC1:AF1"/>
    </sheetView>
  </sheetViews>
  <sheetFormatPr defaultColWidth="9.00390625" defaultRowHeight="31.5" customHeight="1"/>
  <cols>
    <col min="1" max="1" width="3.25390625" style="109" customWidth="1"/>
    <col min="2" max="3" width="11.625" style="109" customWidth="1"/>
    <col min="4" max="7" width="11.125" style="109" customWidth="1"/>
    <col min="8" max="9" width="11.625" style="109" customWidth="1"/>
    <col min="10" max="13" width="11.125" style="109" customWidth="1"/>
    <col min="14" max="15" width="11.625" style="109" customWidth="1"/>
    <col min="16" max="19" width="11.125" style="109" customWidth="1"/>
    <col min="20" max="21" width="11.625" style="109" customWidth="1"/>
    <col min="22" max="25" width="11.125" style="109" customWidth="1"/>
    <col min="26" max="27" width="11.625" style="109" customWidth="1"/>
    <col min="28" max="31" width="11.125" style="109" customWidth="1"/>
    <col min="32" max="32" width="11.625" style="109" customWidth="1"/>
    <col min="33" max="33" width="7.125" style="109" customWidth="1"/>
    <col min="34" max="16384" width="9.00390625" style="109" customWidth="1"/>
  </cols>
  <sheetData>
    <row r="1" spans="2:32" s="91" customFormat="1" ht="38.25" customHeight="1" thickBot="1">
      <c r="B1" s="92" t="s">
        <v>185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84"/>
      <c r="R1" s="284"/>
      <c r="S1" s="284"/>
      <c r="T1" s="284"/>
      <c r="U1" s="93"/>
      <c r="V1" s="93"/>
      <c r="W1" s="284"/>
      <c r="X1" s="284"/>
      <c r="Y1" s="284"/>
      <c r="Z1" s="284"/>
      <c r="AA1" s="93"/>
      <c r="AB1" s="93"/>
      <c r="AC1" s="283" t="s">
        <v>186</v>
      </c>
      <c r="AD1" s="283"/>
      <c r="AE1" s="283"/>
      <c r="AF1" s="283"/>
    </row>
    <row r="2" spans="1:32" s="91" customFormat="1" ht="31.5" customHeight="1">
      <c r="A2" s="94"/>
      <c r="B2" s="95" t="s">
        <v>23</v>
      </c>
      <c r="C2" s="280" t="s">
        <v>187</v>
      </c>
      <c r="D2" s="281"/>
      <c r="E2" s="281"/>
      <c r="F2" s="281"/>
      <c r="G2" s="281"/>
      <c r="H2" s="282"/>
      <c r="I2" s="280" t="s">
        <v>188</v>
      </c>
      <c r="J2" s="281"/>
      <c r="K2" s="281"/>
      <c r="L2" s="281"/>
      <c r="M2" s="281"/>
      <c r="N2" s="282"/>
      <c r="O2" s="280" t="s">
        <v>189</v>
      </c>
      <c r="P2" s="281"/>
      <c r="Q2" s="281"/>
      <c r="R2" s="281"/>
      <c r="S2" s="281"/>
      <c r="T2" s="282"/>
      <c r="U2" s="280" t="s">
        <v>190</v>
      </c>
      <c r="V2" s="281"/>
      <c r="W2" s="281"/>
      <c r="X2" s="281"/>
      <c r="Y2" s="281"/>
      <c r="Z2" s="282"/>
      <c r="AA2" s="280" t="s">
        <v>191</v>
      </c>
      <c r="AB2" s="281"/>
      <c r="AC2" s="281"/>
      <c r="AD2" s="281"/>
      <c r="AE2" s="281"/>
      <c r="AF2" s="282"/>
    </row>
    <row r="3" spans="1:32" s="91" customFormat="1" ht="31.5" customHeight="1" thickBot="1">
      <c r="A3" s="94"/>
      <c r="B3" s="96" t="s">
        <v>192</v>
      </c>
      <c r="C3" s="97" t="s">
        <v>193</v>
      </c>
      <c r="D3" s="98" t="s">
        <v>194</v>
      </c>
      <c r="E3" s="99" t="s">
        <v>195</v>
      </c>
      <c r="F3" s="99" t="s">
        <v>196</v>
      </c>
      <c r="G3" s="100" t="s">
        <v>197</v>
      </c>
      <c r="H3" s="101" t="s">
        <v>198</v>
      </c>
      <c r="I3" s="97" t="s">
        <v>193</v>
      </c>
      <c r="J3" s="98" t="s">
        <v>194</v>
      </c>
      <c r="K3" s="99" t="s">
        <v>195</v>
      </c>
      <c r="L3" s="99" t="s">
        <v>196</v>
      </c>
      <c r="M3" s="100" t="s">
        <v>197</v>
      </c>
      <c r="N3" s="101" t="s">
        <v>198</v>
      </c>
      <c r="O3" s="97" t="s">
        <v>193</v>
      </c>
      <c r="P3" s="98" t="s">
        <v>194</v>
      </c>
      <c r="Q3" s="99" t="s">
        <v>195</v>
      </c>
      <c r="R3" s="99" t="s">
        <v>196</v>
      </c>
      <c r="S3" s="100" t="s">
        <v>197</v>
      </c>
      <c r="T3" s="101" t="s">
        <v>198</v>
      </c>
      <c r="U3" s="97" t="s">
        <v>193</v>
      </c>
      <c r="V3" s="98" t="s">
        <v>194</v>
      </c>
      <c r="W3" s="99" t="s">
        <v>195</v>
      </c>
      <c r="X3" s="99" t="s">
        <v>196</v>
      </c>
      <c r="Y3" s="100" t="s">
        <v>197</v>
      </c>
      <c r="Z3" s="101" t="s">
        <v>198</v>
      </c>
      <c r="AA3" s="97" t="s">
        <v>193</v>
      </c>
      <c r="AB3" s="98" t="s">
        <v>194</v>
      </c>
      <c r="AC3" s="99" t="s">
        <v>195</v>
      </c>
      <c r="AD3" s="99" t="s">
        <v>196</v>
      </c>
      <c r="AE3" s="100" t="s">
        <v>197</v>
      </c>
      <c r="AF3" s="101" t="s">
        <v>198</v>
      </c>
    </row>
    <row r="4" spans="1:34" ht="39.75" customHeight="1">
      <c r="A4" s="102"/>
      <c r="B4" s="103" t="s">
        <v>52</v>
      </c>
      <c r="C4" s="104">
        <v>2461</v>
      </c>
      <c r="D4" s="105">
        <v>2272</v>
      </c>
      <c r="E4" s="106">
        <v>189</v>
      </c>
      <c r="F4" s="105">
        <v>292</v>
      </c>
      <c r="G4" s="106">
        <v>2169</v>
      </c>
      <c r="H4" s="107">
        <v>4459</v>
      </c>
      <c r="I4" s="104">
        <f>SUM(J4:K4)</f>
        <v>2426</v>
      </c>
      <c r="J4" s="105">
        <v>2235</v>
      </c>
      <c r="K4" s="106">
        <v>191</v>
      </c>
      <c r="L4" s="106">
        <v>293</v>
      </c>
      <c r="M4" s="108">
        <v>2133</v>
      </c>
      <c r="N4" s="107">
        <v>4282</v>
      </c>
      <c r="O4" s="104">
        <f>SUM(P4:Q4)</f>
        <v>2317</v>
      </c>
      <c r="P4" s="105">
        <v>2138</v>
      </c>
      <c r="Q4" s="106">
        <v>179</v>
      </c>
      <c r="R4" s="106">
        <v>269</v>
      </c>
      <c r="S4" s="108">
        <v>2048</v>
      </c>
      <c r="T4" s="107">
        <v>3630</v>
      </c>
      <c r="U4" s="104">
        <f aca="true" t="shared" si="0" ref="U4:U13">SUM(V4:W4)</f>
        <v>1909</v>
      </c>
      <c r="V4" s="105">
        <v>1745</v>
      </c>
      <c r="W4" s="106">
        <v>164</v>
      </c>
      <c r="X4" s="106">
        <v>244</v>
      </c>
      <c r="Y4" s="108">
        <v>1665</v>
      </c>
      <c r="Z4" s="107">
        <v>2828</v>
      </c>
      <c r="AA4" s="104">
        <f>SUM(AB4:AC4)</f>
        <v>1897</v>
      </c>
      <c r="AB4" s="105">
        <v>1733</v>
      </c>
      <c r="AC4" s="106">
        <v>164</v>
      </c>
      <c r="AD4" s="106">
        <v>244</v>
      </c>
      <c r="AE4" s="108">
        <v>1653</v>
      </c>
      <c r="AF4" s="107">
        <v>3075</v>
      </c>
      <c r="AH4" s="109">
        <f>AD4+AE4</f>
        <v>1897</v>
      </c>
    </row>
    <row r="5" spans="1:34" ht="39.75" customHeight="1">
      <c r="A5" s="102"/>
      <c r="B5" s="103" t="s">
        <v>53</v>
      </c>
      <c r="C5" s="104">
        <v>3451</v>
      </c>
      <c r="D5" s="105">
        <v>2946</v>
      </c>
      <c r="E5" s="106">
        <v>505</v>
      </c>
      <c r="F5" s="105">
        <v>1019</v>
      </c>
      <c r="G5" s="106">
        <v>2432</v>
      </c>
      <c r="H5" s="107">
        <v>10382</v>
      </c>
      <c r="I5" s="104">
        <f>SUM(J5:K5)</f>
        <v>3258</v>
      </c>
      <c r="J5" s="105">
        <v>2771</v>
      </c>
      <c r="K5" s="106">
        <v>487</v>
      </c>
      <c r="L5" s="106">
        <v>956</v>
      </c>
      <c r="M5" s="108">
        <v>2302</v>
      </c>
      <c r="N5" s="107">
        <v>9874</v>
      </c>
      <c r="O5" s="104">
        <f>SUM(P5:Q5)</f>
        <v>3281</v>
      </c>
      <c r="P5" s="105">
        <v>2794</v>
      </c>
      <c r="Q5" s="106">
        <v>487</v>
      </c>
      <c r="R5" s="106">
        <v>943</v>
      </c>
      <c r="S5" s="108">
        <v>2338</v>
      </c>
      <c r="T5" s="107">
        <v>9892</v>
      </c>
      <c r="U5" s="104">
        <f t="shared" si="0"/>
        <v>3302</v>
      </c>
      <c r="V5" s="105">
        <v>2814</v>
      </c>
      <c r="W5" s="106">
        <v>488</v>
      </c>
      <c r="X5" s="106">
        <v>934</v>
      </c>
      <c r="Y5" s="108">
        <v>2368</v>
      </c>
      <c r="Z5" s="107">
        <v>9864</v>
      </c>
      <c r="AA5" s="104">
        <f>SUM(AB5:AC5)</f>
        <v>3455</v>
      </c>
      <c r="AB5" s="105">
        <v>2947</v>
      </c>
      <c r="AC5" s="106">
        <v>508</v>
      </c>
      <c r="AD5" s="106">
        <v>977</v>
      </c>
      <c r="AE5" s="108">
        <v>2478</v>
      </c>
      <c r="AF5" s="107">
        <v>10285</v>
      </c>
      <c r="AH5" s="109">
        <f aca="true" t="shared" si="1" ref="AH5:AH35">AD5+AE5</f>
        <v>3455</v>
      </c>
    </row>
    <row r="6" spans="1:34" ht="39.75" customHeight="1">
      <c r="A6" s="102"/>
      <c r="B6" s="103" t="s">
        <v>54</v>
      </c>
      <c r="C6" s="104">
        <v>1120</v>
      </c>
      <c r="D6" s="105">
        <v>1013</v>
      </c>
      <c r="E6" s="106">
        <v>107</v>
      </c>
      <c r="F6" s="105">
        <v>680</v>
      </c>
      <c r="G6" s="106">
        <v>440</v>
      </c>
      <c r="H6" s="107">
        <v>5847</v>
      </c>
      <c r="I6" s="104">
        <f>SUM(J6:K6)</f>
        <v>1138</v>
      </c>
      <c r="J6" s="105">
        <v>947</v>
      </c>
      <c r="K6" s="106">
        <v>191</v>
      </c>
      <c r="L6" s="106">
        <v>802</v>
      </c>
      <c r="M6" s="108">
        <v>336</v>
      </c>
      <c r="N6" s="107">
        <v>5988</v>
      </c>
      <c r="O6" s="104">
        <f>SUM(P6:Q6)</f>
        <v>1136</v>
      </c>
      <c r="P6" s="105">
        <v>1044</v>
      </c>
      <c r="Q6" s="106">
        <v>92</v>
      </c>
      <c r="R6" s="106">
        <v>817</v>
      </c>
      <c r="S6" s="108">
        <v>319</v>
      </c>
      <c r="T6" s="107">
        <v>5581</v>
      </c>
      <c r="U6" s="104">
        <f t="shared" si="0"/>
        <v>1135</v>
      </c>
      <c r="V6" s="105">
        <v>1056</v>
      </c>
      <c r="W6" s="106">
        <v>79</v>
      </c>
      <c r="X6" s="106">
        <v>697</v>
      </c>
      <c r="Y6" s="108">
        <v>438</v>
      </c>
      <c r="Z6" s="107">
        <v>5436</v>
      </c>
      <c r="AA6" s="104">
        <f>SUM(AB6:AC6)</f>
        <v>1126</v>
      </c>
      <c r="AB6" s="105">
        <v>1055</v>
      </c>
      <c r="AC6" s="106">
        <v>71</v>
      </c>
      <c r="AD6" s="106">
        <v>687</v>
      </c>
      <c r="AE6" s="108">
        <v>439</v>
      </c>
      <c r="AF6" s="107">
        <v>5343</v>
      </c>
      <c r="AH6" s="109">
        <f t="shared" si="1"/>
        <v>1126</v>
      </c>
    </row>
    <row r="7" spans="1:34" ht="39.75" customHeight="1">
      <c r="A7" s="102"/>
      <c r="B7" s="103" t="s">
        <v>55</v>
      </c>
      <c r="C7" s="104">
        <v>248</v>
      </c>
      <c r="D7" s="105">
        <v>217</v>
      </c>
      <c r="E7" s="106">
        <v>31</v>
      </c>
      <c r="F7" s="105">
        <v>74</v>
      </c>
      <c r="G7" s="106">
        <v>174</v>
      </c>
      <c r="H7" s="107">
        <v>417</v>
      </c>
      <c r="I7" s="104">
        <f aca="true" t="shared" si="2" ref="I7:I37">SUM(J7:K7)</f>
        <v>250</v>
      </c>
      <c r="J7" s="105">
        <v>217</v>
      </c>
      <c r="K7" s="106">
        <v>33</v>
      </c>
      <c r="L7" s="106">
        <v>75</v>
      </c>
      <c r="M7" s="108">
        <v>175</v>
      </c>
      <c r="N7" s="107">
        <v>422</v>
      </c>
      <c r="O7" s="104">
        <f aca="true" t="shared" si="3" ref="O7:O37">SUM(P7:Q7)</f>
        <v>457</v>
      </c>
      <c r="P7" s="105">
        <v>450</v>
      </c>
      <c r="Q7" s="106">
        <v>7</v>
      </c>
      <c r="R7" s="106">
        <v>66</v>
      </c>
      <c r="S7" s="108">
        <v>391</v>
      </c>
      <c r="T7" s="107">
        <v>437</v>
      </c>
      <c r="U7" s="104">
        <f t="shared" si="0"/>
        <v>549</v>
      </c>
      <c r="V7" s="105">
        <v>543</v>
      </c>
      <c r="W7" s="106">
        <v>6</v>
      </c>
      <c r="X7" s="106">
        <v>66</v>
      </c>
      <c r="Y7" s="108">
        <v>483</v>
      </c>
      <c r="Z7" s="107">
        <v>519</v>
      </c>
      <c r="AA7" s="104">
        <f aca="true" t="shared" si="4" ref="AA7:AA36">SUM(AB7:AC7)</f>
        <v>557</v>
      </c>
      <c r="AB7" s="105">
        <v>551</v>
      </c>
      <c r="AC7" s="106">
        <v>6</v>
      </c>
      <c r="AD7" s="106">
        <v>34</v>
      </c>
      <c r="AE7" s="108">
        <v>523</v>
      </c>
      <c r="AF7" s="107">
        <v>530</v>
      </c>
      <c r="AH7" s="109">
        <f t="shared" si="1"/>
        <v>557</v>
      </c>
    </row>
    <row r="8" spans="1:34" ht="39.75" customHeight="1">
      <c r="A8" s="102"/>
      <c r="B8" s="103" t="s">
        <v>56</v>
      </c>
      <c r="C8" s="104">
        <v>436</v>
      </c>
      <c r="D8" s="105">
        <v>352</v>
      </c>
      <c r="E8" s="106">
        <v>84</v>
      </c>
      <c r="F8" s="105">
        <v>121</v>
      </c>
      <c r="G8" s="106">
        <v>315</v>
      </c>
      <c r="H8" s="110" t="s">
        <v>199</v>
      </c>
      <c r="I8" s="104">
        <f t="shared" si="2"/>
        <v>414</v>
      </c>
      <c r="J8" s="105">
        <v>334</v>
      </c>
      <c r="K8" s="106">
        <v>80</v>
      </c>
      <c r="L8" s="106">
        <v>111</v>
      </c>
      <c r="M8" s="108">
        <v>303</v>
      </c>
      <c r="N8" s="110" t="s">
        <v>200</v>
      </c>
      <c r="O8" s="104">
        <f t="shared" si="3"/>
        <v>351</v>
      </c>
      <c r="P8" s="105">
        <v>285</v>
      </c>
      <c r="Q8" s="106">
        <v>66</v>
      </c>
      <c r="R8" s="106">
        <v>92</v>
      </c>
      <c r="S8" s="108">
        <v>259</v>
      </c>
      <c r="T8" s="110" t="s">
        <v>200</v>
      </c>
      <c r="U8" s="104">
        <f t="shared" si="0"/>
        <v>490</v>
      </c>
      <c r="V8" s="105">
        <v>421</v>
      </c>
      <c r="W8" s="106">
        <v>69</v>
      </c>
      <c r="X8" s="106">
        <v>134</v>
      </c>
      <c r="Y8" s="108">
        <v>356</v>
      </c>
      <c r="Z8" s="110" t="s">
        <v>200</v>
      </c>
      <c r="AA8" s="104">
        <f t="shared" si="4"/>
        <v>491</v>
      </c>
      <c r="AB8" s="105">
        <v>428</v>
      </c>
      <c r="AC8" s="106">
        <v>63</v>
      </c>
      <c r="AD8" s="106">
        <v>107</v>
      </c>
      <c r="AE8" s="108">
        <v>384</v>
      </c>
      <c r="AF8" s="110" t="s">
        <v>200</v>
      </c>
      <c r="AH8" s="109">
        <f t="shared" si="1"/>
        <v>491</v>
      </c>
    </row>
    <row r="9" spans="1:34" ht="39.75" customHeight="1">
      <c r="A9" s="102"/>
      <c r="B9" s="103" t="s">
        <v>58</v>
      </c>
      <c r="C9" s="104">
        <v>642</v>
      </c>
      <c r="D9" s="105">
        <v>626</v>
      </c>
      <c r="E9" s="106">
        <v>16</v>
      </c>
      <c r="F9" s="105">
        <v>211</v>
      </c>
      <c r="G9" s="106">
        <v>431</v>
      </c>
      <c r="H9" s="107">
        <v>1372</v>
      </c>
      <c r="I9" s="104">
        <f t="shared" si="2"/>
        <v>615</v>
      </c>
      <c r="J9" s="105">
        <v>597</v>
      </c>
      <c r="K9" s="106">
        <v>18</v>
      </c>
      <c r="L9" s="106">
        <v>198</v>
      </c>
      <c r="M9" s="108">
        <v>417</v>
      </c>
      <c r="N9" s="107">
        <v>1306</v>
      </c>
      <c r="O9" s="104">
        <f t="shared" si="3"/>
        <v>554</v>
      </c>
      <c r="P9" s="105">
        <v>520</v>
      </c>
      <c r="Q9" s="106">
        <v>34</v>
      </c>
      <c r="R9" s="106">
        <v>158</v>
      </c>
      <c r="S9" s="108">
        <v>396</v>
      </c>
      <c r="T9" s="107">
        <v>1390</v>
      </c>
      <c r="U9" s="104">
        <f t="shared" si="0"/>
        <v>899</v>
      </c>
      <c r="V9" s="105">
        <v>838</v>
      </c>
      <c r="W9" s="106">
        <v>61</v>
      </c>
      <c r="X9" s="106">
        <v>266</v>
      </c>
      <c r="Y9" s="108">
        <v>633</v>
      </c>
      <c r="Z9" s="111">
        <v>2091</v>
      </c>
      <c r="AA9" s="104">
        <f t="shared" si="4"/>
        <v>700</v>
      </c>
      <c r="AB9" s="105">
        <v>664</v>
      </c>
      <c r="AC9" s="106">
        <v>36</v>
      </c>
      <c r="AD9" s="106">
        <v>156</v>
      </c>
      <c r="AE9" s="108">
        <v>544</v>
      </c>
      <c r="AF9" s="111">
        <v>2768</v>
      </c>
      <c r="AH9" s="109">
        <f t="shared" si="1"/>
        <v>700</v>
      </c>
    </row>
    <row r="10" spans="1:34" ht="39.75" customHeight="1">
      <c r="A10" s="102"/>
      <c r="B10" s="103" t="s">
        <v>60</v>
      </c>
      <c r="C10" s="104">
        <v>491</v>
      </c>
      <c r="D10" s="105">
        <v>491</v>
      </c>
      <c r="E10" s="106">
        <v>0</v>
      </c>
      <c r="F10" s="105">
        <v>30</v>
      </c>
      <c r="G10" s="106">
        <v>461</v>
      </c>
      <c r="H10" s="110" t="s">
        <v>199</v>
      </c>
      <c r="I10" s="104">
        <f t="shared" si="2"/>
        <v>387</v>
      </c>
      <c r="J10" s="105">
        <v>387</v>
      </c>
      <c r="K10" s="106">
        <v>0</v>
      </c>
      <c r="L10" s="106">
        <v>129</v>
      </c>
      <c r="M10" s="108">
        <v>258</v>
      </c>
      <c r="N10" s="107">
        <v>114</v>
      </c>
      <c r="O10" s="104">
        <f t="shared" si="3"/>
        <v>399</v>
      </c>
      <c r="P10" s="105">
        <v>399</v>
      </c>
      <c r="Q10" s="106">
        <v>0</v>
      </c>
      <c r="R10" s="106">
        <v>202</v>
      </c>
      <c r="S10" s="108">
        <v>197</v>
      </c>
      <c r="T10" s="107">
        <v>113</v>
      </c>
      <c r="U10" s="104">
        <f t="shared" si="0"/>
        <v>401</v>
      </c>
      <c r="V10" s="105">
        <v>401</v>
      </c>
      <c r="W10" s="106">
        <v>0</v>
      </c>
      <c r="X10" s="106">
        <v>132</v>
      </c>
      <c r="Y10" s="108">
        <v>269</v>
      </c>
      <c r="Z10" s="110" t="s">
        <v>200</v>
      </c>
      <c r="AA10" s="104">
        <f t="shared" si="4"/>
        <v>291</v>
      </c>
      <c r="AB10" s="105">
        <v>291</v>
      </c>
      <c r="AC10" s="106">
        <v>0</v>
      </c>
      <c r="AD10" s="106">
        <v>96</v>
      </c>
      <c r="AE10" s="108">
        <v>195</v>
      </c>
      <c r="AF10" s="110" t="s">
        <v>200</v>
      </c>
      <c r="AH10" s="109">
        <f t="shared" si="1"/>
        <v>291</v>
      </c>
    </row>
    <row r="11" spans="1:34" ht="39.75" customHeight="1">
      <c r="A11" s="102"/>
      <c r="B11" s="103" t="s">
        <v>61</v>
      </c>
      <c r="C11" s="104">
        <v>924</v>
      </c>
      <c r="D11" s="105">
        <v>889</v>
      </c>
      <c r="E11" s="106">
        <v>35</v>
      </c>
      <c r="F11" s="105">
        <v>291</v>
      </c>
      <c r="G11" s="106">
        <v>633</v>
      </c>
      <c r="H11" s="110" t="s">
        <v>199</v>
      </c>
      <c r="I11" s="104">
        <f t="shared" si="2"/>
        <v>882</v>
      </c>
      <c r="J11" s="105">
        <v>848</v>
      </c>
      <c r="K11" s="106">
        <v>34</v>
      </c>
      <c r="L11" s="106">
        <v>284</v>
      </c>
      <c r="M11" s="108">
        <v>598</v>
      </c>
      <c r="N11" s="110" t="s">
        <v>200</v>
      </c>
      <c r="O11" s="104">
        <f t="shared" si="3"/>
        <v>932</v>
      </c>
      <c r="P11" s="105">
        <v>903</v>
      </c>
      <c r="Q11" s="106">
        <v>29</v>
      </c>
      <c r="R11" s="106">
        <v>267</v>
      </c>
      <c r="S11" s="108">
        <v>665</v>
      </c>
      <c r="T11" s="110" t="s">
        <v>200</v>
      </c>
      <c r="U11" s="104">
        <f t="shared" si="0"/>
        <v>1385</v>
      </c>
      <c r="V11" s="105">
        <v>1357</v>
      </c>
      <c r="W11" s="106">
        <v>28</v>
      </c>
      <c r="X11" s="106">
        <v>484</v>
      </c>
      <c r="Y11" s="108">
        <v>901</v>
      </c>
      <c r="Z11" s="110" t="s">
        <v>200</v>
      </c>
      <c r="AA11" s="104">
        <f t="shared" si="4"/>
        <v>1358</v>
      </c>
      <c r="AB11" s="105">
        <v>1312</v>
      </c>
      <c r="AC11" s="106">
        <v>46</v>
      </c>
      <c r="AD11" s="106">
        <v>458</v>
      </c>
      <c r="AE11" s="108">
        <v>900</v>
      </c>
      <c r="AF11" s="110" t="s">
        <v>200</v>
      </c>
      <c r="AH11" s="109">
        <f t="shared" si="1"/>
        <v>1358</v>
      </c>
    </row>
    <row r="12" spans="1:34" ht="39.75" customHeight="1">
      <c r="A12" s="102"/>
      <c r="B12" s="103" t="s">
        <v>62</v>
      </c>
      <c r="C12" s="104">
        <v>925</v>
      </c>
      <c r="D12" s="105">
        <v>507</v>
      </c>
      <c r="E12" s="106">
        <v>418</v>
      </c>
      <c r="F12" s="105">
        <v>301</v>
      </c>
      <c r="G12" s="106">
        <v>624</v>
      </c>
      <c r="H12" s="107">
        <v>6819</v>
      </c>
      <c r="I12" s="104">
        <f t="shared" si="2"/>
        <v>1093</v>
      </c>
      <c r="J12" s="105">
        <v>606</v>
      </c>
      <c r="K12" s="106">
        <v>487</v>
      </c>
      <c r="L12" s="106">
        <v>328</v>
      </c>
      <c r="M12" s="108">
        <v>765</v>
      </c>
      <c r="N12" s="107">
        <v>7299</v>
      </c>
      <c r="O12" s="104">
        <f t="shared" si="3"/>
        <v>1181</v>
      </c>
      <c r="P12" s="105">
        <v>660</v>
      </c>
      <c r="Q12" s="106">
        <v>521</v>
      </c>
      <c r="R12" s="106">
        <v>461</v>
      </c>
      <c r="S12" s="108">
        <v>720</v>
      </c>
      <c r="T12" s="107">
        <v>7275</v>
      </c>
      <c r="U12" s="104">
        <f t="shared" si="0"/>
        <v>1250</v>
      </c>
      <c r="V12" s="105">
        <v>727</v>
      </c>
      <c r="W12" s="106">
        <v>523</v>
      </c>
      <c r="X12" s="106">
        <v>467</v>
      </c>
      <c r="Y12" s="108">
        <v>783</v>
      </c>
      <c r="Z12" s="107">
        <v>7595</v>
      </c>
      <c r="AA12" s="104">
        <f>SUM(AB12:AC12)</f>
        <v>1322</v>
      </c>
      <c r="AB12" s="105">
        <v>809</v>
      </c>
      <c r="AC12" s="106">
        <v>513</v>
      </c>
      <c r="AD12" s="106">
        <v>478</v>
      </c>
      <c r="AE12" s="108">
        <v>844</v>
      </c>
      <c r="AF12" s="107">
        <v>6113</v>
      </c>
      <c r="AH12" s="109">
        <f>AD12+AE12</f>
        <v>1322</v>
      </c>
    </row>
    <row r="13" spans="1:34" ht="39.75" customHeight="1">
      <c r="A13" s="102"/>
      <c r="B13" s="103" t="s">
        <v>63</v>
      </c>
      <c r="C13" s="104">
        <v>295</v>
      </c>
      <c r="D13" s="105">
        <v>295</v>
      </c>
      <c r="E13" s="106">
        <v>0</v>
      </c>
      <c r="F13" s="105">
        <v>111</v>
      </c>
      <c r="G13" s="106">
        <v>184</v>
      </c>
      <c r="H13" s="107">
        <v>512</v>
      </c>
      <c r="I13" s="104">
        <f t="shared" si="2"/>
        <v>316</v>
      </c>
      <c r="J13" s="105">
        <v>316</v>
      </c>
      <c r="K13" s="106">
        <v>0</v>
      </c>
      <c r="L13" s="106">
        <v>82</v>
      </c>
      <c r="M13" s="108">
        <v>234</v>
      </c>
      <c r="N13" s="107">
        <v>528</v>
      </c>
      <c r="O13" s="104">
        <f t="shared" si="3"/>
        <v>342</v>
      </c>
      <c r="P13" s="105">
        <v>341</v>
      </c>
      <c r="Q13" s="106">
        <v>1</v>
      </c>
      <c r="R13" s="106">
        <v>88</v>
      </c>
      <c r="S13" s="108">
        <v>254</v>
      </c>
      <c r="T13" s="107">
        <v>578</v>
      </c>
      <c r="U13" s="104">
        <f t="shared" si="0"/>
        <v>358</v>
      </c>
      <c r="V13" s="112">
        <v>357</v>
      </c>
      <c r="W13" s="113">
        <v>1</v>
      </c>
      <c r="X13" s="106">
        <v>92</v>
      </c>
      <c r="Y13" s="108">
        <v>266</v>
      </c>
      <c r="Z13" s="107">
        <v>601</v>
      </c>
      <c r="AA13" s="104">
        <f>SUM(AB13:AC13)</f>
        <v>358</v>
      </c>
      <c r="AB13" s="112">
        <v>357</v>
      </c>
      <c r="AC13" s="113">
        <v>1</v>
      </c>
      <c r="AD13" s="106">
        <v>92</v>
      </c>
      <c r="AE13" s="108">
        <v>266</v>
      </c>
      <c r="AF13" s="107">
        <v>598</v>
      </c>
      <c r="AH13" s="109">
        <f>AD13+AE13</f>
        <v>358</v>
      </c>
    </row>
    <row r="14" spans="1:34" ht="39.75" customHeight="1">
      <c r="A14" s="102"/>
      <c r="B14" s="103" t="s">
        <v>64</v>
      </c>
      <c r="C14" s="104">
        <v>18</v>
      </c>
      <c r="D14" s="105">
        <v>18</v>
      </c>
      <c r="E14" s="106">
        <v>0</v>
      </c>
      <c r="F14" s="105">
        <v>1</v>
      </c>
      <c r="G14" s="106">
        <v>17</v>
      </c>
      <c r="H14" s="110" t="s">
        <v>199</v>
      </c>
      <c r="I14" s="104">
        <f t="shared" si="2"/>
        <v>37</v>
      </c>
      <c r="J14" s="105">
        <v>37</v>
      </c>
      <c r="K14" s="106">
        <v>0</v>
      </c>
      <c r="L14" s="106">
        <v>9</v>
      </c>
      <c r="M14" s="108">
        <v>28</v>
      </c>
      <c r="N14" s="110" t="s">
        <v>200</v>
      </c>
      <c r="O14" s="104">
        <f t="shared" si="3"/>
        <v>20</v>
      </c>
      <c r="P14" s="105">
        <v>20</v>
      </c>
      <c r="Q14" s="106">
        <v>0</v>
      </c>
      <c r="R14" s="106">
        <v>4</v>
      </c>
      <c r="S14" s="108">
        <v>16</v>
      </c>
      <c r="T14" s="110" t="s">
        <v>200</v>
      </c>
      <c r="U14" s="104">
        <f aca="true" t="shared" si="5" ref="U14:U28">SUM(V14:W14)</f>
        <v>22</v>
      </c>
      <c r="V14" s="105">
        <v>22</v>
      </c>
      <c r="W14" s="106">
        <v>0</v>
      </c>
      <c r="X14" s="106">
        <v>10</v>
      </c>
      <c r="Y14" s="108">
        <v>12</v>
      </c>
      <c r="Z14" s="110" t="s">
        <v>200</v>
      </c>
      <c r="AA14" s="104">
        <f t="shared" si="4"/>
        <v>19</v>
      </c>
      <c r="AB14" s="105">
        <v>19</v>
      </c>
      <c r="AC14" s="106">
        <v>0</v>
      </c>
      <c r="AD14" s="106">
        <v>8</v>
      </c>
      <c r="AE14" s="108">
        <v>11</v>
      </c>
      <c r="AF14" s="110" t="s">
        <v>200</v>
      </c>
      <c r="AH14" s="109">
        <f t="shared" si="1"/>
        <v>19</v>
      </c>
    </row>
    <row r="15" spans="1:34" ht="39.75" customHeight="1">
      <c r="A15" s="102"/>
      <c r="B15" s="103" t="s">
        <v>66</v>
      </c>
      <c r="C15" s="104">
        <v>310</v>
      </c>
      <c r="D15" s="105">
        <v>238</v>
      </c>
      <c r="E15" s="106">
        <v>72</v>
      </c>
      <c r="F15" s="105">
        <v>25</v>
      </c>
      <c r="G15" s="106">
        <v>285</v>
      </c>
      <c r="H15" s="107">
        <v>1174</v>
      </c>
      <c r="I15" s="104">
        <f t="shared" si="2"/>
        <v>259</v>
      </c>
      <c r="J15" s="105">
        <v>259</v>
      </c>
      <c r="K15" s="106">
        <v>0</v>
      </c>
      <c r="L15" s="106">
        <v>16</v>
      </c>
      <c r="M15" s="108">
        <v>243</v>
      </c>
      <c r="N15" s="107">
        <v>1153</v>
      </c>
      <c r="O15" s="104">
        <f t="shared" si="3"/>
        <v>264</v>
      </c>
      <c r="P15" s="105">
        <v>264</v>
      </c>
      <c r="Q15" s="106">
        <v>0</v>
      </c>
      <c r="R15" s="106">
        <v>16</v>
      </c>
      <c r="S15" s="108">
        <v>248</v>
      </c>
      <c r="T15" s="107">
        <v>1114</v>
      </c>
      <c r="U15" s="104">
        <f t="shared" si="5"/>
        <v>244</v>
      </c>
      <c r="V15" s="105">
        <v>244</v>
      </c>
      <c r="W15" s="106">
        <v>0</v>
      </c>
      <c r="X15" s="106">
        <v>13</v>
      </c>
      <c r="Y15" s="108">
        <v>231</v>
      </c>
      <c r="Z15" s="107">
        <v>1018</v>
      </c>
      <c r="AA15" s="104">
        <f t="shared" si="4"/>
        <v>236</v>
      </c>
      <c r="AB15" s="105">
        <v>236</v>
      </c>
      <c r="AC15" s="106">
        <v>0</v>
      </c>
      <c r="AD15" s="106">
        <v>12</v>
      </c>
      <c r="AE15" s="108">
        <v>224</v>
      </c>
      <c r="AF15" s="107">
        <v>936</v>
      </c>
      <c r="AH15" s="109">
        <f t="shared" si="1"/>
        <v>236</v>
      </c>
    </row>
    <row r="16" spans="1:34" ht="39.75" customHeight="1">
      <c r="A16" s="102"/>
      <c r="B16" s="103" t="s">
        <v>67</v>
      </c>
      <c r="C16" s="104">
        <v>555</v>
      </c>
      <c r="D16" s="105">
        <v>550</v>
      </c>
      <c r="E16" s="106">
        <v>5</v>
      </c>
      <c r="F16" s="105">
        <v>189</v>
      </c>
      <c r="G16" s="106">
        <v>366</v>
      </c>
      <c r="H16" s="107">
        <v>1359</v>
      </c>
      <c r="I16" s="104">
        <f t="shared" si="2"/>
        <v>558</v>
      </c>
      <c r="J16" s="105">
        <v>554</v>
      </c>
      <c r="K16" s="106">
        <v>4</v>
      </c>
      <c r="L16" s="106">
        <v>191</v>
      </c>
      <c r="M16" s="108">
        <v>367</v>
      </c>
      <c r="N16" s="107">
        <v>1358</v>
      </c>
      <c r="O16" s="104">
        <f t="shared" si="3"/>
        <v>561</v>
      </c>
      <c r="P16" s="105">
        <v>557</v>
      </c>
      <c r="Q16" s="106">
        <v>4</v>
      </c>
      <c r="R16" s="106">
        <v>192</v>
      </c>
      <c r="S16" s="108">
        <v>369</v>
      </c>
      <c r="T16" s="107">
        <v>1379</v>
      </c>
      <c r="U16" s="104">
        <f t="shared" si="5"/>
        <v>620</v>
      </c>
      <c r="V16" s="105">
        <v>608</v>
      </c>
      <c r="W16" s="106">
        <v>12</v>
      </c>
      <c r="X16" s="106">
        <v>199</v>
      </c>
      <c r="Y16" s="108">
        <v>421</v>
      </c>
      <c r="Z16" s="107">
        <v>1596</v>
      </c>
      <c r="AA16" s="104">
        <f t="shared" si="4"/>
        <v>616</v>
      </c>
      <c r="AB16" s="105">
        <v>605</v>
      </c>
      <c r="AC16" s="106">
        <v>11</v>
      </c>
      <c r="AD16" s="106">
        <v>197</v>
      </c>
      <c r="AE16" s="108">
        <v>419</v>
      </c>
      <c r="AF16" s="107">
        <v>1585</v>
      </c>
      <c r="AH16" s="109">
        <f t="shared" si="1"/>
        <v>616</v>
      </c>
    </row>
    <row r="17" spans="1:34" ht="39.75" customHeight="1">
      <c r="A17" s="102"/>
      <c r="B17" s="103" t="s">
        <v>68</v>
      </c>
      <c r="C17" s="104">
        <v>40</v>
      </c>
      <c r="D17" s="105">
        <v>26</v>
      </c>
      <c r="E17" s="106">
        <v>14</v>
      </c>
      <c r="F17" s="105">
        <v>7</v>
      </c>
      <c r="G17" s="106">
        <v>33</v>
      </c>
      <c r="H17" s="107">
        <v>22</v>
      </c>
      <c r="I17" s="104">
        <f t="shared" si="2"/>
        <v>54</v>
      </c>
      <c r="J17" s="105">
        <v>46</v>
      </c>
      <c r="K17" s="106">
        <v>8</v>
      </c>
      <c r="L17" s="106">
        <v>8</v>
      </c>
      <c r="M17" s="108">
        <v>46</v>
      </c>
      <c r="N17" s="107">
        <v>84</v>
      </c>
      <c r="O17" s="104">
        <f t="shared" si="3"/>
        <v>53</v>
      </c>
      <c r="P17" s="105">
        <v>41</v>
      </c>
      <c r="Q17" s="106">
        <v>12</v>
      </c>
      <c r="R17" s="106">
        <v>19</v>
      </c>
      <c r="S17" s="108">
        <v>34</v>
      </c>
      <c r="T17" s="107">
        <v>25</v>
      </c>
      <c r="U17" s="104">
        <f t="shared" si="5"/>
        <v>50</v>
      </c>
      <c r="V17" s="105">
        <v>44</v>
      </c>
      <c r="W17" s="106">
        <v>6</v>
      </c>
      <c r="X17" s="106">
        <v>24</v>
      </c>
      <c r="Y17" s="108">
        <v>26</v>
      </c>
      <c r="Z17" s="111">
        <v>349</v>
      </c>
      <c r="AA17" s="104">
        <f t="shared" si="4"/>
        <v>53</v>
      </c>
      <c r="AB17" s="105">
        <v>48</v>
      </c>
      <c r="AC17" s="106">
        <v>5</v>
      </c>
      <c r="AD17" s="106">
        <v>19</v>
      </c>
      <c r="AE17" s="108">
        <v>34</v>
      </c>
      <c r="AF17" s="111">
        <v>40</v>
      </c>
      <c r="AH17" s="109">
        <f t="shared" si="1"/>
        <v>53</v>
      </c>
    </row>
    <row r="18" spans="1:34" ht="39.75" customHeight="1">
      <c r="A18" s="102"/>
      <c r="B18" s="103" t="s">
        <v>69</v>
      </c>
      <c r="C18" s="104">
        <v>428</v>
      </c>
      <c r="D18" s="105">
        <v>376</v>
      </c>
      <c r="E18" s="106">
        <v>52</v>
      </c>
      <c r="F18" s="105">
        <v>134</v>
      </c>
      <c r="G18" s="106">
        <v>294</v>
      </c>
      <c r="H18" s="110" t="s">
        <v>199</v>
      </c>
      <c r="I18" s="104">
        <f t="shared" si="2"/>
        <v>465</v>
      </c>
      <c r="J18" s="105">
        <v>407</v>
      </c>
      <c r="K18" s="106">
        <v>58</v>
      </c>
      <c r="L18" s="106">
        <v>154</v>
      </c>
      <c r="M18" s="108">
        <v>311</v>
      </c>
      <c r="N18" s="110" t="s">
        <v>200</v>
      </c>
      <c r="O18" s="104">
        <f t="shared" si="3"/>
        <v>500</v>
      </c>
      <c r="P18" s="105">
        <v>489</v>
      </c>
      <c r="Q18" s="106">
        <v>11</v>
      </c>
      <c r="R18" s="106">
        <v>170</v>
      </c>
      <c r="S18" s="108">
        <v>330</v>
      </c>
      <c r="T18" s="110" t="s">
        <v>200</v>
      </c>
      <c r="U18" s="104">
        <f t="shared" si="5"/>
        <v>509</v>
      </c>
      <c r="V18" s="105">
        <v>493</v>
      </c>
      <c r="W18" s="106">
        <v>16</v>
      </c>
      <c r="X18" s="106">
        <v>173</v>
      </c>
      <c r="Y18" s="108">
        <v>336</v>
      </c>
      <c r="Z18" s="110" t="s">
        <v>200</v>
      </c>
      <c r="AA18" s="104">
        <f t="shared" si="4"/>
        <v>551</v>
      </c>
      <c r="AB18" s="105">
        <v>524</v>
      </c>
      <c r="AC18" s="106">
        <v>27</v>
      </c>
      <c r="AD18" s="106">
        <v>180</v>
      </c>
      <c r="AE18" s="108">
        <v>371</v>
      </c>
      <c r="AF18" s="110" t="s">
        <v>200</v>
      </c>
      <c r="AH18" s="109">
        <f t="shared" si="1"/>
        <v>551</v>
      </c>
    </row>
    <row r="19" spans="1:34" ht="39.75" customHeight="1">
      <c r="A19" s="102"/>
      <c r="B19" s="103" t="s">
        <v>70</v>
      </c>
      <c r="C19" s="104">
        <v>593</v>
      </c>
      <c r="D19" s="105">
        <v>579</v>
      </c>
      <c r="E19" s="106">
        <v>14</v>
      </c>
      <c r="F19" s="105">
        <v>129</v>
      </c>
      <c r="G19" s="106">
        <v>464</v>
      </c>
      <c r="H19" s="110" t="s">
        <v>199</v>
      </c>
      <c r="I19" s="104">
        <f t="shared" si="2"/>
        <v>612</v>
      </c>
      <c r="J19" s="105">
        <v>602</v>
      </c>
      <c r="K19" s="106">
        <v>10</v>
      </c>
      <c r="L19" s="106">
        <v>133</v>
      </c>
      <c r="M19" s="108">
        <v>479</v>
      </c>
      <c r="N19" s="110" t="s">
        <v>200</v>
      </c>
      <c r="O19" s="104">
        <f t="shared" si="3"/>
        <v>583</v>
      </c>
      <c r="P19" s="105">
        <v>574</v>
      </c>
      <c r="Q19" s="106">
        <v>9</v>
      </c>
      <c r="R19" s="106">
        <v>130</v>
      </c>
      <c r="S19" s="108">
        <v>453</v>
      </c>
      <c r="T19" s="110" t="s">
        <v>200</v>
      </c>
      <c r="U19" s="104">
        <f t="shared" si="5"/>
        <v>579</v>
      </c>
      <c r="V19" s="105">
        <v>572</v>
      </c>
      <c r="W19" s="106">
        <v>7</v>
      </c>
      <c r="X19" s="106">
        <v>157</v>
      </c>
      <c r="Y19" s="108">
        <v>422</v>
      </c>
      <c r="Z19" s="110" t="s">
        <v>200</v>
      </c>
      <c r="AA19" s="104">
        <f t="shared" si="4"/>
        <v>546</v>
      </c>
      <c r="AB19" s="105">
        <v>538</v>
      </c>
      <c r="AC19" s="106">
        <v>8</v>
      </c>
      <c r="AD19" s="106">
        <v>94</v>
      </c>
      <c r="AE19" s="108">
        <v>452</v>
      </c>
      <c r="AF19" s="110" t="s">
        <v>200</v>
      </c>
      <c r="AH19" s="109">
        <f t="shared" si="1"/>
        <v>546</v>
      </c>
    </row>
    <row r="20" spans="1:34" ht="39.75" customHeight="1">
      <c r="A20" s="102"/>
      <c r="B20" s="103" t="s">
        <v>71</v>
      </c>
      <c r="C20" s="104">
        <v>514</v>
      </c>
      <c r="D20" s="105">
        <v>407</v>
      </c>
      <c r="E20" s="106">
        <v>107</v>
      </c>
      <c r="F20" s="105">
        <v>227</v>
      </c>
      <c r="G20" s="106">
        <v>287</v>
      </c>
      <c r="H20" s="107">
        <v>816</v>
      </c>
      <c r="I20" s="104">
        <f t="shared" si="2"/>
        <v>547</v>
      </c>
      <c r="J20" s="105">
        <v>411</v>
      </c>
      <c r="K20" s="106">
        <v>136</v>
      </c>
      <c r="L20" s="106">
        <v>236</v>
      </c>
      <c r="M20" s="108">
        <v>311</v>
      </c>
      <c r="N20" s="107">
        <v>1167</v>
      </c>
      <c r="O20" s="104">
        <f t="shared" si="3"/>
        <v>570</v>
      </c>
      <c r="P20" s="105">
        <v>423</v>
      </c>
      <c r="Q20" s="106">
        <v>147</v>
      </c>
      <c r="R20" s="106">
        <v>246</v>
      </c>
      <c r="S20" s="108">
        <v>324</v>
      </c>
      <c r="T20" s="107">
        <v>1305</v>
      </c>
      <c r="U20" s="104">
        <f t="shared" si="5"/>
        <v>570</v>
      </c>
      <c r="V20" s="105">
        <v>424</v>
      </c>
      <c r="W20" s="106">
        <v>146</v>
      </c>
      <c r="X20" s="106">
        <v>246</v>
      </c>
      <c r="Y20" s="108">
        <v>324</v>
      </c>
      <c r="Z20" s="107">
        <v>1311</v>
      </c>
      <c r="AA20" s="104">
        <f t="shared" si="4"/>
        <v>940</v>
      </c>
      <c r="AB20" s="105">
        <v>794</v>
      </c>
      <c r="AC20" s="106">
        <v>146</v>
      </c>
      <c r="AD20" s="106">
        <v>404</v>
      </c>
      <c r="AE20" s="108">
        <v>536</v>
      </c>
      <c r="AF20" s="107">
        <v>1659</v>
      </c>
      <c r="AH20" s="109">
        <f t="shared" si="1"/>
        <v>940</v>
      </c>
    </row>
    <row r="21" spans="1:34" ht="39.75" customHeight="1">
      <c r="A21" s="102"/>
      <c r="B21" s="103" t="s">
        <v>72</v>
      </c>
      <c r="C21" s="104">
        <v>445</v>
      </c>
      <c r="D21" s="105">
        <v>444</v>
      </c>
      <c r="E21" s="106">
        <v>1</v>
      </c>
      <c r="F21" s="105">
        <v>42</v>
      </c>
      <c r="G21" s="106">
        <v>403</v>
      </c>
      <c r="H21" s="110" t="s">
        <v>199</v>
      </c>
      <c r="I21" s="104">
        <f t="shared" si="2"/>
        <v>299</v>
      </c>
      <c r="J21" s="105">
        <v>299</v>
      </c>
      <c r="K21" s="106">
        <v>0</v>
      </c>
      <c r="L21" s="106">
        <v>58</v>
      </c>
      <c r="M21" s="108">
        <v>241</v>
      </c>
      <c r="N21" s="110" t="s">
        <v>200</v>
      </c>
      <c r="O21" s="104">
        <f t="shared" si="3"/>
        <v>176</v>
      </c>
      <c r="P21" s="105">
        <v>176</v>
      </c>
      <c r="Q21" s="106">
        <v>0</v>
      </c>
      <c r="R21" s="106">
        <v>10</v>
      </c>
      <c r="S21" s="108">
        <v>166</v>
      </c>
      <c r="T21" s="110">
        <v>260</v>
      </c>
      <c r="U21" s="104">
        <f t="shared" si="5"/>
        <v>242</v>
      </c>
      <c r="V21" s="105">
        <v>242</v>
      </c>
      <c r="W21" s="106">
        <v>0</v>
      </c>
      <c r="X21" s="106">
        <v>5</v>
      </c>
      <c r="Y21" s="108">
        <v>237</v>
      </c>
      <c r="Z21" s="110">
        <v>26</v>
      </c>
      <c r="AA21" s="104">
        <f t="shared" si="4"/>
        <v>180</v>
      </c>
      <c r="AB21" s="105">
        <v>180</v>
      </c>
      <c r="AC21" s="106">
        <v>0</v>
      </c>
      <c r="AD21" s="106">
        <v>20</v>
      </c>
      <c r="AE21" s="108">
        <v>160</v>
      </c>
      <c r="AF21" s="110">
        <v>24</v>
      </c>
      <c r="AH21" s="109">
        <f t="shared" si="1"/>
        <v>180</v>
      </c>
    </row>
    <row r="22" spans="1:34" ht="39.75" customHeight="1">
      <c r="A22" s="102"/>
      <c r="B22" s="103" t="s">
        <v>73</v>
      </c>
      <c r="C22" s="104">
        <v>8</v>
      </c>
      <c r="D22" s="105">
        <v>8</v>
      </c>
      <c r="E22" s="106">
        <v>0</v>
      </c>
      <c r="F22" s="105">
        <v>0</v>
      </c>
      <c r="G22" s="106">
        <v>8</v>
      </c>
      <c r="H22" s="110" t="s">
        <v>199</v>
      </c>
      <c r="I22" s="104">
        <f t="shared" si="2"/>
        <v>8</v>
      </c>
      <c r="J22" s="105">
        <v>8</v>
      </c>
      <c r="K22" s="106">
        <v>0</v>
      </c>
      <c r="L22" s="106">
        <v>0</v>
      </c>
      <c r="M22" s="108">
        <v>8</v>
      </c>
      <c r="N22" s="110" t="s">
        <v>200</v>
      </c>
      <c r="O22" s="104">
        <f t="shared" si="3"/>
        <v>8</v>
      </c>
      <c r="P22" s="105">
        <v>8</v>
      </c>
      <c r="Q22" s="106">
        <v>0</v>
      </c>
      <c r="R22" s="106">
        <v>1</v>
      </c>
      <c r="S22" s="108">
        <v>7</v>
      </c>
      <c r="T22" s="110" t="s">
        <v>200</v>
      </c>
      <c r="U22" s="104">
        <f t="shared" si="5"/>
        <v>8</v>
      </c>
      <c r="V22" s="105">
        <v>8</v>
      </c>
      <c r="W22" s="106">
        <v>0</v>
      </c>
      <c r="X22" s="106">
        <v>0</v>
      </c>
      <c r="Y22" s="108">
        <v>8</v>
      </c>
      <c r="Z22" s="110" t="s">
        <v>200</v>
      </c>
      <c r="AA22" s="104">
        <f t="shared" si="4"/>
        <v>7</v>
      </c>
      <c r="AB22" s="105">
        <v>7</v>
      </c>
      <c r="AC22" s="106">
        <v>0</v>
      </c>
      <c r="AD22" s="106">
        <v>0</v>
      </c>
      <c r="AE22" s="108">
        <v>7</v>
      </c>
      <c r="AF22" s="110" t="s">
        <v>200</v>
      </c>
      <c r="AH22" s="109">
        <f t="shared" si="1"/>
        <v>7</v>
      </c>
    </row>
    <row r="23" spans="1:34" ht="39.75" customHeight="1">
      <c r="A23" s="102"/>
      <c r="B23" s="103" t="s">
        <v>74</v>
      </c>
      <c r="C23" s="104">
        <v>91</v>
      </c>
      <c r="D23" s="105">
        <v>90</v>
      </c>
      <c r="E23" s="106">
        <v>1</v>
      </c>
      <c r="F23" s="105">
        <v>9</v>
      </c>
      <c r="G23" s="106">
        <v>82</v>
      </c>
      <c r="H23" s="107">
        <v>217</v>
      </c>
      <c r="I23" s="104">
        <f t="shared" si="2"/>
        <v>95</v>
      </c>
      <c r="J23" s="105">
        <v>95</v>
      </c>
      <c r="K23" s="106">
        <v>0</v>
      </c>
      <c r="L23" s="106">
        <v>10</v>
      </c>
      <c r="M23" s="108">
        <v>85</v>
      </c>
      <c r="N23" s="107">
        <v>235</v>
      </c>
      <c r="O23" s="104">
        <f t="shared" si="3"/>
        <v>94</v>
      </c>
      <c r="P23" s="105">
        <v>94</v>
      </c>
      <c r="Q23" s="106">
        <v>0</v>
      </c>
      <c r="R23" s="106">
        <v>17</v>
      </c>
      <c r="S23" s="108">
        <v>77</v>
      </c>
      <c r="T23" s="107">
        <v>133</v>
      </c>
      <c r="U23" s="104">
        <f t="shared" si="5"/>
        <v>86</v>
      </c>
      <c r="V23" s="105">
        <v>86</v>
      </c>
      <c r="W23" s="106">
        <v>0</v>
      </c>
      <c r="X23" s="106">
        <v>18</v>
      </c>
      <c r="Y23" s="108">
        <v>68</v>
      </c>
      <c r="Z23" s="107">
        <v>225</v>
      </c>
      <c r="AA23" s="104">
        <f t="shared" si="4"/>
        <v>86</v>
      </c>
      <c r="AB23" s="105">
        <v>86</v>
      </c>
      <c r="AC23" s="106">
        <v>0</v>
      </c>
      <c r="AD23" s="106">
        <v>21</v>
      </c>
      <c r="AE23" s="108">
        <v>65</v>
      </c>
      <c r="AF23" s="107">
        <v>225</v>
      </c>
      <c r="AH23" s="109">
        <f t="shared" si="1"/>
        <v>86</v>
      </c>
    </row>
    <row r="24" spans="1:34" ht="39.75" customHeight="1">
      <c r="A24" s="102"/>
      <c r="B24" s="103" t="s">
        <v>75</v>
      </c>
      <c r="C24" s="104">
        <v>10</v>
      </c>
      <c r="D24" s="105">
        <v>10</v>
      </c>
      <c r="E24" s="106">
        <v>0</v>
      </c>
      <c r="F24" s="105">
        <v>0</v>
      </c>
      <c r="G24" s="106">
        <v>10</v>
      </c>
      <c r="H24" s="110" t="s">
        <v>199</v>
      </c>
      <c r="I24" s="104">
        <f t="shared" si="2"/>
        <v>3</v>
      </c>
      <c r="J24" s="105">
        <v>3</v>
      </c>
      <c r="K24" s="106">
        <v>0</v>
      </c>
      <c r="L24" s="106">
        <v>1</v>
      </c>
      <c r="M24" s="108">
        <v>2</v>
      </c>
      <c r="N24" s="107">
        <v>5</v>
      </c>
      <c r="O24" s="104">
        <f t="shared" si="3"/>
        <v>193</v>
      </c>
      <c r="P24" s="105">
        <v>193</v>
      </c>
      <c r="Q24" s="106">
        <v>0</v>
      </c>
      <c r="R24" s="106">
        <v>15</v>
      </c>
      <c r="S24" s="108">
        <v>178</v>
      </c>
      <c r="T24" s="107">
        <v>134</v>
      </c>
      <c r="U24" s="104">
        <f t="shared" si="5"/>
        <v>170</v>
      </c>
      <c r="V24" s="105">
        <v>170</v>
      </c>
      <c r="W24" s="106">
        <v>0</v>
      </c>
      <c r="X24" s="106">
        <v>17</v>
      </c>
      <c r="Y24" s="108">
        <v>153</v>
      </c>
      <c r="Z24" s="107">
        <v>124</v>
      </c>
      <c r="AA24" s="104">
        <f t="shared" si="4"/>
        <v>182</v>
      </c>
      <c r="AB24" s="105">
        <v>182</v>
      </c>
      <c r="AC24" s="106">
        <v>0</v>
      </c>
      <c r="AD24" s="106">
        <v>18</v>
      </c>
      <c r="AE24" s="108">
        <v>164</v>
      </c>
      <c r="AF24" s="107">
        <v>122</v>
      </c>
      <c r="AH24" s="109">
        <f t="shared" si="1"/>
        <v>182</v>
      </c>
    </row>
    <row r="25" spans="1:34" ht="39.75" customHeight="1">
      <c r="A25" s="102"/>
      <c r="B25" s="103" t="s">
        <v>76</v>
      </c>
      <c r="C25" s="104">
        <v>13</v>
      </c>
      <c r="D25" s="105">
        <v>13</v>
      </c>
      <c r="E25" s="106">
        <v>0</v>
      </c>
      <c r="F25" s="105">
        <v>0</v>
      </c>
      <c r="G25" s="106">
        <v>13</v>
      </c>
      <c r="H25" s="107">
        <v>7</v>
      </c>
      <c r="I25" s="104">
        <f t="shared" si="2"/>
        <v>15</v>
      </c>
      <c r="J25" s="105">
        <v>15</v>
      </c>
      <c r="K25" s="106">
        <v>0</v>
      </c>
      <c r="L25" s="106">
        <v>0</v>
      </c>
      <c r="M25" s="108">
        <v>15</v>
      </c>
      <c r="N25" s="107">
        <v>8</v>
      </c>
      <c r="O25" s="104">
        <f t="shared" si="3"/>
        <v>17</v>
      </c>
      <c r="P25" s="105">
        <v>17</v>
      </c>
      <c r="Q25" s="106">
        <v>0</v>
      </c>
      <c r="R25" s="106">
        <v>0</v>
      </c>
      <c r="S25" s="108">
        <v>17</v>
      </c>
      <c r="T25" s="107">
        <v>7</v>
      </c>
      <c r="U25" s="104">
        <f t="shared" si="5"/>
        <v>18</v>
      </c>
      <c r="V25" s="105">
        <v>18</v>
      </c>
      <c r="W25" s="106">
        <v>0</v>
      </c>
      <c r="X25" s="106">
        <v>0</v>
      </c>
      <c r="Y25" s="108">
        <v>18</v>
      </c>
      <c r="Z25" s="107">
        <v>9</v>
      </c>
      <c r="AA25" s="104">
        <f t="shared" si="4"/>
        <v>38</v>
      </c>
      <c r="AB25" s="105">
        <v>38</v>
      </c>
      <c r="AC25" s="106">
        <v>0</v>
      </c>
      <c r="AD25" s="106">
        <v>0</v>
      </c>
      <c r="AE25" s="108">
        <v>38</v>
      </c>
      <c r="AF25" s="107">
        <v>31</v>
      </c>
      <c r="AH25" s="109">
        <f t="shared" si="1"/>
        <v>38</v>
      </c>
    </row>
    <row r="26" spans="1:34" ht="39.75" customHeight="1">
      <c r="A26" s="102"/>
      <c r="B26" s="103" t="s">
        <v>78</v>
      </c>
      <c r="C26" s="104">
        <v>480</v>
      </c>
      <c r="D26" s="105">
        <v>438</v>
      </c>
      <c r="E26" s="106">
        <v>42</v>
      </c>
      <c r="F26" s="105">
        <v>110</v>
      </c>
      <c r="G26" s="106">
        <v>370</v>
      </c>
      <c r="H26" s="107">
        <v>604</v>
      </c>
      <c r="I26" s="104">
        <f t="shared" si="2"/>
        <v>435</v>
      </c>
      <c r="J26" s="105">
        <v>399</v>
      </c>
      <c r="K26" s="106">
        <v>36</v>
      </c>
      <c r="L26" s="106">
        <v>92</v>
      </c>
      <c r="M26" s="108">
        <v>343</v>
      </c>
      <c r="N26" s="107">
        <v>546</v>
      </c>
      <c r="O26" s="104">
        <f t="shared" si="3"/>
        <v>530</v>
      </c>
      <c r="P26" s="105">
        <v>474</v>
      </c>
      <c r="Q26" s="106">
        <v>56</v>
      </c>
      <c r="R26" s="106">
        <v>144</v>
      </c>
      <c r="S26" s="108">
        <v>386</v>
      </c>
      <c r="T26" s="107">
        <v>691</v>
      </c>
      <c r="U26" s="104">
        <f t="shared" si="5"/>
        <v>475</v>
      </c>
      <c r="V26" s="105">
        <v>349</v>
      </c>
      <c r="W26" s="106">
        <v>126</v>
      </c>
      <c r="X26" s="106">
        <v>154</v>
      </c>
      <c r="Y26" s="108">
        <v>321</v>
      </c>
      <c r="Z26" s="107">
        <v>654</v>
      </c>
      <c r="AA26" s="104">
        <f t="shared" si="4"/>
        <v>431</v>
      </c>
      <c r="AB26" s="105">
        <v>396</v>
      </c>
      <c r="AC26" s="106">
        <v>35</v>
      </c>
      <c r="AD26" s="106">
        <v>168</v>
      </c>
      <c r="AE26" s="108">
        <v>263</v>
      </c>
      <c r="AF26" s="107">
        <v>645</v>
      </c>
      <c r="AH26" s="109">
        <f t="shared" si="1"/>
        <v>431</v>
      </c>
    </row>
    <row r="27" spans="1:34" ht="39.75" customHeight="1">
      <c r="A27" s="102"/>
      <c r="B27" s="103" t="s">
        <v>79</v>
      </c>
      <c r="C27" s="104">
        <v>135</v>
      </c>
      <c r="D27" s="105">
        <v>133</v>
      </c>
      <c r="E27" s="106">
        <v>2</v>
      </c>
      <c r="F27" s="105">
        <v>27</v>
      </c>
      <c r="G27" s="106">
        <v>108</v>
      </c>
      <c r="H27" s="107">
        <v>905</v>
      </c>
      <c r="I27" s="104">
        <f t="shared" si="2"/>
        <v>174</v>
      </c>
      <c r="J27" s="105">
        <v>172</v>
      </c>
      <c r="K27" s="106">
        <v>2</v>
      </c>
      <c r="L27" s="106">
        <v>35</v>
      </c>
      <c r="M27" s="108">
        <v>139</v>
      </c>
      <c r="N27" s="107">
        <v>908</v>
      </c>
      <c r="O27" s="104">
        <f t="shared" si="3"/>
        <v>177</v>
      </c>
      <c r="P27" s="105">
        <v>174</v>
      </c>
      <c r="Q27" s="106">
        <v>3</v>
      </c>
      <c r="R27" s="106">
        <v>36</v>
      </c>
      <c r="S27" s="108">
        <v>141</v>
      </c>
      <c r="T27" s="107">
        <v>809</v>
      </c>
      <c r="U27" s="104">
        <f t="shared" si="5"/>
        <v>184</v>
      </c>
      <c r="V27" s="105">
        <v>182</v>
      </c>
      <c r="W27" s="106">
        <v>2</v>
      </c>
      <c r="X27" s="106">
        <v>38</v>
      </c>
      <c r="Y27" s="108">
        <v>146</v>
      </c>
      <c r="Z27" s="107">
        <v>826</v>
      </c>
      <c r="AA27" s="104">
        <f t="shared" si="4"/>
        <v>186</v>
      </c>
      <c r="AB27" s="105">
        <v>184</v>
      </c>
      <c r="AC27" s="106">
        <v>2</v>
      </c>
      <c r="AD27" s="106">
        <v>81</v>
      </c>
      <c r="AE27" s="108">
        <v>105</v>
      </c>
      <c r="AF27" s="107">
        <v>809</v>
      </c>
      <c r="AH27" s="109">
        <f t="shared" si="1"/>
        <v>186</v>
      </c>
    </row>
    <row r="28" spans="1:34" ht="39.75" customHeight="1">
      <c r="A28" s="102"/>
      <c r="B28" s="103" t="s">
        <v>80</v>
      </c>
      <c r="C28" s="104">
        <v>167</v>
      </c>
      <c r="D28" s="105">
        <v>160</v>
      </c>
      <c r="E28" s="106">
        <v>7</v>
      </c>
      <c r="F28" s="105">
        <v>15</v>
      </c>
      <c r="G28" s="106">
        <v>152</v>
      </c>
      <c r="H28" s="107">
        <v>17</v>
      </c>
      <c r="I28" s="104">
        <f t="shared" si="2"/>
        <v>151</v>
      </c>
      <c r="J28" s="105">
        <v>148</v>
      </c>
      <c r="K28" s="106">
        <v>3</v>
      </c>
      <c r="L28" s="106">
        <v>17</v>
      </c>
      <c r="M28" s="108">
        <v>134</v>
      </c>
      <c r="N28" s="107">
        <v>14</v>
      </c>
      <c r="O28" s="104">
        <f t="shared" si="3"/>
        <v>151</v>
      </c>
      <c r="P28" s="105">
        <v>148</v>
      </c>
      <c r="Q28" s="106">
        <v>3</v>
      </c>
      <c r="R28" s="106">
        <v>12</v>
      </c>
      <c r="S28" s="108">
        <v>139</v>
      </c>
      <c r="T28" s="107">
        <v>14</v>
      </c>
      <c r="U28" s="104">
        <f t="shared" si="5"/>
        <v>150</v>
      </c>
      <c r="V28" s="105">
        <v>145</v>
      </c>
      <c r="W28" s="106">
        <v>5</v>
      </c>
      <c r="X28" s="106">
        <v>14</v>
      </c>
      <c r="Y28" s="108">
        <v>136</v>
      </c>
      <c r="Z28" s="107">
        <v>14</v>
      </c>
      <c r="AA28" s="104">
        <f t="shared" si="4"/>
        <v>222</v>
      </c>
      <c r="AB28" s="105">
        <v>217</v>
      </c>
      <c r="AC28" s="106">
        <v>5</v>
      </c>
      <c r="AD28" s="106">
        <v>86</v>
      </c>
      <c r="AE28" s="108">
        <v>136</v>
      </c>
      <c r="AF28" s="111">
        <v>36</v>
      </c>
      <c r="AH28" s="109">
        <f t="shared" si="1"/>
        <v>222</v>
      </c>
    </row>
    <row r="29" spans="1:34" ht="39.75" customHeight="1">
      <c r="A29" s="102"/>
      <c r="B29" s="103" t="s">
        <v>81</v>
      </c>
      <c r="C29" s="104">
        <v>194</v>
      </c>
      <c r="D29" s="105">
        <v>194</v>
      </c>
      <c r="E29" s="106">
        <v>0</v>
      </c>
      <c r="F29" s="105">
        <v>20</v>
      </c>
      <c r="G29" s="106">
        <v>174</v>
      </c>
      <c r="H29" s="107">
        <v>821</v>
      </c>
      <c r="I29" s="104">
        <f t="shared" si="2"/>
        <v>188</v>
      </c>
      <c r="J29" s="105">
        <v>188</v>
      </c>
      <c r="K29" s="106">
        <v>0</v>
      </c>
      <c r="L29" s="106">
        <v>17</v>
      </c>
      <c r="M29" s="108">
        <v>171</v>
      </c>
      <c r="N29" s="107">
        <v>809</v>
      </c>
      <c r="O29" s="104">
        <f t="shared" si="3"/>
        <v>206</v>
      </c>
      <c r="P29" s="105">
        <v>206</v>
      </c>
      <c r="Q29" s="106">
        <v>0</v>
      </c>
      <c r="R29" s="106">
        <v>17</v>
      </c>
      <c r="S29" s="108">
        <v>189</v>
      </c>
      <c r="T29" s="107">
        <v>785</v>
      </c>
      <c r="U29" s="104">
        <f>SUM(V29:W29)</f>
        <v>207</v>
      </c>
      <c r="V29" s="105">
        <v>207</v>
      </c>
      <c r="W29" s="106">
        <v>0</v>
      </c>
      <c r="X29" s="106">
        <v>15</v>
      </c>
      <c r="Y29" s="108">
        <v>192</v>
      </c>
      <c r="Z29" s="107">
        <v>656</v>
      </c>
      <c r="AA29" s="104">
        <f>SUM(AB29:AC29)</f>
        <v>207</v>
      </c>
      <c r="AB29" s="105">
        <v>207</v>
      </c>
      <c r="AC29" s="106">
        <v>0</v>
      </c>
      <c r="AD29" s="106">
        <v>15</v>
      </c>
      <c r="AE29" s="108">
        <v>192</v>
      </c>
      <c r="AF29" s="107">
        <v>596</v>
      </c>
      <c r="AH29" s="109">
        <f>AD29+AE29</f>
        <v>207</v>
      </c>
    </row>
    <row r="30" spans="1:34" ht="39.75" customHeight="1">
      <c r="A30" s="102"/>
      <c r="B30" s="103" t="s">
        <v>82</v>
      </c>
      <c r="C30" s="104">
        <v>101</v>
      </c>
      <c r="D30" s="105">
        <v>92</v>
      </c>
      <c r="E30" s="106">
        <v>9</v>
      </c>
      <c r="F30" s="105">
        <v>36</v>
      </c>
      <c r="G30" s="106">
        <v>65</v>
      </c>
      <c r="H30" s="107">
        <v>106</v>
      </c>
      <c r="I30" s="104">
        <f t="shared" si="2"/>
        <v>103</v>
      </c>
      <c r="J30" s="105">
        <v>90</v>
      </c>
      <c r="K30" s="106">
        <v>13</v>
      </c>
      <c r="L30" s="106">
        <v>33</v>
      </c>
      <c r="M30" s="108">
        <v>70</v>
      </c>
      <c r="N30" s="107">
        <v>115</v>
      </c>
      <c r="O30" s="104">
        <f t="shared" si="3"/>
        <v>94</v>
      </c>
      <c r="P30" s="105">
        <v>81</v>
      </c>
      <c r="Q30" s="106">
        <v>13</v>
      </c>
      <c r="R30" s="106">
        <v>31</v>
      </c>
      <c r="S30" s="108">
        <v>63</v>
      </c>
      <c r="T30" s="107">
        <v>94</v>
      </c>
      <c r="U30" s="104">
        <f aca="true" t="shared" si="6" ref="U30:U36">SUM(V30:W30)</f>
        <v>93</v>
      </c>
      <c r="V30" s="105">
        <v>81</v>
      </c>
      <c r="W30" s="106">
        <v>12</v>
      </c>
      <c r="X30" s="106">
        <v>25</v>
      </c>
      <c r="Y30" s="108">
        <v>68</v>
      </c>
      <c r="Z30" s="107">
        <v>110</v>
      </c>
      <c r="AA30" s="104">
        <f t="shared" si="4"/>
        <v>109</v>
      </c>
      <c r="AB30" s="105">
        <v>98</v>
      </c>
      <c r="AC30" s="106">
        <v>11</v>
      </c>
      <c r="AD30" s="106">
        <v>29</v>
      </c>
      <c r="AE30" s="108">
        <v>80</v>
      </c>
      <c r="AF30" s="107">
        <v>135</v>
      </c>
      <c r="AH30" s="109">
        <f t="shared" si="1"/>
        <v>109</v>
      </c>
    </row>
    <row r="31" spans="1:34" ht="39.75" customHeight="1">
      <c r="A31" s="102"/>
      <c r="B31" s="103" t="s">
        <v>84</v>
      </c>
      <c r="C31" s="104">
        <v>400</v>
      </c>
      <c r="D31" s="105">
        <v>371</v>
      </c>
      <c r="E31" s="106">
        <v>29</v>
      </c>
      <c r="F31" s="105">
        <v>72</v>
      </c>
      <c r="G31" s="106">
        <v>328</v>
      </c>
      <c r="H31" s="107">
        <v>540</v>
      </c>
      <c r="I31" s="104">
        <f t="shared" si="2"/>
        <v>400</v>
      </c>
      <c r="J31" s="105">
        <v>367</v>
      </c>
      <c r="K31" s="106">
        <v>33</v>
      </c>
      <c r="L31" s="106">
        <v>78</v>
      </c>
      <c r="M31" s="108">
        <v>322</v>
      </c>
      <c r="N31" s="107">
        <v>642</v>
      </c>
      <c r="O31" s="104">
        <f t="shared" si="3"/>
        <v>420</v>
      </c>
      <c r="P31" s="105">
        <v>382</v>
      </c>
      <c r="Q31" s="106">
        <v>38</v>
      </c>
      <c r="R31" s="106">
        <v>120</v>
      </c>
      <c r="S31" s="108">
        <v>300</v>
      </c>
      <c r="T31" s="107">
        <v>895</v>
      </c>
      <c r="U31" s="104">
        <f t="shared" si="6"/>
        <v>385</v>
      </c>
      <c r="V31" s="105">
        <v>350</v>
      </c>
      <c r="W31" s="106">
        <v>35</v>
      </c>
      <c r="X31" s="106">
        <v>102</v>
      </c>
      <c r="Y31" s="108">
        <v>283</v>
      </c>
      <c r="Z31" s="107">
        <v>591</v>
      </c>
      <c r="AA31" s="104">
        <f t="shared" si="4"/>
        <v>385</v>
      </c>
      <c r="AB31" s="105">
        <v>348</v>
      </c>
      <c r="AC31" s="106">
        <v>37</v>
      </c>
      <c r="AD31" s="106">
        <v>158</v>
      </c>
      <c r="AE31" s="108">
        <v>227</v>
      </c>
      <c r="AF31" s="107">
        <v>650</v>
      </c>
      <c r="AH31" s="109">
        <f t="shared" si="1"/>
        <v>385</v>
      </c>
    </row>
    <row r="32" spans="1:34" ht="39.75" customHeight="1">
      <c r="A32" s="102"/>
      <c r="B32" s="103" t="s">
        <v>85</v>
      </c>
      <c r="C32" s="104">
        <v>399</v>
      </c>
      <c r="D32" s="105">
        <v>386</v>
      </c>
      <c r="E32" s="106">
        <v>13</v>
      </c>
      <c r="F32" s="105">
        <v>116</v>
      </c>
      <c r="G32" s="106">
        <v>283</v>
      </c>
      <c r="H32" s="110" t="s">
        <v>199</v>
      </c>
      <c r="I32" s="104">
        <f t="shared" si="2"/>
        <v>356</v>
      </c>
      <c r="J32" s="105">
        <v>344</v>
      </c>
      <c r="K32" s="106">
        <v>12</v>
      </c>
      <c r="L32" s="106">
        <v>100</v>
      </c>
      <c r="M32" s="108">
        <v>256</v>
      </c>
      <c r="N32" s="110" t="s">
        <v>200</v>
      </c>
      <c r="O32" s="104">
        <f t="shared" si="3"/>
        <v>342</v>
      </c>
      <c r="P32" s="105">
        <v>332</v>
      </c>
      <c r="Q32" s="106">
        <v>10</v>
      </c>
      <c r="R32" s="106">
        <v>94</v>
      </c>
      <c r="S32" s="108">
        <v>248</v>
      </c>
      <c r="T32" s="110" t="s">
        <v>200</v>
      </c>
      <c r="U32" s="104">
        <f t="shared" si="6"/>
        <v>342</v>
      </c>
      <c r="V32" s="105">
        <v>332</v>
      </c>
      <c r="W32" s="106">
        <v>10</v>
      </c>
      <c r="X32" s="106">
        <v>94</v>
      </c>
      <c r="Y32" s="108">
        <v>248</v>
      </c>
      <c r="Z32" s="110" t="s">
        <v>200</v>
      </c>
      <c r="AA32" s="104">
        <f t="shared" si="4"/>
        <v>372</v>
      </c>
      <c r="AB32" s="105">
        <v>362</v>
      </c>
      <c r="AC32" s="106">
        <v>10</v>
      </c>
      <c r="AD32" s="106">
        <v>94</v>
      </c>
      <c r="AE32" s="108">
        <v>278</v>
      </c>
      <c r="AF32" s="110" t="s">
        <v>200</v>
      </c>
      <c r="AH32" s="109">
        <f t="shared" si="1"/>
        <v>372</v>
      </c>
    </row>
    <row r="33" spans="1:34" ht="39.75" customHeight="1">
      <c r="A33" s="102"/>
      <c r="B33" s="103" t="s">
        <v>86</v>
      </c>
      <c r="C33" s="104">
        <v>12</v>
      </c>
      <c r="D33" s="105">
        <v>12</v>
      </c>
      <c r="E33" s="106">
        <v>0</v>
      </c>
      <c r="F33" s="105">
        <v>6</v>
      </c>
      <c r="G33" s="106">
        <v>6</v>
      </c>
      <c r="H33" s="107">
        <v>6</v>
      </c>
      <c r="I33" s="104">
        <f t="shared" si="2"/>
        <v>10</v>
      </c>
      <c r="J33" s="105">
        <v>10</v>
      </c>
      <c r="K33" s="106">
        <v>0</v>
      </c>
      <c r="L33" s="106">
        <v>0</v>
      </c>
      <c r="M33" s="108">
        <v>10</v>
      </c>
      <c r="N33" s="107">
        <v>6</v>
      </c>
      <c r="O33" s="104">
        <f t="shared" si="3"/>
        <v>11</v>
      </c>
      <c r="P33" s="105">
        <v>10</v>
      </c>
      <c r="Q33" s="106">
        <v>1</v>
      </c>
      <c r="R33" s="106">
        <v>1</v>
      </c>
      <c r="S33" s="108">
        <v>10</v>
      </c>
      <c r="T33" s="107">
        <v>5</v>
      </c>
      <c r="U33" s="104">
        <f t="shared" si="6"/>
        <v>16</v>
      </c>
      <c r="V33" s="105">
        <v>16</v>
      </c>
      <c r="W33" s="106">
        <v>0</v>
      </c>
      <c r="X33" s="106">
        <v>2</v>
      </c>
      <c r="Y33" s="108">
        <v>14</v>
      </c>
      <c r="Z33" s="107">
        <v>7</v>
      </c>
      <c r="AA33" s="104">
        <f t="shared" si="4"/>
        <v>16</v>
      </c>
      <c r="AB33" s="105">
        <v>15</v>
      </c>
      <c r="AC33" s="106">
        <v>1</v>
      </c>
      <c r="AD33" s="106">
        <v>1</v>
      </c>
      <c r="AE33" s="108">
        <v>15</v>
      </c>
      <c r="AF33" s="107">
        <v>7</v>
      </c>
      <c r="AH33" s="109">
        <f t="shared" si="1"/>
        <v>16</v>
      </c>
    </row>
    <row r="34" spans="1:34" ht="39.75" customHeight="1">
      <c r="A34" s="102"/>
      <c r="B34" s="103" t="s">
        <v>88</v>
      </c>
      <c r="C34" s="104">
        <v>30</v>
      </c>
      <c r="D34" s="105">
        <v>29</v>
      </c>
      <c r="E34" s="106">
        <v>1</v>
      </c>
      <c r="F34" s="105">
        <v>2</v>
      </c>
      <c r="G34" s="106">
        <v>28</v>
      </c>
      <c r="H34" s="110" t="s">
        <v>199</v>
      </c>
      <c r="I34" s="104">
        <f t="shared" si="2"/>
        <v>31</v>
      </c>
      <c r="J34" s="105">
        <v>30</v>
      </c>
      <c r="K34" s="106">
        <v>1</v>
      </c>
      <c r="L34" s="106">
        <v>2</v>
      </c>
      <c r="M34" s="108">
        <v>29</v>
      </c>
      <c r="N34" s="110" t="s">
        <v>200</v>
      </c>
      <c r="O34" s="104">
        <f t="shared" si="3"/>
        <v>47</v>
      </c>
      <c r="P34" s="105">
        <v>45</v>
      </c>
      <c r="Q34" s="106">
        <v>2</v>
      </c>
      <c r="R34" s="106">
        <v>6</v>
      </c>
      <c r="S34" s="108">
        <v>41</v>
      </c>
      <c r="T34" s="110">
        <v>8</v>
      </c>
      <c r="U34" s="104">
        <f t="shared" si="6"/>
        <v>51</v>
      </c>
      <c r="V34" s="105">
        <v>49</v>
      </c>
      <c r="W34" s="106">
        <v>2</v>
      </c>
      <c r="X34" s="106">
        <v>6</v>
      </c>
      <c r="Y34" s="108">
        <v>45</v>
      </c>
      <c r="Z34" s="110">
        <v>8</v>
      </c>
      <c r="AA34" s="104">
        <f t="shared" si="4"/>
        <v>146</v>
      </c>
      <c r="AB34" s="105">
        <v>129</v>
      </c>
      <c r="AC34" s="106">
        <v>17</v>
      </c>
      <c r="AD34" s="106">
        <v>21</v>
      </c>
      <c r="AE34" s="108">
        <v>125</v>
      </c>
      <c r="AF34" s="110">
        <v>99</v>
      </c>
      <c r="AH34" s="109">
        <f t="shared" si="1"/>
        <v>146</v>
      </c>
    </row>
    <row r="35" spans="1:34" ht="39.75" customHeight="1">
      <c r="A35" s="102"/>
      <c r="B35" s="103" t="s">
        <v>90</v>
      </c>
      <c r="C35" s="104">
        <v>17</v>
      </c>
      <c r="D35" s="105">
        <v>17</v>
      </c>
      <c r="E35" s="106">
        <v>0</v>
      </c>
      <c r="F35" s="105">
        <v>4</v>
      </c>
      <c r="G35" s="106">
        <v>13</v>
      </c>
      <c r="H35" s="110" t="s">
        <v>199</v>
      </c>
      <c r="I35" s="104">
        <f t="shared" si="2"/>
        <v>13</v>
      </c>
      <c r="J35" s="105">
        <v>13</v>
      </c>
      <c r="K35" s="106">
        <v>0</v>
      </c>
      <c r="L35" s="106">
        <v>3</v>
      </c>
      <c r="M35" s="108">
        <v>10</v>
      </c>
      <c r="N35" s="110" t="s">
        <v>200</v>
      </c>
      <c r="O35" s="104">
        <f t="shared" si="3"/>
        <v>11</v>
      </c>
      <c r="P35" s="105">
        <v>11</v>
      </c>
      <c r="Q35" s="106">
        <v>0</v>
      </c>
      <c r="R35" s="106">
        <v>2</v>
      </c>
      <c r="S35" s="108">
        <v>9</v>
      </c>
      <c r="T35" s="110" t="s">
        <v>200</v>
      </c>
      <c r="U35" s="104">
        <f t="shared" si="6"/>
        <v>15</v>
      </c>
      <c r="V35" s="105">
        <v>15</v>
      </c>
      <c r="W35" s="106">
        <v>0</v>
      </c>
      <c r="X35" s="106">
        <v>2</v>
      </c>
      <c r="Y35" s="108">
        <v>13</v>
      </c>
      <c r="Z35" s="110">
        <v>7</v>
      </c>
      <c r="AA35" s="104">
        <f t="shared" si="4"/>
        <v>16</v>
      </c>
      <c r="AB35" s="105">
        <v>16</v>
      </c>
      <c r="AC35" s="106">
        <v>0</v>
      </c>
      <c r="AD35" s="106">
        <v>2</v>
      </c>
      <c r="AE35" s="108">
        <v>14</v>
      </c>
      <c r="AF35" s="110">
        <v>10</v>
      </c>
      <c r="AH35" s="109">
        <f t="shared" si="1"/>
        <v>16</v>
      </c>
    </row>
    <row r="36" spans="1:34" ht="39.75" customHeight="1" thickBot="1">
      <c r="A36" s="102"/>
      <c r="B36" s="114" t="s">
        <v>92</v>
      </c>
      <c r="C36" s="115">
        <v>158</v>
      </c>
      <c r="D36" s="116">
        <v>155</v>
      </c>
      <c r="E36" s="117">
        <v>3</v>
      </c>
      <c r="F36" s="116">
        <v>17</v>
      </c>
      <c r="G36" s="117">
        <v>141</v>
      </c>
      <c r="H36" s="118">
        <v>1</v>
      </c>
      <c r="I36" s="119">
        <f t="shared" si="2"/>
        <v>132</v>
      </c>
      <c r="J36" s="120">
        <v>130</v>
      </c>
      <c r="K36" s="121">
        <v>2</v>
      </c>
      <c r="L36" s="121">
        <v>14</v>
      </c>
      <c r="M36" s="122">
        <v>118</v>
      </c>
      <c r="N36" s="123">
        <v>1</v>
      </c>
      <c r="O36" s="119">
        <f t="shared" si="3"/>
        <v>133</v>
      </c>
      <c r="P36" s="120">
        <v>132</v>
      </c>
      <c r="Q36" s="121">
        <v>1</v>
      </c>
      <c r="R36" s="121">
        <v>23</v>
      </c>
      <c r="S36" s="122">
        <v>110</v>
      </c>
      <c r="T36" s="123">
        <v>1</v>
      </c>
      <c r="U36" s="119">
        <f t="shared" si="6"/>
        <v>169</v>
      </c>
      <c r="V36" s="120">
        <v>168</v>
      </c>
      <c r="W36" s="121">
        <v>1</v>
      </c>
      <c r="X36" s="121">
        <v>27</v>
      </c>
      <c r="Y36" s="122">
        <v>142</v>
      </c>
      <c r="Z36" s="123">
        <v>1</v>
      </c>
      <c r="AA36" s="119">
        <f t="shared" si="4"/>
        <v>120</v>
      </c>
      <c r="AB36" s="120">
        <v>119</v>
      </c>
      <c r="AC36" s="121">
        <v>1</v>
      </c>
      <c r="AD36" s="121">
        <v>18</v>
      </c>
      <c r="AE36" s="122">
        <v>102</v>
      </c>
      <c r="AF36" s="110" t="s">
        <v>200</v>
      </c>
      <c r="AH36" s="109">
        <f>AD36+AE36</f>
        <v>120</v>
      </c>
    </row>
    <row r="37" spans="1:34" ht="39.75" customHeight="1" thickBot="1">
      <c r="A37" s="102"/>
      <c r="B37" s="114" t="s">
        <v>93</v>
      </c>
      <c r="C37" s="115">
        <f aca="true" t="shared" si="7" ref="C37:H37">SUM(C4:C36)</f>
        <v>16111</v>
      </c>
      <c r="D37" s="116">
        <f t="shared" si="7"/>
        <v>14354</v>
      </c>
      <c r="E37" s="117">
        <f t="shared" si="7"/>
        <v>1757</v>
      </c>
      <c r="F37" s="116">
        <f t="shared" si="7"/>
        <v>4318</v>
      </c>
      <c r="G37" s="117">
        <f t="shared" si="7"/>
        <v>11793</v>
      </c>
      <c r="H37" s="118">
        <f t="shared" si="7"/>
        <v>36403</v>
      </c>
      <c r="I37" s="124">
        <f t="shared" si="2"/>
        <v>15724</v>
      </c>
      <c r="J37" s="125">
        <f>SUM(J4:J36)</f>
        <v>13885</v>
      </c>
      <c r="K37" s="126">
        <f>SUM(K4:K36)</f>
        <v>1839</v>
      </c>
      <c r="L37" s="126">
        <f>SUM(L4:L36)</f>
        <v>4465</v>
      </c>
      <c r="M37" s="127">
        <f>SUM(M4:M36)</f>
        <v>11259</v>
      </c>
      <c r="N37" s="128">
        <f>SUM(N4:N36)</f>
        <v>36864</v>
      </c>
      <c r="O37" s="124">
        <f t="shared" si="3"/>
        <v>16111</v>
      </c>
      <c r="P37" s="125">
        <f aca="true" t="shared" si="8" ref="P37:Z37">SUM(P4:P36)</f>
        <v>14385</v>
      </c>
      <c r="Q37" s="126">
        <f t="shared" si="8"/>
        <v>1726</v>
      </c>
      <c r="R37" s="126">
        <f t="shared" si="8"/>
        <v>4669</v>
      </c>
      <c r="S37" s="127">
        <f t="shared" si="8"/>
        <v>11442</v>
      </c>
      <c r="T37" s="128">
        <f t="shared" si="8"/>
        <v>36555</v>
      </c>
      <c r="U37" s="124">
        <f t="shared" si="8"/>
        <v>16883</v>
      </c>
      <c r="V37" s="125">
        <f t="shared" si="8"/>
        <v>15084</v>
      </c>
      <c r="W37" s="126">
        <f t="shared" si="8"/>
        <v>1799</v>
      </c>
      <c r="X37" s="126">
        <f t="shared" si="8"/>
        <v>4857</v>
      </c>
      <c r="Y37" s="127">
        <f t="shared" si="8"/>
        <v>12026</v>
      </c>
      <c r="Z37" s="128">
        <f t="shared" si="8"/>
        <v>36466</v>
      </c>
      <c r="AA37" s="124">
        <f aca="true" t="shared" si="9" ref="AA37:AF37">SUM(AA4:AA36)</f>
        <v>17219</v>
      </c>
      <c r="AB37" s="125">
        <f t="shared" si="9"/>
        <v>15495</v>
      </c>
      <c r="AC37" s="126">
        <f t="shared" si="9"/>
        <v>1724</v>
      </c>
      <c r="AD37" s="126">
        <f t="shared" si="9"/>
        <v>4975</v>
      </c>
      <c r="AE37" s="127">
        <f t="shared" si="9"/>
        <v>12244</v>
      </c>
      <c r="AF37" s="128">
        <f t="shared" si="9"/>
        <v>36321</v>
      </c>
      <c r="AH37" s="109">
        <f>SUM(AH4:AH36)</f>
        <v>17219</v>
      </c>
    </row>
  </sheetData>
  <mergeCells count="8">
    <mergeCell ref="C2:H2"/>
    <mergeCell ref="I2:N2"/>
    <mergeCell ref="AC1:AF1"/>
    <mergeCell ref="AA2:AF2"/>
    <mergeCell ref="Q1:T1"/>
    <mergeCell ref="W1:Z1"/>
    <mergeCell ref="O2:T2"/>
    <mergeCell ref="U2:Z2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52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0.74609375" style="129" customWidth="1"/>
    <col min="2" max="3" width="11.625" style="129" customWidth="1"/>
    <col min="4" max="7" width="11.125" style="129" customWidth="1"/>
    <col min="8" max="9" width="11.625" style="129" customWidth="1"/>
    <col min="10" max="13" width="11.125" style="129" customWidth="1"/>
    <col min="14" max="15" width="11.625" style="129" customWidth="1"/>
    <col min="16" max="19" width="11.125" style="129" customWidth="1"/>
    <col min="20" max="21" width="11.625" style="129" customWidth="1"/>
    <col min="22" max="25" width="11.125" style="129" customWidth="1"/>
    <col min="26" max="27" width="11.625" style="129" customWidth="1"/>
    <col min="28" max="31" width="11.125" style="129" customWidth="1"/>
    <col min="32" max="32" width="11.625" style="129" customWidth="1"/>
    <col min="33" max="33" width="12.50390625" style="129" customWidth="1"/>
    <col min="34" max="16384" width="9.00390625" style="129" customWidth="1"/>
  </cols>
  <sheetData>
    <row r="1" ht="15" customHeight="1"/>
    <row r="2" spans="1:32" s="133" customFormat="1" ht="38.25" customHeight="1" thickBot="1">
      <c r="A2" s="130" t="s">
        <v>201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Q2" s="288"/>
      <c r="R2" s="288"/>
      <c r="S2" s="288"/>
      <c r="T2" s="288"/>
      <c r="U2" s="132"/>
      <c r="W2" s="134"/>
      <c r="X2" s="134"/>
      <c r="Y2" s="134"/>
      <c r="Z2" s="134"/>
      <c r="AA2" s="132"/>
      <c r="AC2" s="135" t="s">
        <v>202</v>
      </c>
      <c r="AD2" s="134"/>
      <c r="AE2" s="134"/>
      <c r="AF2" s="134"/>
    </row>
    <row r="3" spans="1:32" s="133" customFormat="1" ht="30" customHeight="1">
      <c r="A3" s="136"/>
      <c r="B3" s="137" t="s">
        <v>23</v>
      </c>
      <c r="C3" s="285" t="s">
        <v>203</v>
      </c>
      <c r="D3" s="289"/>
      <c r="E3" s="289"/>
      <c r="F3" s="289"/>
      <c r="G3" s="289"/>
      <c r="H3" s="290"/>
      <c r="I3" s="285" t="s">
        <v>204</v>
      </c>
      <c r="J3" s="289"/>
      <c r="K3" s="289"/>
      <c r="L3" s="289"/>
      <c r="M3" s="289"/>
      <c r="N3" s="290"/>
      <c r="O3" s="285" t="s">
        <v>205</v>
      </c>
      <c r="P3" s="289"/>
      <c r="Q3" s="289"/>
      <c r="R3" s="289"/>
      <c r="S3" s="289"/>
      <c r="T3" s="290"/>
      <c r="U3" s="285" t="s">
        <v>206</v>
      </c>
      <c r="V3" s="286"/>
      <c r="W3" s="286"/>
      <c r="X3" s="286"/>
      <c r="Y3" s="286"/>
      <c r="Z3" s="287"/>
      <c r="AA3" s="285" t="s">
        <v>207</v>
      </c>
      <c r="AB3" s="286"/>
      <c r="AC3" s="286"/>
      <c r="AD3" s="286"/>
      <c r="AE3" s="286"/>
      <c r="AF3" s="287"/>
    </row>
    <row r="4" spans="1:32" ht="30" customHeight="1" thickBot="1">
      <c r="A4" s="138"/>
      <c r="B4" s="30" t="s">
        <v>208</v>
      </c>
      <c r="C4" s="139" t="s">
        <v>209</v>
      </c>
      <c r="D4" s="140" t="s">
        <v>210</v>
      </c>
      <c r="E4" s="141" t="s">
        <v>211</v>
      </c>
      <c r="F4" s="141" t="s">
        <v>212</v>
      </c>
      <c r="G4" s="142" t="s">
        <v>213</v>
      </c>
      <c r="H4" s="143" t="s">
        <v>214</v>
      </c>
      <c r="I4" s="139" t="s">
        <v>209</v>
      </c>
      <c r="J4" s="140" t="s">
        <v>210</v>
      </c>
      <c r="K4" s="141" t="s">
        <v>211</v>
      </c>
      <c r="L4" s="141" t="s">
        <v>212</v>
      </c>
      <c r="M4" s="142" t="s">
        <v>213</v>
      </c>
      <c r="N4" s="143" t="s">
        <v>214</v>
      </c>
      <c r="O4" s="139" t="s">
        <v>209</v>
      </c>
      <c r="P4" s="140" t="s">
        <v>210</v>
      </c>
      <c r="Q4" s="141" t="s">
        <v>211</v>
      </c>
      <c r="R4" s="141" t="s">
        <v>212</v>
      </c>
      <c r="S4" s="142" t="s">
        <v>213</v>
      </c>
      <c r="T4" s="143" t="s">
        <v>214</v>
      </c>
      <c r="U4" s="139" t="s">
        <v>209</v>
      </c>
      <c r="V4" s="141" t="s">
        <v>210</v>
      </c>
      <c r="W4" s="142" t="s">
        <v>211</v>
      </c>
      <c r="X4" s="141" t="s">
        <v>212</v>
      </c>
      <c r="Y4" s="141" t="s">
        <v>213</v>
      </c>
      <c r="Z4" s="143" t="s">
        <v>214</v>
      </c>
      <c r="AA4" s="139" t="s">
        <v>209</v>
      </c>
      <c r="AB4" s="140" t="s">
        <v>210</v>
      </c>
      <c r="AC4" s="141" t="s">
        <v>211</v>
      </c>
      <c r="AD4" s="141" t="s">
        <v>212</v>
      </c>
      <c r="AE4" s="142" t="s">
        <v>213</v>
      </c>
      <c r="AF4" s="143" t="s">
        <v>214</v>
      </c>
    </row>
    <row r="5" spans="1:32" ht="46.5" customHeight="1">
      <c r="A5" s="138"/>
      <c r="B5" s="144" t="s">
        <v>94</v>
      </c>
      <c r="C5" s="145">
        <v>686</v>
      </c>
      <c r="D5" s="146">
        <v>600</v>
      </c>
      <c r="E5" s="147">
        <v>86</v>
      </c>
      <c r="F5" s="147">
        <v>101</v>
      </c>
      <c r="G5" s="148">
        <v>585</v>
      </c>
      <c r="H5" s="149" t="s">
        <v>215</v>
      </c>
      <c r="I5" s="145">
        <f>SUM(J5:K5)</f>
        <v>963</v>
      </c>
      <c r="J5" s="146">
        <v>882</v>
      </c>
      <c r="K5" s="147">
        <v>81</v>
      </c>
      <c r="L5" s="147">
        <v>145</v>
      </c>
      <c r="M5" s="148">
        <v>818</v>
      </c>
      <c r="N5" s="149" t="s">
        <v>215</v>
      </c>
      <c r="O5" s="145">
        <f>SUM(P5:Q5)</f>
        <v>970</v>
      </c>
      <c r="P5" s="147">
        <v>903</v>
      </c>
      <c r="Q5" s="148">
        <v>67</v>
      </c>
      <c r="R5" s="147">
        <v>139</v>
      </c>
      <c r="S5" s="147">
        <v>831</v>
      </c>
      <c r="T5" s="149" t="s">
        <v>215</v>
      </c>
      <c r="U5" s="145">
        <f>SUM(V5:W5)</f>
        <v>1090</v>
      </c>
      <c r="V5" s="146">
        <v>1017</v>
      </c>
      <c r="W5" s="147">
        <v>73</v>
      </c>
      <c r="X5" s="147">
        <v>152</v>
      </c>
      <c r="Y5" s="148">
        <v>938</v>
      </c>
      <c r="Z5" s="149" t="s">
        <v>215</v>
      </c>
      <c r="AA5" s="145">
        <f>SUM(AB5:AC5)</f>
        <v>1436</v>
      </c>
      <c r="AB5" s="146">
        <v>1325</v>
      </c>
      <c r="AC5" s="147">
        <v>111</v>
      </c>
      <c r="AD5" s="147">
        <v>316</v>
      </c>
      <c r="AE5" s="148">
        <v>1120</v>
      </c>
      <c r="AF5" s="149" t="s">
        <v>215</v>
      </c>
    </row>
    <row r="6" spans="1:32" ht="46.5" customHeight="1">
      <c r="A6" s="138"/>
      <c r="B6" s="144" t="s">
        <v>95</v>
      </c>
      <c r="C6" s="145">
        <v>877</v>
      </c>
      <c r="D6" s="146">
        <v>767</v>
      </c>
      <c r="E6" s="147">
        <v>110</v>
      </c>
      <c r="F6" s="147">
        <v>440</v>
      </c>
      <c r="G6" s="148">
        <v>437</v>
      </c>
      <c r="H6" s="150">
        <v>2380</v>
      </c>
      <c r="I6" s="145">
        <f aca="true" t="shared" si="0" ref="I6:I29">SUM(J6:K6)</f>
        <v>933</v>
      </c>
      <c r="J6" s="146">
        <v>594</v>
      </c>
      <c r="K6" s="147">
        <v>339</v>
      </c>
      <c r="L6" s="147">
        <v>342</v>
      </c>
      <c r="M6" s="148">
        <v>591</v>
      </c>
      <c r="N6" s="150">
        <v>2266</v>
      </c>
      <c r="O6" s="145">
        <f aca="true" t="shared" si="1" ref="O6:O29">SUM(P6:Q6)</f>
        <v>834</v>
      </c>
      <c r="P6" s="147">
        <v>640</v>
      </c>
      <c r="Q6" s="148">
        <v>194</v>
      </c>
      <c r="R6" s="147">
        <v>272</v>
      </c>
      <c r="S6" s="147">
        <v>562</v>
      </c>
      <c r="T6" s="150">
        <v>2575</v>
      </c>
      <c r="U6" s="145">
        <f aca="true" t="shared" si="2" ref="U6:U29">SUM(V6:W6)</f>
        <v>836</v>
      </c>
      <c r="V6" s="146">
        <v>739</v>
      </c>
      <c r="W6" s="147">
        <v>97</v>
      </c>
      <c r="X6" s="147">
        <v>177</v>
      </c>
      <c r="Y6" s="148">
        <v>659</v>
      </c>
      <c r="Z6" s="150">
        <v>2363</v>
      </c>
      <c r="AA6" s="145">
        <f aca="true" t="shared" si="3" ref="AA6:AA29">SUM(AB6:AC6)</f>
        <v>844</v>
      </c>
      <c r="AB6" s="146">
        <v>747</v>
      </c>
      <c r="AC6" s="147">
        <v>97</v>
      </c>
      <c r="AD6" s="147">
        <v>177</v>
      </c>
      <c r="AE6" s="148">
        <v>667</v>
      </c>
      <c r="AF6" s="150">
        <v>2399</v>
      </c>
    </row>
    <row r="7" spans="1:32" ht="46.5" customHeight="1">
      <c r="A7" s="138"/>
      <c r="B7" s="144" t="s">
        <v>96</v>
      </c>
      <c r="C7" s="145">
        <v>427</v>
      </c>
      <c r="D7" s="146">
        <v>404</v>
      </c>
      <c r="E7" s="147">
        <v>23</v>
      </c>
      <c r="F7" s="147">
        <v>78</v>
      </c>
      <c r="G7" s="148">
        <v>349</v>
      </c>
      <c r="H7" s="150">
        <v>585</v>
      </c>
      <c r="I7" s="145">
        <f t="shared" si="0"/>
        <v>396</v>
      </c>
      <c r="J7" s="146">
        <v>375</v>
      </c>
      <c r="K7" s="147">
        <v>21</v>
      </c>
      <c r="L7" s="147">
        <v>84</v>
      </c>
      <c r="M7" s="148">
        <v>312</v>
      </c>
      <c r="N7" s="150">
        <v>506</v>
      </c>
      <c r="O7" s="145">
        <f t="shared" si="1"/>
        <v>389</v>
      </c>
      <c r="P7" s="147">
        <v>367</v>
      </c>
      <c r="Q7" s="148">
        <v>22</v>
      </c>
      <c r="R7" s="147">
        <v>81</v>
      </c>
      <c r="S7" s="147">
        <v>308</v>
      </c>
      <c r="T7" s="150">
        <v>491</v>
      </c>
      <c r="U7" s="145">
        <f t="shared" si="2"/>
        <v>378</v>
      </c>
      <c r="V7" s="146">
        <v>357</v>
      </c>
      <c r="W7" s="147">
        <v>21</v>
      </c>
      <c r="X7" s="147">
        <v>79</v>
      </c>
      <c r="Y7" s="148">
        <v>299</v>
      </c>
      <c r="Z7" s="150">
        <v>491</v>
      </c>
      <c r="AA7" s="145">
        <f t="shared" si="3"/>
        <v>392</v>
      </c>
      <c r="AB7" s="146">
        <v>370</v>
      </c>
      <c r="AC7" s="147">
        <v>22</v>
      </c>
      <c r="AD7" s="147">
        <v>83</v>
      </c>
      <c r="AE7" s="148">
        <v>309</v>
      </c>
      <c r="AF7" s="150">
        <v>503</v>
      </c>
    </row>
    <row r="8" spans="1:32" ht="46.5" customHeight="1">
      <c r="A8" s="138"/>
      <c r="B8" s="144" t="s">
        <v>97</v>
      </c>
      <c r="C8" s="145">
        <v>27</v>
      </c>
      <c r="D8" s="146">
        <v>27</v>
      </c>
      <c r="E8" s="147">
        <v>0</v>
      </c>
      <c r="F8" s="147">
        <v>0</v>
      </c>
      <c r="G8" s="148">
        <v>27</v>
      </c>
      <c r="H8" s="149" t="s">
        <v>215</v>
      </c>
      <c r="I8" s="145">
        <f t="shared" si="0"/>
        <v>29</v>
      </c>
      <c r="J8" s="146">
        <v>29</v>
      </c>
      <c r="K8" s="147">
        <v>0</v>
      </c>
      <c r="L8" s="147">
        <v>0</v>
      </c>
      <c r="M8" s="148">
        <v>29</v>
      </c>
      <c r="N8" s="149" t="s">
        <v>215</v>
      </c>
      <c r="O8" s="145">
        <f t="shared" si="1"/>
        <v>24</v>
      </c>
      <c r="P8" s="147">
        <v>24</v>
      </c>
      <c r="Q8" s="148">
        <v>0</v>
      </c>
      <c r="R8" s="147">
        <v>0</v>
      </c>
      <c r="S8" s="147">
        <v>24</v>
      </c>
      <c r="T8" s="149" t="s">
        <v>215</v>
      </c>
      <c r="U8" s="145">
        <f t="shared" si="2"/>
        <v>24</v>
      </c>
      <c r="V8" s="146">
        <v>24</v>
      </c>
      <c r="W8" s="147">
        <v>0</v>
      </c>
      <c r="X8" s="147">
        <v>0</v>
      </c>
      <c r="Y8" s="148">
        <v>24</v>
      </c>
      <c r="Z8" s="149" t="s">
        <v>215</v>
      </c>
      <c r="AA8" s="145">
        <f t="shared" si="3"/>
        <v>24</v>
      </c>
      <c r="AB8" s="146">
        <v>24</v>
      </c>
      <c r="AC8" s="147">
        <v>0</v>
      </c>
      <c r="AD8" s="147">
        <v>0</v>
      </c>
      <c r="AE8" s="148">
        <v>24</v>
      </c>
      <c r="AF8" s="149" t="s">
        <v>215</v>
      </c>
    </row>
    <row r="9" spans="1:32" ht="46.5" customHeight="1">
      <c r="A9" s="138"/>
      <c r="B9" s="144" t="s">
        <v>98</v>
      </c>
      <c r="C9" s="145">
        <v>79</v>
      </c>
      <c r="D9" s="146">
        <v>79</v>
      </c>
      <c r="E9" s="147">
        <v>0</v>
      </c>
      <c r="F9" s="147">
        <v>4</v>
      </c>
      <c r="G9" s="148">
        <v>75</v>
      </c>
      <c r="H9" s="150">
        <v>862</v>
      </c>
      <c r="I9" s="145">
        <f t="shared" si="0"/>
        <v>92</v>
      </c>
      <c r="J9" s="146">
        <v>92</v>
      </c>
      <c r="K9" s="147">
        <v>0</v>
      </c>
      <c r="L9" s="147">
        <v>6</v>
      </c>
      <c r="M9" s="148">
        <v>86</v>
      </c>
      <c r="N9" s="150">
        <v>847</v>
      </c>
      <c r="O9" s="145">
        <f t="shared" si="1"/>
        <v>69</v>
      </c>
      <c r="P9" s="147">
        <v>69</v>
      </c>
      <c r="Q9" s="148">
        <v>0</v>
      </c>
      <c r="R9" s="147">
        <v>7</v>
      </c>
      <c r="S9" s="147">
        <v>62</v>
      </c>
      <c r="T9" s="150">
        <v>747</v>
      </c>
      <c r="U9" s="145">
        <f t="shared" si="2"/>
        <v>62</v>
      </c>
      <c r="V9" s="146">
        <v>62</v>
      </c>
      <c r="W9" s="147">
        <v>0</v>
      </c>
      <c r="X9" s="147">
        <v>17</v>
      </c>
      <c r="Y9" s="148">
        <v>45</v>
      </c>
      <c r="Z9" s="150">
        <v>649</v>
      </c>
      <c r="AA9" s="145">
        <f t="shared" si="3"/>
        <v>62</v>
      </c>
      <c r="AB9" s="146">
        <v>62</v>
      </c>
      <c r="AC9" s="147">
        <v>0</v>
      </c>
      <c r="AD9" s="147">
        <v>15</v>
      </c>
      <c r="AE9" s="148">
        <v>47</v>
      </c>
      <c r="AF9" s="150">
        <v>634</v>
      </c>
    </row>
    <row r="10" spans="1:32" ht="46.5" customHeight="1">
      <c r="A10" s="138"/>
      <c r="B10" s="144" t="s">
        <v>99</v>
      </c>
      <c r="C10" s="145">
        <v>138</v>
      </c>
      <c r="D10" s="146">
        <v>138</v>
      </c>
      <c r="E10" s="147">
        <v>0</v>
      </c>
      <c r="F10" s="147">
        <v>7</v>
      </c>
      <c r="G10" s="148">
        <v>131</v>
      </c>
      <c r="H10" s="150">
        <v>1624</v>
      </c>
      <c r="I10" s="145">
        <f t="shared" si="0"/>
        <v>143</v>
      </c>
      <c r="J10" s="146">
        <v>143</v>
      </c>
      <c r="K10" s="147">
        <v>0</v>
      </c>
      <c r="L10" s="147">
        <v>39</v>
      </c>
      <c r="M10" s="148">
        <v>104</v>
      </c>
      <c r="N10" s="150">
        <v>1713</v>
      </c>
      <c r="O10" s="145">
        <f t="shared" si="1"/>
        <v>133</v>
      </c>
      <c r="P10" s="147">
        <v>133</v>
      </c>
      <c r="Q10" s="148">
        <v>0</v>
      </c>
      <c r="R10" s="147">
        <v>25</v>
      </c>
      <c r="S10" s="147">
        <v>108</v>
      </c>
      <c r="T10" s="150">
        <v>1312</v>
      </c>
      <c r="U10" s="145">
        <f t="shared" si="2"/>
        <v>126</v>
      </c>
      <c r="V10" s="146">
        <v>126</v>
      </c>
      <c r="W10" s="147">
        <v>0</v>
      </c>
      <c r="X10" s="147">
        <v>32</v>
      </c>
      <c r="Y10" s="148">
        <v>94</v>
      </c>
      <c r="Z10" s="150">
        <v>1299</v>
      </c>
      <c r="AA10" s="145">
        <f t="shared" si="3"/>
        <v>149</v>
      </c>
      <c r="AB10" s="146">
        <v>149</v>
      </c>
      <c r="AC10" s="147">
        <v>0</v>
      </c>
      <c r="AD10" s="147">
        <v>11</v>
      </c>
      <c r="AE10" s="148">
        <v>138</v>
      </c>
      <c r="AF10" s="150">
        <v>1086</v>
      </c>
    </row>
    <row r="11" spans="1:32" ht="46.5" customHeight="1">
      <c r="A11" s="138"/>
      <c r="B11" s="144" t="s">
        <v>127</v>
      </c>
      <c r="C11" s="145">
        <v>266</v>
      </c>
      <c r="D11" s="146">
        <v>262</v>
      </c>
      <c r="E11" s="147">
        <v>4</v>
      </c>
      <c r="F11" s="147">
        <v>4</v>
      </c>
      <c r="G11" s="148">
        <v>262</v>
      </c>
      <c r="H11" s="149" t="s">
        <v>215</v>
      </c>
      <c r="I11" s="145">
        <f t="shared" si="0"/>
        <v>242</v>
      </c>
      <c r="J11" s="146">
        <v>235</v>
      </c>
      <c r="K11" s="147">
        <v>7</v>
      </c>
      <c r="L11" s="147">
        <v>19</v>
      </c>
      <c r="M11" s="148">
        <v>223</v>
      </c>
      <c r="N11" s="149" t="s">
        <v>215</v>
      </c>
      <c r="O11" s="145">
        <f t="shared" si="1"/>
        <v>294</v>
      </c>
      <c r="P11" s="147">
        <v>285</v>
      </c>
      <c r="Q11" s="148">
        <v>9</v>
      </c>
      <c r="R11" s="147">
        <v>21</v>
      </c>
      <c r="S11" s="147">
        <v>273</v>
      </c>
      <c r="T11" s="149" t="s">
        <v>215</v>
      </c>
      <c r="U11" s="145">
        <f t="shared" si="2"/>
        <v>308</v>
      </c>
      <c r="V11" s="146">
        <v>304</v>
      </c>
      <c r="W11" s="147">
        <v>4</v>
      </c>
      <c r="X11" s="147">
        <v>3</v>
      </c>
      <c r="Y11" s="148">
        <v>305</v>
      </c>
      <c r="Z11" s="149" t="s">
        <v>215</v>
      </c>
      <c r="AA11" s="145">
        <f t="shared" si="3"/>
        <v>274</v>
      </c>
      <c r="AB11" s="146">
        <v>271</v>
      </c>
      <c r="AC11" s="147">
        <v>3</v>
      </c>
      <c r="AD11" s="147">
        <v>25</v>
      </c>
      <c r="AE11" s="148">
        <v>249</v>
      </c>
      <c r="AF11" s="149" t="s">
        <v>215</v>
      </c>
    </row>
    <row r="12" spans="1:32" ht="46.5" customHeight="1">
      <c r="A12" s="138"/>
      <c r="B12" s="144" t="s">
        <v>100</v>
      </c>
      <c r="C12" s="145">
        <v>1107</v>
      </c>
      <c r="D12" s="146">
        <v>837</v>
      </c>
      <c r="E12" s="147">
        <v>270</v>
      </c>
      <c r="F12" s="147">
        <v>193</v>
      </c>
      <c r="G12" s="148">
        <v>914</v>
      </c>
      <c r="H12" s="150">
        <v>9600</v>
      </c>
      <c r="I12" s="145">
        <f t="shared" si="0"/>
        <v>1084</v>
      </c>
      <c r="J12" s="146">
        <v>842</v>
      </c>
      <c r="K12" s="147">
        <v>242</v>
      </c>
      <c r="L12" s="147">
        <v>198</v>
      </c>
      <c r="M12" s="148">
        <v>886</v>
      </c>
      <c r="N12" s="150">
        <v>8448</v>
      </c>
      <c r="O12" s="145">
        <f t="shared" si="1"/>
        <v>1072</v>
      </c>
      <c r="P12" s="147">
        <v>833</v>
      </c>
      <c r="Q12" s="148">
        <v>239</v>
      </c>
      <c r="R12" s="147">
        <v>171</v>
      </c>
      <c r="S12" s="147">
        <v>901</v>
      </c>
      <c r="T12" s="150">
        <v>8383</v>
      </c>
      <c r="U12" s="145">
        <f t="shared" si="2"/>
        <v>1036</v>
      </c>
      <c r="V12" s="146">
        <v>834</v>
      </c>
      <c r="W12" s="147">
        <v>202</v>
      </c>
      <c r="X12" s="147">
        <v>146</v>
      </c>
      <c r="Y12" s="148">
        <v>890</v>
      </c>
      <c r="Z12" s="150">
        <v>7812</v>
      </c>
      <c r="AA12" s="145">
        <f t="shared" si="3"/>
        <v>1006</v>
      </c>
      <c r="AB12" s="146">
        <v>819</v>
      </c>
      <c r="AC12" s="147">
        <v>187</v>
      </c>
      <c r="AD12" s="147">
        <v>107</v>
      </c>
      <c r="AE12" s="148">
        <v>899</v>
      </c>
      <c r="AF12" s="151">
        <v>7297</v>
      </c>
    </row>
    <row r="13" spans="1:32" ht="46.5" customHeight="1">
      <c r="A13" s="138"/>
      <c r="B13" s="144" t="s">
        <v>101</v>
      </c>
      <c r="C13" s="145">
        <v>78</v>
      </c>
      <c r="D13" s="146">
        <v>77</v>
      </c>
      <c r="E13" s="147">
        <v>1</v>
      </c>
      <c r="F13" s="147">
        <v>6</v>
      </c>
      <c r="G13" s="148">
        <v>72</v>
      </c>
      <c r="H13" s="150">
        <v>663</v>
      </c>
      <c r="I13" s="145">
        <f t="shared" si="0"/>
        <v>87</v>
      </c>
      <c r="J13" s="146">
        <v>85</v>
      </c>
      <c r="K13" s="147">
        <v>2</v>
      </c>
      <c r="L13" s="147">
        <v>5</v>
      </c>
      <c r="M13" s="148">
        <v>82</v>
      </c>
      <c r="N13" s="150">
        <v>723</v>
      </c>
      <c r="O13" s="145">
        <f t="shared" si="1"/>
        <v>88</v>
      </c>
      <c r="P13" s="147">
        <v>87</v>
      </c>
      <c r="Q13" s="148">
        <v>1</v>
      </c>
      <c r="R13" s="147">
        <v>5</v>
      </c>
      <c r="S13" s="147">
        <v>83</v>
      </c>
      <c r="T13" s="150">
        <v>689</v>
      </c>
      <c r="U13" s="145">
        <f t="shared" si="2"/>
        <v>83</v>
      </c>
      <c r="V13" s="146">
        <v>82</v>
      </c>
      <c r="W13" s="147">
        <v>1</v>
      </c>
      <c r="X13" s="147">
        <v>4</v>
      </c>
      <c r="Y13" s="148">
        <v>79</v>
      </c>
      <c r="Z13" s="150">
        <v>641</v>
      </c>
      <c r="AA13" s="145">
        <f t="shared" si="3"/>
        <v>82</v>
      </c>
      <c r="AB13" s="146">
        <v>81</v>
      </c>
      <c r="AC13" s="147">
        <v>1</v>
      </c>
      <c r="AD13" s="147">
        <v>5</v>
      </c>
      <c r="AE13" s="148">
        <v>77</v>
      </c>
      <c r="AF13" s="150">
        <v>638</v>
      </c>
    </row>
    <row r="14" spans="1:32" ht="46.5" customHeight="1">
      <c r="A14" s="138"/>
      <c r="B14" s="144" t="s">
        <v>128</v>
      </c>
      <c r="C14" s="145">
        <v>33</v>
      </c>
      <c r="D14" s="146">
        <v>33</v>
      </c>
      <c r="E14" s="147">
        <v>0</v>
      </c>
      <c r="F14" s="147">
        <v>0</v>
      </c>
      <c r="G14" s="148">
        <v>33</v>
      </c>
      <c r="H14" s="149" t="s">
        <v>215</v>
      </c>
      <c r="I14" s="145">
        <f t="shared" si="0"/>
        <v>36</v>
      </c>
      <c r="J14" s="146">
        <v>36</v>
      </c>
      <c r="K14" s="147">
        <v>0</v>
      </c>
      <c r="L14" s="147">
        <v>0</v>
      </c>
      <c r="M14" s="148">
        <v>36</v>
      </c>
      <c r="N14" s="149" t="s">
        <v>215</v>
      </c>
      <c r="O14" s="145">
        <f t="shared" si="1"/>
        <v>37</v>
      </c>
      <c r="P14" s="147">
        <v>37</v>
      </c>
      <c r="Q14" s="148">
        <v>0</v>
      </c>
      <c r="R14" s="147">
        <v>0</v>
      </c>
      <c r="S14" s="147">
        <v>37</v>
      </c>
      <c r="T14" s="149">
        <v>30</v>
      </c>
      <c r="U14" s="145">
        <f t="shared" si="2"/>
        <v>50</v>
      </c>
      <c r="V14" s="146">
        <v>50</v>
      </c>
      <c r="W14" s="147">
        <v>0</v>
      </c>
      <c r="X14" s="147">
        <v>0</v>
      </c>
      <c r="Y14" s="148">
        <v>50</v>
      </c>
      <c r="Z14" s="149">
        <v>38</v>
      </c>
      <c r="AA14" s="145">
        <f t="shared" si="3"/>
        <v>157</v>
      </c>
      <c r="AB14" s="146">
        <v>157</v>
      </c>
      <c r="AC14" s="147">
        <v>0</v>
      </c>
      <c r="AD14" s="147">
        <v>0</v>
      </c>
      <c r="AE14" s="148">
        <v>157</v>
      </c>
      <c r="AF14" s="149">
        <v>67</v>
      </c>
    </row>
    <row r="15" spans="1:32" ht="46.5" customHeight="1">
      <c r="A15" s="138"/>
      <c r="B15" s="144" t="s">
        <v>102</v>
      </c>
      <c r="C15" s="145">
        <v>18</v>
      </c>
      <c r="D15" s="146">
        <v>18</v>
      </c>
      <c r="E15" s="147">
        <v>0</v>
      </c>
      <c r="F15" s="147">
        <v>0</v>
      </c>
      <c r="G15" s="148">
        <v>18</v>
      </c>
      <c r="H15" s="149">
        <v>2</v>
      </c>
      <c r="I15" s="145">
        <f t="shared" si="0"/>
        <v>24</v>
      </c>
      <c r="J15" s="146">
        <v>24</v>
      </c>
      <c r="K15" s="147">
        <v>0</v>
      </c>
      <c r="L15" s="147">
        <v>0</v>
      </c>
      <c r="M15" s="148">
        <v>24</v>
      </c>
      <c r="N15" s="150">
        <v>4</v>
      </c>
      <c r="O15" s="145">
        <f t="shared" si="1"/>
        <v>23</v>
      </c>
      <c r="P15" s="147">
        <v>23</v>
      </c>
      <c r="Q15" s="148">
        <v>0</v>
      </c>
      <c r="R15" s="147">
        <v>1</v>
      </c>
      <c r="S15" s="147">
        <v>22</v>
      </c>
      <c r="T15" s="150">
        <v>6</v>
      </c>
      <c r="U15" s="145">
        <f t="shared" si="2"/>
        <v>17</v>
      </c>
      <c r="V15" s="146">
        <v>17</v>
      </c>
      <c r="W15" s="147">
        <v>0</v>
      </c>
      <c r="X15" s="147">
        <v>1</v>
      </c>
      <c r="Y15" s="148">
        <v>16</v>
      </c>
      <c r="Z15" s="150">
        <v>10</v>
      </c>
      <c r="AA15" s="145">
        <f t="shared" si="3"/>
        <v>18</v>
      </c>
      <c r="AB15" s="146">
        <v>18</v>
      </c>
      <c r="AC15" s="147">
        <v>0</v>
      </c>
      <c r="AD15" s="147">
        <v>1</v>
      </c>
      <c r="AE15" s="148">
        <v>17</v>
      </c>
      <c r="AF15" s="150">
        <v>3</v>
      </c>
    </row>
    <row r="16" spans="1:32" ht="46.5" customHeight="1">
      <c r="A16" s="138"/>
      <c r="B16" s="144" t="s">
        <v>103</v>
      </c>
      <c r="C16" s="145">
        <v>177</v>
      </c>
      <c r="D16" s="146">
        <v>171</v>
      </c>
      <c r="E16" s="147">
        <v>6</v>
      </c>
      <c r="F16" s="147">
        <v>8</v>
      </c>
      <c r="G16" s="148">
        <v>169</v>
      </c>
      <c r="H16" s="149" t="s">
        <v>215</v>
      </c>
      <c r="I16" s="145">
        <f t="shared" si="0"/>
        <v>376</v>
      </c>
      <c r="J16" s="146">
        <v>372</v>
      </c>
      <c r="K16" s="147">
        <v>4</v>
      </c>
      <c r="L16" s="147">
        <v>37</v>
      </c>
      <c r="M16" s="148">
        <v>339</v>
      </c>
      <c r="N16" s="150">
        <v>226</v>
      </c>
      <c r="O16" s="145">
        <f t="shared" si="1"/>
        <v>493</v>
      </c>
      <c r="P16" s="147">
        <v>489</v>
      </c>
      <c r="Q16" s="148">
        <v>4</v>
      </c>
      <c r="R16" s="147">
        <v>38</v>
      </c>
      <c r="S16" s="147">
        <v>455</v>
      </c>
      <c r="T16" s="150">
        <v>407</v>
      </c>
      <c r="U16" s="145">
        <f t="shared" si="2"/>
        <v>546</v>
      </c>
      <c r="V16" s="146">
        <v>543</v>
      </c>
      <c r="W16" s="147">
        <v>3</v>
      </c>
      <c r="X16" s="147">
        <v>37</v>
      </c>
      <c r="Y16" s="148">
        <v>509</v>
      </c>
      <c r="Z16" s="150">
        <v>504</v>
      </c>
      <c r="AA16" s="145">
        <f t="shared" si="3"/>
        <v>595</v>
      </c>
      <c r="AB16" s="146">
        <v>592</v>
      </c>
      <c r="AC16" s="147">
        <v>3</v>
      </c>
      <c r="AD16" s="147">
        <v>38</v>
      </c>
      <c r="AE16" s="148">
        <v>557</v>
      </c>
      <c r="AF16" s="150">
        <v>551</v>
      </c>
    </row>
    <row r="17" spans="1:32" ht="46.5" customHeight="1">
      <c r="A17" s="138"/>
      <c r="B17" s="144" t="s">
        <v>104</v>
      </c>
      <c r="C17" s="145">
        <v>211</v>
      </c>
      <c r="D17" s="146">
        <v>189</v>
      </c>
      <c r="E17" s="147">
        <v>22</v>
      </c>
      <c r="F17" s="147">
        <v>38</v>
      </c>
      <c r="G17" s="148">
        <v>173</v>
      </c>
      <c r="H17" s="150">
        <v>2033</v>
      </c>
      <c r="I17" s="145">
        <f t="shared" si="0"/>
        <v>200</v>
      </c>
      <c r="J17" s="146">
        <v>182</v>
      </c>
      <c r="K17" s="147">
        <v>18</v>
      </c>
      <c r="L17" s="147">
        <v>42</v>
      </c>
      <c r="M17" s="148">
        <v>158</v>
      </c>
      <c r="N17" s="150">
        <v>1890</v>
      </c>
      <c r="O17" s="145">
        <f t="shared" si="1"/>
        <v>197</v>
      </c>
      <c r="P17" s="147">
        <v>178</v>
      </c>
      <c r="Q17" s="148">
        <v>19</v>
      </c>
      <c r="R17" s="147">
        <v>43</v>
      </c>
      <c r="S17" s="147">
        <v>154</v>
      </c>
      <c r="T17" s="150">
        <v>2368</v>
      </c>
      <c r="U17" s="145">
        <f t="shared" si="2"/>
        <v>184</v>
      </c>
      <c r="V17" s="146">
        <v>166</v>
      </c>
      <c r="W17" s="147">
        <v>18</v>
      </c>
      <c r="X17" s="147">
        <v>39</v>
      </c>
      <c r="Y17" s="148">
        <v>145</v>
      </c>
      <c r="Z17" s="150">
        <v>1629</v>
      </c>
      <c r="AA17" s="145">
        <f t="shared" si="3"/>
        <v>174</v>
      </c>
      <c r="AB17" s="146">
        <v>162</v>
      </c>
      <c r="AC17" s="147">
        <v>12</v>
      </c>
      <c r="AD17" s="147">
        <v>39</v>
      </c>
      <c r="AE17" s="148">
        <v>135</v>
      </c>
      <c r="AF17" s="150">
        <v>1612</v>
      </c>
    </row>
    <row r="18" spans="1:32" ht="46.5" customHeight="1">
      <c r="A18" s="138"/>
      <c r="B18" s="144" t="s">
        <v>105</v>
      </c>
      <c r="C18" s="145">
        <v>102</v>
      </c>
      <c r="D18" s="146">
        <v>102</v>
      </c>
      <c r="E18" s="147">
        <v>0</v>
      </c>
      <c r="F18" s="147">
        <v>9</v>
      </c>
      <c r="G18" s="148">
        <v>93</v>
      </c>
      <c r="H18" s="150">
        <v>799</v>
      </c>
      <c r="I18" s="145">
        <f t="shared" si="0"/>
        <v>91</v>
      </c>
      <c r="J18" s="146">
        <v>91</v>
      </c>
      <c r="K18" s="147">
        <v>0</v>
      </c>
      <c r="L18" s="147">
        <v>9</v>
      </c>
      <c r="M18" s="148">
        <v>82</v>
      </c>
      <c r="N18" s="150">
        <v>722</v>
      </c>
      <c r="O18" s="145">
        <f t="shared" si="1"/>
        <v>100</v>
      </c>
      <c r="P18" s="147">
        <v>100</v>
      </c>
      <c r="Q18" s="148">
        <v>0</v>
      </c>
      <c r="R18" s="147">
        <v>10</v>
      </c>
      <c r="S18" s="147">
        <v>90</v>
      </c>
      <c r="T18" s="150">
        <v>669</v>
      </c>
      <c r="U18" s="145">
        <f t="shared" si="2"/>
        <v>94</v>
      </c>
      <c r="V18" s="146">
        <v>94</v>
      </c>
      <c r="W18" s="147">
        <v>0</v>
      </c>
      <c r="X18" s="147">
        <v>9</v>
      </c>
      <c r="Y18" s="148">
        <v>85</v>
      </c>
      <c r="Z18" s="150">
        <v>579</v>
      </c>
      <c r="AA18" s="145">
        <f t="shared" si="3"/>
        <v>94</v>
      </c>
      <c r="AB18" s="146">
        <v>94</v>
      </c>
      <c r="AC18" s="147">
        <v>0</v>
      </c>
      <c r="AD18" s="147">
        <v>9</v>
      </c>
      <c r="AE18" s="148">
        <v>85</v>
      </c>
      <c r="AF18" s="150">
        <v>572</v>
      </c>
    </row>
    <row r="19" spans="1:32" ht="46.5" customHeight="1">
      <c r="A19" s="138"/>
      <c r="B19" s="144" t="s">
        <v>106</v>
      </c>
      <c r="C19" s="145">
        <v>155</v>
      </c>
      <c r="D19" s="146">
        <v>138</v>
      </c>
      <c r="E19" s="147">
        <v>17</v>
      </c>
      <c r="F19" s="147">
        <v>16</v>
      </c>
      <c r="G19" s="148">
        <v>139</v>
      </c>
      <c r="H19" s="150">
        <v>922</v>
      </c>
      <c r="I19" s="145">
        <f t="shared" si="0"/>
        <v>145</v>
      </c>
      <c r="J19" s="146">
        <v>129</v>
      </c>
      <c r="K19" s="147">
        <v>16</v>
      </c>
      <c r="L19" s="147">
        <v>18</v>
      </c>
      <c r="M19" s="148">
        <v>127</v>
      </c>
      <c r="N19" s="150">
        <v>890</v>
      </c>
      <c r="O19" s="145">
        <f t="shared" si="1"/>
        <v>129</v>
      </c>
      <c r="P19" s="147">
        <v>118</v>
      </c>
      <c r="Q19" s="148">
        <v>11</v>
      </c>
      <c r="R19" s="147">
        <v>17</v>
      </c>
      <c r="S19" s="147">
        <v>112</v>
      </c>
      <c r="T19" s="150">
        <v>731</v>
      </c>
      <c r="U19" s="145">
        <f t="shared" si="2"/>
        <v>132</v>
      </c>
      <c r="V19" s="146">
        <v>119</v>
      </c>
      <c r="W19" s="147">
        <v>13</v>
      </c>
      <c r="X19" s="147">
        <v>17</v>
      </c>
      <c r="Y19" s="148">
        <v>115</v>
      </c>
      <c r="Z19" s="150">
        <v>738</v>
      </c>
      <c r="AA19" s="145">
        <f t="shared" si="3"/>
        <v>111</v>
      </c>
      <c r="AB19" s="146">
        <v>99</v>
      </c>
      <c r="AC19" s="147">
        <v>12</v>
      </c>
      <c r="AD19" s="147">
        <v>9</v>
      </c>
      <c r="AE19" s="148">
        <v>102</v>
      </c>
      <c r="AF19" s="150">
        <v>686</v>
      </c>
    </row>
    <row r="20" spans="1:32" ht="46.5" customHeight="1">
      <c r="A20" s="138"/>
      <c r="B20" s="144" t="s">
        <v>107</v>
      </c>
      <c r="C20" s="145">
        <v>114</v>
      </c>
      <c r="D20" s="146">
        <v>114</v>
      </c>
      <c r="E20" s="147">
        <v>0</v>
      </c>
      <c r="F20" s="147">
        <v>15</v>
      </c>
      <c r="G20" s="148">
        <v>99</v>
      </c>
      <c r="H20" s="149" t="s">
        <v>215</v>
      </c>
      <c r="I20" s="145">
        <f t="shared" si="0"/>
        <v>116</v>
      </c>
      <c r="J20" s="146">
        <v>116</v>
      </c>
      <c r="K20" s="147">
        <v>0</v>
      </c>
      <c r="L20" s="147">
        <v>18</v>
      </c>
      <c r="M20" s="148">
        <v>98</v>
      </c>
      <c r="N20" s="150">
        <v>6</v>
      </c>
      <c r="O20" s="145">
        <f t="shared" si="1"/>
        <v>114</v>
      </c>
      <c r="P20" s="147">
        <v>114</v>
      </c>
      <c r="Q20" s="148">
        <v>0</v>
      </c>
      <c r="R20" s="147">
        <v>0</v>
      </c>
      <c r="S20" s="147">
        <v>114</v>
      </c>
      <c r="T20" s="150">
        <v>5</v>
      </c>
      <c r="U20" s="145">
        <f t="shared" si="2"/>
        <v>107</v>
      </c>
      <c r="V20" s="146">
        <v>107</v>
      </c>
      <c r="W20" s="147">
        <v>0</v>
      </c>
      <c r="X20" s="147">
        <v>0</v>
      </c>
      <c r="Y20" s="148">
        <v>107</v>
      </c>
      <c r="Z20" s="150">
        <v>4</v>
      </c>
      <c r="AA20" s="145">
        <f t="shared" si="3"/>
        <v>109</v>
      </c>
      <c r="AB20" s="146">
        <v>109</v>
      </c>
      <c r="AC20" s="147">
        <v>0</v>
      </c>
      <c r="AD20" s="152">
        <v>0</v>
      </c>
      <c r="AE20" s="153">
        <v>109</v>
      </c>
      <c r="AF20" s="150">
        <v>5</v>
      </c>
    </row>
    <row r="21" spans="1:32" ht="46.5" customHeight="1">
      <c r="A21" s="138"/>
      <c r="B21" s="144" t="s">
        <v>129</v>
      </c>
      <c r="C21" s="145">
        <v>128</v>
      </c>
      <c r="D21" s="146">
        <v>126</v>
      </c>
      <c r="E21" s="147">
        <v>2</v>
      </c>
      <c r="F21" s="147">
        <v>10</v>
      </c>
      <c r="G21" s="148">
        <v>118</v>
      </c>
      <c r="H21" s="150">
        <v>197</v>
      </c>
      <c r="I21" s="145">
        <f t="shared" si="0"/>
        <v>123</v>
      </c>
      <c r="J21" s="146">
        <v>122</v>
      </c>
      <c r="K21" s="147">
        <v>1</v>
      </c>
      <c r="L21" s="147">
        <v>11</v>
      </c>
      <c r="M21" s="148">
        <v>112</v>
      </c>
      <c r="N21" s="150">
        <v>196</v>
      </c>
      <c r="O21" s="145">
        <f t="shared" si="1"/>
        <v>125</v>
      </c>
      <c r="P21" s="147">
        <v>123</v>
      </c>
      <c r="Q21" s="148">
        <v>2</v>
      </c>
      <c r="R21" s="147">
        <v>12</v>
      </c>
      <c r="S21" s="147">
        <v>113</v>
      </c>
      <c r="T21" s="150">
        <v>202</v>
      </c>
      <c r="U21" s="145">
        <f t="shared" si="2"/>
        <v>118</v>
      </c>
      <c r="V21" s="146">
        <v>117</v>
      </c>
      <c r="W21" s="147">
        <v>1</v>
      </c>
      <c r="X21" s="147">
        <v>11</v>
      </c>
      <c r="Y21" s="148">
        <v>107</v>
      </c>
      <c r="Z21" s="150">
        <v>184</v>
      </c>
      <c r="AA21" s="145">
        <f t="shared" si="3"/>
        <v>113</v>
      </c>
      <c r="AB21" s="146">
        <v>112</v>
      </c>
      <c r="AC21" s="147">
        <v>1</v>
      </c>
      <c r="AD21" s="147">
        <v>12</v>
      </c>
      <c r="AE21" s="148">
        <v>101</v>
      </c>
      <c r="AF21" s="150">
        <v>180</v>
      </c>
    </row>
    <row r="22" spans="1:32" ht="46.5" customHeight="1">
      <c r="A22" s="138"/>
      <c r="B22" s="144" t="s">
        <v>108</v>
      </c>
      <c r="C22" s="145">
        <v>1212</v>
      </c>
      <c r="D22" s="146">
        <v>949</v>
      </c>
      <c r="E22" s="147">
        <v>263</v>
      </c>
      <c r="F22" s="147">
        <v>181</v>
      </c>
      <c r="G22" s="148">
        <v>1031</v>
      </c>
      <c r="H22" s="149" t="s">
        <v>215</v>
      </c>
      <c r="I22" s="145">
        <f t="shared" si="0"/>
        <v>1095</v>
      </c>
      <c r="J22" s="146">
        <v>857</v>
      </c>
      <c r="K22" s="147">
        <v>238</v>
      </c>
      <c r="L22" s="147">
        <v>164</v>
      </c>
      <c r="M22" s="148">
        <v>931</v>
      </c>
      <c r="N22" s="149" t="s">
        <v>215</v>
      </c>
      <c r="O22" s="145">
        <f t="shared" si="1"/>
        <v>1089</v>
      </c>
      <c r="P22" s="147">
        <v>853</v>
      </c>
      <c r="Q22" s="148">
        <v>236</v>
      </c>
      <c r="R22" s="147">
        <v>164</v>
      </c>
      <c r="S22" s="147">
        <v>925</v>
      </c>
      <c r="T22" s="149" t="s">
        <v>215</v>
      </c>
      <c r="U22" s="145">
        <f t="shared" si="2"/>
        <v>1067</v>
      </c>
      <c r="V22" s="146">
        <v>835</v>
      </c>
      <c r="W22" s="147">
        <v>232</v>
      </c>
      <c r="X22" s="147">
        <v>160</v>
      </c>
      <c r="Y22" s="148">
        <v>907</v>
      </c>
      <c r="Z22" s="149" t="s">
        <v>215</v>
      </c>
      <c r="AA22" s="145">
        <f t="shared" si="3"/>
        <v>1078</v>
      </c>
      <c r="AB22" s="146">
        <v>844</v>
      </c>
      <c r="AC22" s="147">
        <v>234</v>
      </c>
      <c r="AD22" s="147">
        <v>162</v>
      </c>
      <c r="AE22" s="148">
        <v>916</v>
      </c>
      <c r="AF22" s="149" t="s">
        <v>215</v>
      </c>
    </row>
    <row r="23" spans="1:32" ht="46.5" customHeight="1">
      <c r="A23" s="138"/>
      <c r="B23" s="144" t="s">
        <v>109</v>
      </c>
      <c r="C23" s="145">
        <v>88</v>
      </c>
      <c r="D23" s="146">
        <v>88</v>
      </c>
      <c r="E23" s="147">
        <v>0</v>
      </c>
      <c r="F23" s="147">
        <v>0</v>
      </c>
      <c r="G23" s="148">
        <v>88</v>
      </c>
      <c r="H23" s="150">
        <v>1</v>
      </c>
      <c r="I23" s="145">
        <f t="shared" si="0"/>
        <v>99</v>
      </c>
      <c r="J23" s="146">
        <v>98</v>
      </c>
      <c r="K23" s="147">
        <v>1</v>
      </c>
      <c r="L23" s="147">
        <v>0</v>
      </c>
      <c r="M23" s="148">
        <v>99</v>
      </c>
      <c r="N23" s="150">
        <v>58</v>
      </c>
      <c r="O23" s="145">
        <f t="shared" si="1"/>
        <v>98</v>
      </c>
      <c r="P23" s="147">
        <v>97</v>
      </c>
      <c r="Q23" s="148">
        <v>1</v>
      </c>
      <c r="R23" s="147">
        <v>0</v>
      </c>
      <c r="S23" s="147">
        <v>98</v>
      </c>
      <c r="T23" s="150">
        <v>57</v>
      </c>
      <c r="U23" s="145">
        <f t="shared" si="2"/>
        <v>87</v>
      </c>
      <c r="V23" s="146">
        <v>85</v>
      </c>
      <c r="W23" s="147">
        <v>2</v>
      </c>
      <c r="X23" s="147">
        <v>0</v>
      </c>
      <c r="Y23" s="148">
        <v>87</v>
      </c>
      <c r="Z23" s="150">
        <v>47</v>
      </c>
      <c r="AA23" s="145">
        <f t="shared" si="3"/>
        <v>80</v>
      </c>
      <c r="AB23" s="146">
        <v>78</v>
      </c>
      <c r="AC23" s="147">
        <v>2</v>
      </c>
      <c r="AD23" s="147">
        <v>0</v>
      </c>
      <c r="AE23" s="148">
        <v>80</v>
      </c>
      <c r="AF23" s="150">
        <v>43</v>
      </c>
    </row>
    <row r="24" spans="1:32" ht="46.5" customHeight="1">
      <c r="A24" s="138"/>
      <c r="B24" s="144" t="s">
        <v>110</v>
      </c>
      <c r="C24" s="145">
        <v>9</v>
      </c>
      <c r="D24" s="146">
        <v>9</v>
      </c>
      <c r="E24" s="147">
        <v>0</v>
      </c>
      <c r="F24" s="147">
        <v>0</v>
      </c>
      <c r="G24" s="148">
        <v>9</v>
      </c>
      <c r="H24" s="149" t="s">
        <v>215</v>
      </c>
      <c r="I24" s="145">
        <f t="shared" si="0"/>
        <v>8</v>
      </c>
      <c r="J24" s="146">
        <v>8</v>
      </c>
      <c r="K24" s="147">
        <v>0</v>
      </c>
      <c r="L24" s="147">
        <v>0</v>
      </c>
      <c r="M24" s="154">
        <v>8</v>
      </c>
      <c r="N24" s="149">
        <v>2</v>
      </c>
      <c r="O24" s="145">
        <f t="shared" si="1"/>
        <v>10</v>
      </c>
      <c r="P24" s="147">
        <v>10</v>
      </c>
      <c r="Q24" s="148">
        <v>0</v>
      </c>
      <c r="R24" s="147">
        <v>0</v>
      </c>
      <c r="S24" s="155">
        <v>10</v>
      </c>
      <c r="T24" s="149" t="s">
        <v>215</v>
      </c>
      <c r="U24" s="145">
        <f t="shared" si="2"/>
        <v>72</v>
      </c>
      <c r="V24" s="146">
        <v>72</v>
      </c>
      <c r="W24" s="147">
        <v>0</v>
      </c>
      <c r="X24" s="147">
        <v>0</v>
      </c>
      <c r="Y24" s="154">
        <v>72</v>
      </c>
      <c r="Z24" s="149" t="s">
        <v>215</v>
      </c>
      <c r="AA24" s="145">
        <f t="shared" si="3"/>
        <v>79</v>
      </c>
      <c r="AB24" s="146">
        <v>79</v>
      </c>
      <c r="AC24" s="147">
        <v>0</v>
      </c>
      <c r="AD24" s="147">
        <v>0</v>
      </c>
      <c r="AE24" s="154">
        <v>79</v>
      </c>
      <c r="AF24" s="149" t="s">
        <v>215</v>
      </c>
    </row>
    <row r="25" spans="1:32" ht="46.5" customHeight="1">
      <c r="A25" s="138"/>
      <c r="B25" s="144" t="s">
        <v>111</v>
      </c>
      <c r="C25" s="145">
        <v>262</v>
      </c>
      <c r="D25" s="146">
        <v>246</v>
      </c>
      <c r="E25" s="147">
        <v>16</v>
      </c>
      <c r="F25" s="147">
        <v>29</v>
      </c>
      <c r="G25" s="148">
        <v>233</v>
      </c>
      <c r="H25" s="150">
        <v>501</v>
      </c>
      <c r="I25" s="145">
        <f t="shared" si="0"/>
        <v>279</v>
      </c>
      <c r="J25" s="146">
        <v>261</v>
      </c>
      <c r="K25" s="147">
        <v>18</v>
      </c>
      <c r="L25" s="147">
        <v>36</v>
      </c>
      <c r="M25" s="156">
        <v>243</v>
      </c>
      <c r="N25" s="157">
        <v>523</v>
      </c>
      <c r="O25" s="145">
        <f t="shared" si="1"/>
        <v>268</v>
      </c>
      <c r="P25" s="147">
        <v>248</v>
      </c>
      <c r="Q25" s="148">
        <v>20</v>
      </c>
      <c r="R25" s="147">
        <v>25</v>
      </c>
      <c r="S25" s="158">
        <v>243</v>
      </c>
      <c r="T25" s="157">
        <v>989</v>
      </c>
      <c r="U25" s="145">
        <f t="shared" si="2"/>
        <v>262</v>
      </c>
      <c r="V25" s="146">
        <v>239</v>
      </c>
      <c r="W25" s="147">
        <v>23</v>
      </c>
      <c r="X25" s="147">
        <v>32</v>
      </c>
      <c r="Y25" s="156">
        <v>230</v>
      </c>
      <c r="Z25" s="157">
        <v>915</v>
      </c>
      <c r="AA25" s="145">
        <f t="shared" si="3"/>
        <v>263</v>
      </c>
      <c r="AB25" s="146">
        <v>237</v>
      </c>
      <c r="AC25" s="147">
        <v>26</v>
      </c>
      <c r="AD25" s="147">
        <v>35</v>
      </c>
      <c r="AE25" s="156">
        <v>228</v>
      </c>
      <c r="AF25" s="157">
        <v>923</v>
      </c>
    </row>
    <row r="26" spans="1:32" ht="46.5" customHeight="1">
      <c r="A26" s="138"/>
      <c r="B26" s="144" t="s">
        <v>130</v>
      </c>
      <c r="C26" s="145">
        <v>76</v>
      </c>
      <c r="D26" s="146">
        <v>76</v>
      </c>
      <c r="E26" s="147">
        <v>0</v>
      </c>
      <c r="F26" s="147">
        <v>23</v>
      </c>
      <c r="G26" s="148">
        <v>53</v>
      </c>
      <c r="H26" s="150">
        <v>246</v>
      </c>
      <c r="I26" s="145">
        <f t="shared" si="0"/>
        <v>76</v>
      </c>
      <c r="J26" s="146">
        <v>76</v>
      </c>
      <c r="K26" s="147">
        <v>0</v>
      </c>
      <c r="L26" s="147">
        <v>24</v>
      </c>
      <c r="M26" s="148">
        <v>52</v>
      </c>
      <c r="N26" s="150">
        <v>260</v>
      </c>
      <c r="O26" s="145">
        <f t="shared" si="1"/>
        <v>70</v>
      </c>
      <c r="P26" s="147">
        <v>70</v>
      </c>
      <c r="Q26" s="148">
        <v>0</v>
      </c>
      <c r="R26" s="147">
        <v>23</v>
      </c>
      <c r="S26" s="147">
        <v>47</v>
      </c>
      <c r="T26" s="150">
        <v>230</v>
      </c>
      <c r="U26" s="145">
        <f t="shared" si="2"/>
        <v>74</v>
      </c>
      <c r="V26" s="146">
        <v>74</v>
      </c>
      <c r="W26" s="147">
        <v>0</v>
      </c>
      <c r="X26" s="147">
        <v>25</v>
      </c>
      <c r="Y26" s="148">
        <v>49</v>
      </c>
      <c r="Z26" s="150">
        <v>235</v>
      </c>
      <c r="AA26" s="145">
        <f t="shared" si="3"/>
        <v>78</v>
      </c>
      <c r="AB26" s="146">
        <v>78</v>
      </c>
      <c r="AC26" s="147">
        <v>0</v>
      </c>
      <c r="AD26" s="147">
        <v>25</v>
      </c>
      <c r="AE26" s="148">
        <v>53</v>
      </c>
      <c r="AF26" s="150">
        <v>233</v>
      </c>
    </row>
    <row r="27" spans="1:32" ht="46.5" customHeight="1">
      <c r="A27" s="138"/>
      <c r="B27" s="144" t="s">
        <v>131</v>
      </c>
      <c r="C27" s="145">
        <v>29</v>
      </c>
      <c r="D27" s="146">
        <v>29</v>
      </c>
      <c r="E27" s="147">
        <v>0</v>
      </c>
      <c r="F27" s="147">
        <v>4</v>
      </c>
      <c r="G27" s="148">
        <v>25</v>
      </c>
      <c r="H27" s="150">
        <v>41</v>
      </c>
      <c r="I27" s="145">
        <f t="shared" si="0"/>
        <v>29</v>
      </c>
      <c r="J27" s="146">
        <v>29</v>
      </c>
      <c r="K27" s="147">
        <v>0</v>
      </c>
      <c r="L27" s="147">
        <v>4</v>
      </c>
      <c r="M27" s="148">
        <v>25</v>
      </c>
      <c r="N27" s="150">
        <v>41</v>
      </c>
      <c r="O27" s="145">
        <f t="shared" si="1"/>
        <v>27</v>
      </c>
      <c r="P27" s="147">
        <v>27</v>
      </c>
      <c r="Q27" s="148">
        <v>0</v>
      </c>
      <c r="R27" s="147">
        <v>4</v>
      </c>
      <c r="S27" s="147">
        <v>23</v>
      </c>
      <c r="T27" s="150">
        <v>39</v>
      </c>
      <c r="U27" s="145">
        <f t="shared" si="2"/>
        <v>31</v>
      </c>
      <c r="V27" s="146">
        <v>31</v>
      </c>
      <c r="W27" s="147">
        <v>0</v>
      </c>
      <c r="X27" s="147">
        <v>3</v>
      </c>
      <c r="Y27" s="148">
        <v>28</v>
      </c>
      <c r="Z27" s="150">
        <v>39</v>
      </c>
      <c r="AA27" s="145">
        <v>131</v>
      </c>
      <c r="AB27" s="146">
        <v>130</v>
      </c>
      <c r="AC27" s="147">
        <v>1</v>
      </c>
      <c r="AD27" s="147">
        <v>5</v>
      </c>
      <c r="AE27" s="148">
        <v>126</v>
      </c>
      <c r="AF27" s="150">
        <v>65</v>
      </c>
    </row>
    <row r="28" spans="1:32" ht="46.5" customHeight="1">
      <c r="A28" s="138"/>
      <c r="B28" s="144" t="s">
        <v>132</v>
      </c>
      <c r="C28" s="145">
        <v>4</v>
      </c>
      <c r="D28" s="146">
        <v>3</v>
      </c>
      <c r="E28" s="147">
        <v>1</v>
      </c>
      <c r="F28" s="147">
        <v>1</v>
      </c>
      <c r="G28" s="148">
        <v>3</v>
      </c>
      <c r="H28" s="149" t="s">
        <v>215</v>
      </c>
      <c r="I28" s="145">
        <f t="shared" si="0"/>
        <v>47</v>
      </c>
      <c r="J28" s="146">
        <v>47</v>
      </c>
      <c r="K28" s="147">
        <v>0</v>
      </c>
      <c r="L28" s="147">
        <v>0</v>
      </c>
      <c r="M28" s="148">
        <v>47</v>
      </c>
      <c r="N28" s="149" t="s">
        <v>215</v>
      </c>
      <c r="O28" s="145">
        <f t="shared" si="1"/>
        <v>57</v>
      </c>
      <c r="P28" s="147">
        <v>57</v>
      </c>
      <c r="Q28" s="148">
        <v>0</v>
      </c>
      <c r="R28" s="147">
        <v>0</v>
      </c>
      <c r="S28" s="147">
        <v>57</v>
      </c>
      <c r="T28" s="149">
        <v>3</v>
      </c>
      <c r="U28" s="145">
        <f t="shared" si="2"/>
        <v>53</v>
      </c>
      <c r="V28" s="146">
        <v>53</v>
      </c>
      <c r="W28" s="147">
        <v>0</v>
      </c>
      <c r="X28" s="147">
        <v>0</v>
      </c>
      <c r="Y28" s="148">
        <v>53</v>
      </c>
      <c r="Z28" s="149">
        <v>0</v>
      </c>
      <c r="AA28" s="145">
        <f t="shared" si="3"/>
        <v>55</v>
      </c>
      <c r="AB28" s="146">
        <v>53</v>
      </c>
      <c r="AC28" s="147">
        <v>2</v>
      </c>
      <c r="AD28" s="147">
        <v>2</v>
      </c>
      <c r="AE28" s="148">
        <v>53</v>
      </c>
      <c r="AF28" s="149">
        <v>4</v>
      </c>
    </row>
    <row r="29" spans="1:32" ht="46.5" customHeight="1" thickBot="1">
      <c r="A29" s="138"/>
      <c r="B29" s="159" t="s">
        <v>112</v>
      </c>
      <c r="C29" s="160">
        <v>134</v>
      </c>
      <c r="D29" s="161">
        <v>100</v>
      </c>
      <c r="E29" s="162">
        <v>34</v>
      </c>
      <c r="F29" s="162">
        <v>6</v>
      </c>
      <c r="G29" s="163">
        <v>128</v>
      </c>
      <c r="H29" s="164">
        <v>324</v>
      </c>
      <c r="I29" s="165">
        <f t="shared" si="0"/>
        <v>186</v>
      </c>
      <c r="J29" s="161">
        <v>147</v>
      </c>
      <c r="K29" s="162">
        <v>39</v>
      </c>
      <c r="L29" s="162">
        <v>9</v>
      </c>
      <c r="M29" s="163">
        <v>177</v>
      </c>
      <c r="N29" s="164">
        <v>352</v>
      </c>
      <c r="O29" s="165">
        <f t="shared" si="1"/>
        <v>202</v>
      </c>
      <c r="P29" s="162">
        <v>167</v>
      </c>
      <c r="Q29" s="163">
        <v>35</v>
      </c>
      <c r="R29" s="162">
        <v>9</v>
      </c>
      <c r="S29" s="162">
        <v>193</v>
      </c>
      <c r="T29" s="164">
        <v>372</v>
      </c>
      <c r="U29" s="165">
        <f t="shared" si="2"/>
        <v>470</v>
      </c>
      <c r="V29" s="161">
        <v>447</v>
      </c>
      <c r="W29" s="162">
        <v>23</v>
      </c>
      <c r="X29" s="162">
        <v>19</v>
      </c>
      <c r="Y29" s="163">
        <v>451</v>
      </c>
      <c r="Z29" s="164">
        <v>854</v>
      </c>
      <c r="AA29" s="165">
        <f t="shared" si="3"/>
        <v>531</v>
      </c>
      <c r="AB29" s="161">
        <v>508</v>
      </c>
      <c r="AC29" s="162">
        <v>23</v>
      </c>
      <c r="AD29" s="162">
        <v>23</v>
      </c>
      <c r="AE29" s="163">
        <v>508</v>
      </c>
      <c r="AF29" s="164">
        <v>587</v>
      </c>
    </row>
    <row r="30" spans="1:32" ht="46.5" customHeight="1" thickBot="1">
      <c r="A30" s="138"/>
      <c r="B30" s="159" t="s">
        <v>133</v>
      </c>
      <c r="C30" s="160">
        <f aca="true" t="shared" si="4" ref="C30:T30">SUM(C5:C29)</f>
        <v>6437</v>
      </c>
      <c r="D30" s="161">
        <f t="shared" si="4"/>
        <v>5582</v>
      </c>
      <c r="E30" s="162">
        <f t="shared" si="4"/>
        <v>855</v>
      </c>
      <c r="F30" s="162">
        <f t="shared" si="4"/>
        <v>1173</v>
      </c>
      <c r="G30" s="163">
        <f t="shared" si="4"/>
        <v>5264</v>
      </c>
      <c r="H30" s="164">
        <f t="shared" si="4"/>
        <v>20780</v>
      </c>
      <c r="I30" s="166">
        <f t="shared" si="4"/>
        <v>6899</v>
      </c>
      <c r="J30" s="167">
        <f t="shared" si="4"/>
        <v>5872</v>
      </c>
      <c r="K30" s="168">
        <f t="shared" si="4"/>
        <v>1027</v>
      </c>
      <c r="L30" s="169">
        <f t="shared" si="4"/>
        <v>1210</v>
      </c>
      <c r="M30" s="169">
        <f t="shared" si="4"/>
        <v>5689</v>
      </c>
      <c r="N30" s="170">
        <f t="shared" si="4"/>
        <v>19673</v>
      </c>
      <c r="O30" s="166">
        <f t="shared" si="4"/>
        <v>6912</v>
      </c>
      <c r="P30" s="168">
        <f t="shared" si="4"/>
        <v>6052</v>
      </c>
      <c r="Q30" s="169">
        <f t="shared" si="4"/>
        <v>860</v>
      </c>
      <c r="R30" s="168">
        <f t="shared" si="4"/>
        <v>1067</v>
      </c>
      <c r="S30" s="168">
        <f t="shared" si="4"/>
        <v>5845</v>
      </c>
      <c r="T30" s="170">
        <f t="shared" si="4"/>
        <v>20305</v>
      </c>
      <c r="U30" s="166">
        <f aca="true" t="shared" si="5" ref="U30:Z30">SUM(U5:U29)</f>
        <v>7307</v>
      </c>
      <c r="V30" s="167">
        <f t="shared" si="5"/>
        <v>6594</v>
      </c>
      <c r="W30" s="168">
        <f t="shared" si="5"/>
        <v>713</v>
      </c>
      <c r="X30" s="168">
        <f t="shared" si="5"/>
        <v>963</v>
      </c>
      <c r="Y30" s="169">
        <f t="shared" si="5"/>
        <v>6344</v>
      </c>
      <c r="Z30" s="170">
        <f t="shared" si="5"/>
        <v>19031</v>
      </c>
      <c r="AA30" s="166">
        <f aca="true" t="shared" si="6" ref="AA30:AF30">SUM(AA5:AA29)</f>
        <v>7935</v>
      </c>
      <c r="AB30" s="167">
        <f t="shared" si="6"/>
        <v>7198</v>
      </c>
      <c r="AC30" s="168">
        <f t="shared" si="6"/>
        <v>737</v>
      </c>
      <c r="AD30" s="168">
        <f t="shared" si="6"/>
        <v>1099</v>
      </c>
      <c r="AE30" s="169">
        <f t="shared" si="6"/>
        <v>6836</v>
      </c>
      <c r="AF30" s="170">
        <f t="shared" si="6"/>
        <v>18088</v>
      </c>
    </row>
    <row r="31" ht="30" customHeight="1"/>
    <row r="32" spans="1:32" ht="42" customHeight="1" thickBot="1">
      <c r="A32" s="130" t="s">
        <v>216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Q32" s="288"/>
      <c r="R32" s="288"/>
      <c r="S32" s="288"/>
      <c r="T32" s="288"/>
      <c r="U32" s="172"/>
      <c r="W32" s="134"/>
      <c r="X32" s="134"/>
      <c r="Y32" s="134"/>
      <c r="Z32" s="134"/>
      <c r="AA32" s="172"/>
      <c r="AC32" s="135" t="s">
        <v>202</v>
      </c>
      <c r="AD32" s="134"/>
      <c r="AE32" s="134"/>
      <c r="AF32" s="134"/>
    </row>
    <row r="33" spans="1:33" s="133" customFormat="1" ht="30" customHeight="1">
      <c r="A33" s="136"/>
      <c r="B33" s="137" t="s">
        <v>23</v>
      </c>
      <c r="C33" s="285" t="s">
        <v>217</v>
      </c>
      <c r="D33" s="289"/>
      <c r="E33" s="289"/>
      <c r="F33" s="289"/>
      <c r="G33" s="289"/>
      <c r="H33" s="290"/>
      <c r="I33" s="285" t="s">
        <v>218</v>
      </c>
      <c r="J33" s="289"/>
      <c r="K33" s="289"/>
      <c r="L33" s="289"/>
      <c r="M33" s="289"/>
      <c r="N33" s="290"/>
      <c r="O33" s="285" t="s">
        <v>205</v>
      </c>
      <c r="P33" s="289"/>
      <c r="Q33" s="289"/>
      <c r="R33" s="289"/>
      <c r="S33" s="289"/>
      <c r="T33" s="290"/>
      <c r="U33" s="285" t="s">
        <v>206</v>
      </c>
      <c r="V33" s="286"/>
      <c r="W33" s="286"/>
      <c r="X33" s="286"/>
      <c r="Y33" s="286"/>
      <c r="Z33" s="287"/>
      <c r="AA33" s="285" t="s">
        <v>207</v>
      </c>
      <c r="AB33" s="286"/>
      <c r="AC33" s="286"/>
      <c r="AD33" s="286"/>
      <c r="AE33" s="286"/>
      <c r="AF33" s="287"/>
      <c r="AG33" s="129"/>
    </row>
    <row r="34" spans="1:32" ht="30" customHeight="1" thickBot="1">
      <c r="A34" s="138"/>
      <c r="B34" s="30" t="s">
        <v>208</v>
      </c>
      <c r="C34" s="139" t="s">
        <v>209</v>
      </c>
      <c r="D34" s="140" t="s">
        <v>210</v>
      </c>
      <c r="E34" s="141" t="s">
        <v>211</v>
      </c>
      <c r="F34" s="141" t="s">
        <v>212</v>
      </c>
      <c r="G34" s="142" t="s">
        <v>213</v>
      </c>
      <c r="H34" s="143" t="s">
        <v>214</v>
      </c>
      <c r="I34" s="139" t="s">
        <v>209</v>
      </c>
      <c r="J34" s="140" t="s">
        <v>210</v>
      </c>
      <c r="K34" s="141" t="s">
        <v>211</v>
      </c>
      <c r="L34" s="141" t="s">
        <v>212</v>
      </c>
      <c r="M34" s="142" t="s">
        <v>213</v>
      </c>
      <c r="N34" s="143" t="s">
        <v>214</v>
      </c>
      <c r="O34" s="139" t="s">
        <v>209</v>
      </c>
      <c r="P34" s="140" t="s">
        <v>210</v>
      </c>
      <c r="Q34" s="141" t="s">
        <v>211</v>
      </c>
      <c r="R34" s="141" t="s">
        <v>212</v>
      </c>
      <c r="S34" s="142" t="s">
        <v>213</v>
      </c>
      <c r="T34" s="143" t="s">
        <v>214</v>
      </c>
      <c r="U34" s="139" t="s">
        <v>209</v>
      </c>
      <c r="V34" s="140" t="s">
        <v>210</v>
      </c>
      <c r="W34" s="141" t="s">
        <v>211</v>
      </c>
      <c r="X34" s="141" t="s">
        <v>212</v>
      </c>
      <c r="Y34" s="142" t="s">
        <v>213</v>
      </c>
      <c r="Z34" s="143" t="s">
        <v>214</v>
      </c>
      <c r="AA34" s="139" t="s">
        <v>209</v>
      </c>
      <c r="AB34" s="140" t="s">
        <v>210</v>
      </c>
      <c r="AC34" s="141" t="s">
        <v>211</v>
      </c>
      <c r="AD34" s="141" t="s">
        <v>212</v>
      </c>
      <c r="AE34" s="142" t="s">
        <v>213</v>
      </c>
      <c r="AF34" s="143" t="s">
        <v>214</v>
      </c>
    </row>
    <row r="35" spans="1:32" ht="69.75" customHeight="1">
      <c r="A35" s="138"/>
      <c r="B35" s="144" t="s">
        <v>113</v>
      </c>
      <c r="C35" s="145">
        <v>13678</v>
      </c>
      <c r="D35" s="146">
        <v>12923</v>
      </c>
      <c r="E35" s="147">
        <v>755</v>
      </c>
      <c r="F35" s="147">
        <v>3893</v>
      </c>
      <c r="G35" s="148">
        <v>9785</v>
      </c>
      <c r="H35" s="150">
        <v>44087</v>
      </c>
      <c r="I35" s="145">
        <f>SUM(J35:K35)</f>
        <v>14224</v>
      </c>
      <c r="J35" s="173">
        <v>13416</v>
      </c>
      <c r="K35" s="147">
        <v>808</v>
      </c>
      <c r="L35" s="147">
        <v>5763</v>
      </c>
      <c r="M35" s="148">
        <v>8461</v>
      </c>
      <c r="N35" s="150">
        <v>46170</v>
      </c>
      <c r="O35" s="145">
        <f>SUM(P35:Q35)</f>
        <v>16332</v>
      </c>
      <c r="P35" s="173">
        <v>15344</v>
      </c>
      <c r="Q35" s="147">
        <v>988</v>
      </c>
      <c r="R35" s="147">
        <v>4497</v>
      </c>
      <c r="S35" s="148">
        <v>11835</v>
      </c>
      <c r="T35" s="150">
        <v>65980</v>
      </c>
      <c r="U35" s="145">
        <f>SUM(V35:W35)</f>
        <v>16480</v>
      </c>
      <c r="V35" s="173">
        <v>15506</v>
      </c>
      <c r="W35" s="147">
        <v>974</v>
      </c>
      <c r="X35" s="147">
        <v>5061</v>
      </c>
      <c r="Y35" s="148">
        <v>11419</v>
      </c>
      <c r="Z35" s="150">
        <v>60789</v>
      </c>
      <c r="AA35" s="145">
        <f>SUM(AB35:AC35)</f>
        <v>16358</v>
      </c>
      <c r="AB35" s="173">
        <v>15416</v>
      </c>
      <c r="AC35" s="147">
        <v>942</v>
      </c>
      <c r="AD35" s="147">
        <v>4971</v>
      </c>
      <c r="AE35" s="148">
        <v>11387</v>
      </c>
      <c r="AF35" s="150">
        <v>60208</v>
      </c>
    </row>
    <row r="36" spans="1:32" ht="69.75" customHeight="1">
      <c r="A36" s="138"/>
      <c r="B36" s="144" t="s">
        <v>134</v>
      </c>
      <c r="C36" s="145">
        <v>373</v>
      </c>
      <c r="D36" s="146">
        <v>351</v>
      </c>
      <c r="E36" s="147">
        <v>22</v>
      </c>
      <c r="F36" s="147">
        <v>24</v>
      </c>
      <c r="G36" s="148">
        <v>349</v>
      </c>
      <c r="H36" s="150">
        <v>957</v>
      </c>
      <c r="I36" s="145">
        <f>SUM(J36:K36)</f>
        <v>403</v>
      </c>
      <c r="J36" s="146">
        <v>381</v>
      </c>
      <c r="K36" s="147">
        <v>22</v>
      </c>
      <c r="L36" s="147">
        <v>24</v>
      </c>
      <c r="M36" s="148">
        <v>379</v>
      </c>
      <c r="N36" s="150">
        <v>1037</v>
      </c>
      <c r="O36" s="145">
        <f>SUM(P36:Q36)</f>
        <v>421</v>
      </c>
      <c r="P36" s="146">
        <v>351</v>
      </c>
      <c r="Q36" s="147">
        <v>70</v>
      </c>
      <c r="R36" s="147">
        <v>84</v>
      </c>
      <c r="S36" s="148">
        <v>337</v>
      </c>
      <c r="T36" s="150">
        <v>1159</v>
      </c>
      <c r="U36" s="145">
        <f>SUM(V36:W36)</f>
        <v>403</v>
      </c>
      <c r="V36" s="146">
        <v>352</v>
      </c>
      <c r="W36" s="147">
        <v>51</v>
      </c>
      <c r="X36" s="147">
        <v>63</v>
      </c>
      <c r="Y36" s="148">
        <v>340</v>
      </c>
      <c r="Z36" s="150">
        <v>720</v>
      </c>
      <c r="AA36" s="145">
        <f>SUM(AB36:AC36)</f>
        <v>423</v>
      </c>
      <c r="AB36" s="146">
        <v>386</v>
      </c>
      <c r="AC36" s="147">
        <v>37</v>
      </c>
      <c r="AD36" s="147">
        <v>43</v>
      </c>
      <c r="AE36" s="148">
        <v>380</v>
      </c>
      <c r="AF36" s="150">
        <v>882</v>
      </c>
    </row>
    <row r="37" spans="1:32" ht="69.75" customHeight="1">
      <c r="A37" s="138"/>
      <c r="B37" s="144" t="s">
        <v>114</v>
      </c>
      <c r="C37" s="145">
        <v>917</v>
      </c>
      <c r="D37" s="146">
        <v>898</v>
      </c>
      <c r="E37" s="147">
        <v>19</v>
      </c>
      <c r="F37" s="147">
        <v>117</v>
      </c>
      <c r="G37" s="148">
        <v>800</v>
      </c>
      <c r="H37" s="150">
        <v>297</v>
      </c>
      <c r="I37" s="145">
        <v>932</v>
      </c>
      <c r="J37" s="146">
        <v>920</v>
      </c>
      <c r="K37" s="147">
        <v>12</v>
      </c>
      <c r="L37" s="147">
        <v>121</v>
      </c>
      <c r="M37" s="148">
        <v>811</v>
      </c>
      <c r="N37" s="150">
        <v>223</v>
      </c>
      <c r="O37" s="145">
        <f>SUM(P37:Q37)</f>
        <v>908</v>
      </c>
      <c r="P37" s="146">
        <v>896</v>
      </c>
      <c r="Q37" s="147">
        <v>12</v>
      </c>
      <c r="R37" s="147">
        <v>118</v>
      </c>
      <c r="S37" s="148">
        <v>790</v>
      </c>
      <c r="T37" s="150">
        <v>223</v>
      </c>
      <c r="U37" s="145">
        <f>SUM(V37:W37)</f>
        <v>974</v>
      </c>
      <c r="V37" s="146">
        <v>963</v>
      </c>
      <c r="W37" s="147">
        <v>11</v>
      </c>
      <c r="X37" s="147">
        <v>147</v>
      </c>
      <c r="Y37" s="148">
        <v>827</v>
      </c>
      <c r="Z37" s="150">
        <v>459</v>
      </c>
      <c r="AA37" s="145">
        <f>SUM(AB37:AC37)</f>
        <v>1983</v>
      </c>
      <c r="AB37" s="146">
        <v>1970</v>
      </c>
      <c r="AC37" s="147">
        <v>13</v>
      </c>
      <c r="AD37" s="147">
        <v>451</v>
      </c>
      <c r="AE37" s="148">
        <v>1532</v>
      </c>
      <c r="AF37" s="150">
        <v>1072</v>
      </c>
    </row>
    <row r="38" spans="1:32" ht="69.75" customHeight="1">
      <c r="A38" s="138"/>
      <c r="B38" s="144" t="s">
        <v>115</v>
      </c>
      <c r="C38" s="145">
        <v>149</v>
      </c>
      <c r="D38" s="146">
        <v>149</v>
      </c>
      <c r="E38" s="147">
        <v>0</v>
      </c>
      <c r="F38" s="147">
        <v>0</v>
      </c>
      <c r="G38" s="148">
        <v>149</v>
      </c>
      <c r="H38" s="149" t="s">
        <v>215</v>
      </c>
      <c r="I38" s="145">
        <f aca="true" t="shared" si="7" ref="I38:I44">SUM(J38:K38)</f>
        <v>151</v>
      </c>
      <c r="J38" s="146">
        <v>151</v>
      </c>
      <c r="K38" s="147">
        <v>0</v>
      </c>
      <c r="L38" s="147">
        <v>0</v>
      </c>
      <c r="M38" s="148">
        <v>151</v>
      </c>
      <c r="N38" s="149" t="s">
        <v>215</v>
      </c>
      <c r="O38" s="145">
        <f aca="true" t="shared" si="8" ref="O38:O44">SUM(P38:Q38)</f>
        <v>152</v>
      </c>
      <c r="P38" s="146">
        <v>152</v>
      </c>
      <c r="Q38" s="147">
        <v>0</v>
      </c>
      <c r="R38" s="147">
        <v>0</v>
      </c>
      <c r="S38" s="148">
        <v>152</v>
      </c>
      <c r="T38" s="149" t="s">
        <v>215</v>
      </c>
      <c r="U38" s="145">
        <f aca="true" t="shared" si="9" ref="U38:U44">SUM(V38:W38)</f>
        <v>153</v>
      </c>
      <c r="V38" s="146">
        <v>153</v>
      </c>
      <c r="W38" s="147">
        <v>0</v>
      </c>
      <c r="X38" s="147">
        <v>0</v>
      </c>
      <c r="Y38" s="148">
        <v>153</v>
      </c>
      <c r="Z38" s="149" t="s">
        <v>215</v>
      </c>
      <c r="AA38" s="145">
        <f aca="true" t="shared" si="10" ref="AA38:AA44">SUM(AB38:AC38)</f>
        <v>150</v>
      </c>
      <c r="AB38" s="146">
        <v>150</v>
      </c>
      <c r="AC38" s="147">
        <v>0</v>
      </c>
      <c r="AD38" s="147">
        <v>0</v>
      </c>
      <c r="AE38" s="148">
        <v>150</v>
      </c>
      <c r="AF38" s="149" t="s">
        <v>215</v>
      </c>
    </row>
    <row r="39" spans="1:32" ht="69.75" customHeight="1">
      <c r="A39" s="138"/>
      <c r="B39" s="144" t="s">
        <v>116</v>
      </c>
      <c r="C39" s="145">
        <v>862</v>
      </c>
      <c r="D39" s="146">
        <v>841</v>
      </c>
      <c r="E39" s="147">
        <v>21</v>
      </c>
      <c r="F39" s="147">
        <v>9</v>
      </c>
      <c r="G39" s="148">
        <v>853</v>
      </c>
      <c r="H39" s="149" t="s">
        <v>215</v>
      </c>
      <c r="I39" s="145">
        <f t="shared" si="7"/>
        <v>982</v>
      </c>
      <c r="J39" s="146">
        <v>976</v>
      </c>
      <c r="K39" s="147">
        <v>6</v>
      </c>
      <c r="L39" s="147">
        <v>5</v>
      </c>
      <c r="M39" s="148">
        <v>977</v>
      </c>
      <c r="N39" s="149" t="s">
        <v>215</v>
      </c>
      <c r="O39" s="145">
        <f t="shared" si="8"/>
        <v>843</v>
      </c>
      <c r="P39" s="146">
        <v>838</v>
      </c>
      <c r="Q39" s="147">
        <v>5</v>
      </c>
      <c r="R39" s="147">
        <v>9</v>
      </c>
      <c r="S39" s="148">
        <v>834</v>
      </c>
      <c r="T39" s="149" t="s">
        <v>215</v>
      </c>
      <c r="U39" s="145">
        <f t="shared" si="9"/>
        <v>649</v>
      </c>
      <c r="V39" s="146">
        <v>641</v>
      </c>
      <c r="W39" s="147">
        <v>8</v>
      </c>
      <c r="X39" s="152">
        <v>7</v>
      </c>
      <c r="Y39" s="153">
        <v>642</v>
      </c>
      <c r="Z39" s="149" t="s">
        <v>215</v>
      </c>
      <c r="AA39" s="145">
        <f t="shared" si="10"/>
        <v>736</v>
      </c>
      <c r="AB39" s="146">
        <v>705</v>
      </c>
      <c r="AC39" s="147">
        <v>31</v>
      </c>
      <c r="AD39" s="152">
        <v>15</v>
      </c>
      <c r="AE39" s="153">
        <v>721</v>
      </c>
      <c r="AF39" s="149" t="s">
        <v>215</v>
      </c>
    </row>
    <row r="40" spans="1:32" ht="69.75" customHeight="1">
      <c r="A40" s="138"/>
      <c r="B40" s="144" t="s">
        <v>118</v>
      </c>
      <c r="C40" s="145">
        <v>17</v>
      </c>
      <c r="D40" s="146">
        <v>17</v>
      </c>
      <c r="E40" s="147">
        <v>0</v>
      </c>
      <c r="F40" s="147">
        <v>0</v>
      </c>
      <c r="G40" s="148">
        <v>17</v>
      </c>
      <c r="H40" s="149" t="s">
        <v>215</v>
      </c>
      <c r="I40" s="145">
        <f t="shared" si="7"/>
        <v>18</v>
      </c>
      <c r="J40" s="146">
        <v>18</v>
      </c>
      <c r="K40" s="147">
        <v>0</v>
      </c>
      <c r="L40" s="147">
        <v>0</v>
      </c>
      <c r="M40" s="148">
        <v>18</v>
      </c>
      <c r="N40" s="149" t="s">
        <v>215</v>
      </c>
      <c r="O40" s="145">
        <f t="shared" si="8"/>
        <v>18</v>
      </c>
      <c r="P40" s="146">
        <v>18</v>
      </c>
      <c r="Q40" s="147">
        <v>0</v>
      </c>
      <c r="R40" s="147">
        <v>0</v>
      </c>
      <c r="S40" s="148">
        <v>18</v>
      </c>
      <c r="T40" s="149" t="s">
        <v>215</v>
      </c>
      <c r="U40" s="145">
        <f t="shared" si="9"/>
        <v>18</v>
      </c>
      <c r="V40" s="146">
        <v>18</v>
      </c>
      <c r="W40" s="147">
        <v>0</v>
      </c>
      <c r="X40" s="147">
        <v>0</v>
      </c>
      <c r="Y40" s="148">
        <v>18</v>
      </c>
      <c r="Z40" s="149" t="s">
        <v>215</v>
      </c>
      <c r="AA40" s="145">
        <f t="shared" si="10"/>
        <v>217</v>
      </c>
      <c r="AB40" s="146">
        <v>217</v>
      </c>
      <c r="AC40" s="147">
        <v>0</v>
      </c>
      <c r="AD40" s="147">
        <v>0</v>
      </c>
      <c r="AE40" s="148">
        <v>217</v>
      </c>
      <c r="AF40" s="149" t="s">
        <v>215</v>
      </c>
    </row>
    <row r="41" spans="1:32" ht="69.75" customHeight="1">
      <c r="A41" s="138"/>
      <c r="B41" s="144" t="s">
        <v>135</v>
      </c>
      <c r="C41" s="145">
        <v>278</v>
      </c>
      <c r="D41" s="146">
        <v>264</v>
      </c>
      <c r="E41" s="147">
        <v>14</v>
      </c>
      <c r="F41" s="147">
        <v>11</v>
      </c>
      <c r="G41" s="148">
        <v>267</v>
      </c>
      <c r="H41" s="150">
        <v>709</v>
      </c>
      <c r="I41" s="145">
        <f t="shared" si="7"/>
        <v>290</v>
      </c>
      <c r="J41" s="146">
        <v>275</v>
      </c>
      <c r="K41" s="147">
        <v>15</v>
      </c>
      <c r="L41" s="147">
        <v>11</v>
      </c>
      <c r="M41" s="148">
        <v>279</v>
      </c>
      <c r="N41" s="150">
        <v>723</v>
      </c>
      <c r="O41" s="145">
        <f t="shared" si="8"/>
        <v>302</v>
      </c>
      <c r="P41" s="146">
        <v>284</v>
      </c>
      <c r="Q41" s="147">
        <v>18</v>
      </c>
      <c r="R41" s="147">
        <v>11</v>
      </c>
      <c r="S41" s="148">
        <v>291</v>
      </c>
      <c r="T41" s="150">
        <v>833</v>
      </c>
      <c r="U41" s="145">
        <f t="shared" si="9"/>
        <v>315</v>
      </c>
      <c r="V41" s="146">
        <v>292</v>
      </c>
      <c r="W41" s="147">
        <v>23</v>
      </c>
      <c r="X41" s="147">
        <v>16</v>
      </c>
      <c r="Y41" s="148">
        <v>299</v>
      </c>
      <c r="Z41" s="150">
        <v>1021</v>
      </c>
      <c r="AA41" s="145">
        <f t="shared" si="10"/>
        <v>336</v>
      </c>
      <c r="AB41" s="146">
        <v>312</v>
      </c>
      <c r="AC41" s="147">
        <v>24</v>
      </c>
      <c r="AD41" s="147">
        <v>46</v>
      </c>
      <c r="AE41" s="148">
        <v>290</v>
      </c>
      <c r="AF41" s="150">
        <v>1140</v>
      </c>
    </row>
    <row r="42" spans="1:32" ht="69.75" customHeight="1">
      <c r="A42" s="138"/>
      <c r="B42" s="144" t="s">
        <v>117</v>
      </c>
      <c r="C42" s="145">
        <v>185</v>
      </c>
      <c r="D42" s="146">
        <v>185</v>
      </c>
      <c r="E42" s="147">
        <v>0</v>
      </c>
      <c r="F42" s="147">
        <v>2</v>
      </c>
      <c r="G42" s="148">
        <v>183</v>
      </c>
      <c r="H42" s="150">
        <v>1090</v>
      </c>
      <c r="I42" s="145">
        <f t="shared" si="7"/>
        <v>185</v>
      </c>
      <c r="J42" s="146">
        <v>184</v>
      </c>
      <c r="K42" s="147">
        <v>1</v>
      </c>
      <c r="L42" s="147">
        <v>2</v>
      </c>
      <c r="M42" s="148">
        <v>183</v>
      </c>
      <c r="N42" s="150">
        <v>1125</v>
      </c>
      <c r="O42" s="145">
        <f t="shared" si="8"/>
        <v>183</v>
      </c>
      <c r="P42" s="146">
        <v>181</v>
      </c>
      <c r="Q42" s="147">
        <v>2</v>
      </c>
      <c r="R42" s="147">
        <v>2</v>
      </c>
      <c r="S42" s="148">
        <v>181</v>
      </c>
      <c r="T42" s="150">
        <v>1044</v>
      </c>
      <c r="U42" s="145">
        <f t="shared" si="9"/>
        <v>182</v>
      </c>
      <c r="V42" s="146">
        <v>180</v>
      </c>
      <c r="W42" s="147">
        <v>2</v>
      </c>
      <c r="X42" s="147">
        <v>1</v>
      </c>
      <c r="Y42" s="148">
        <v>181</v>
      </c>
      <c r="Z42" s="150">
        <v>980</v>
      </c>
      <c r="AA42" s="145">
        <f t="shared" si="10"/>
        <v>150</v>
      </c>
      <c r="AB42" s="146">
        <v>147</v>
      </c>
      <c r="AC42" s="147">
        <v>3</v>
      </c>
      <c r="AD42" s="147">
        <v>2</v>
      </c>
      <c r="AE42" s="148">
        <v>148</v>
      </c>
      <c r="AF42" s="150">
        <v>956</v>
      </c>
    </row>
    <row r="43" spans="1:32" ht="69.75" customHeight="1">
      <c r="A43" s="138"/>
      <c r="B43" s="144" t="s">
        <v>119</v>
      </c>
      <c r="C43" s="145">
        <v>202</v>
      </c>
      <c r="D43" s="146">
        <v>202</v>
      </c>
      <c r="E43" s="147">
        <v>0</v>
      </c>
      <c r="F43" s="147">
        <v>16</v>
      </c>
      <c r="G43" s="148">
        <v>186</v>
      </c>
      <c r="H43" s="149" t="s">
        <v>215</v>
      </c>
      <c r="I43" s="145">
        <f t="shared" si="7"/>
        <v>198</v>
      </c>
      <c r="J43" s="146">
        <v>198</v>
      </c>
      <c r="K43" s="147">
        <v>0</v>
      </c>
      <c r="L43" s="147">
        <v>16</v>
      </c>
      <c r="M43" s="148">
        <v>182</v>
      </c>
      <c r="N43" s="149" t="s">
        <v>215</v>
      </c>
      <c r="O43" s="145">
        <f t="shared" si="8"/>
        <v>187</v>
      </c>
      <c r="P43" s="146">
        <v>187</v>
      </c>
      <c r="Q43" s="147">
        <v>0</v>
      </c>
      <c r="R43" s="147">
        <v>12</v>
      </c>
      <c r="S43" s="148">
        <v>175</v>
      </c>
      <c r="T43" s="149" t="s">
        <v>215</v>
      </c>
      <c r="U43" s="145">
        <f t="shared" si="9"/>
        <v>188</v>
      </c>
      <c r="V43" s="146">
        <v>188</v>
      </c>
      <c r="W43" s="147">
        <v>0</v>
      </c>
      <c r="X43" s="147">
        <v>12</v>
      </c>
      <c r="Y43" s="148">
        <v>176</v>
      </c>
      <c r="Z43" s="149" t="s">
        <v>215</v>
      </c>
      <c r="AA43" s="145">
        <f t="shared" si="10"/>
        <v>202</v>
      </c>
      <c r="AB43" s="146">
        <v>202</v>
      </c>
      <c r="AC43" s="147">
        <v>0</v>
      </c>
      <c r="AD43" s="147">
        <v>16</v>
      </c>
      <c r="AE43" s="148">
        <v>186</v>
      </c>
      <c r="AF43" s="149" t="s">
        <v>215</v>
      </c>
    </row>
    <row r="44" spans="1:32" ht="69.75" customHeight="1">
      <c r="A44" s="138"/>
      <c r="B44" s="144" t="s">
        <v>120</v>
      </c>
      <c r="C44" s="145">
        <v>68</v>
      </c>
      <c r="D44" s="146">
        <v>60</v>
      </c>
      <c r="E44" s="147">
        <v>8</v>
      </c>
      <c r="F44" s="147">
        <v>4</v>
      </c>
      <c r="G44" s="148">
        <v>64</v>
      </c>
      <c r="H44" s="150">
        <v>5</v>
      </c>
      <c r="I44" s="145">
        <f t="shared" si="7"/>
        <v>68</v>
      </c>
      <c r="J44" s="146">
        <v>62</v>
      </c>
      <c r="K44" s="147">
        <v>6</v>
      </c>
      <c r="L44" s="147">
        <v>5</v>
      </c>
      <c r="M44" s="148">
        <v>63</v>
      </c>
      <c r="N44" s="150">
        <v>4</v>
      </c>
      <c r="O44" s="145">
        <f t="shared" si="8"/>
        <v>69</v>
      </c>
      <c r="P44" s="146">
        <v>64</v>
      </c>
      <c r="Q44" s="147">
        <v>5</v>
      </c>
      <c r="R44" s="147">
        <v>5</v>
      </c>
      <c r="S44" s="148">
        <v>64</v>
      </c>
      <c r="T44" s="150">
        <v>4</v>
      </c>
      <c r="U44" s="145">
        <f t="shared" si="9"/>
        <v>72</v>
      </c>
      <c r="V44" s="146">
        <v>68</v>
      </c>
      <c r="W44" s="147">
        <v>4</v>
      </c>
      <c r="X44" s="147">
        <v>6</v>
      </c>
      <c r="Y44" s="148">
        <v>66</v>
      </c>
      <c r="Z44" s="150">
        <v>4</v>
      </c>
      <c r="AA44" s="145">
        <f t="shared" si="10"/>
        <v>72</v>
      </c>
      <c r="AB44" s="146">
        <v>68</v>
      </c>
      <c r="AC44" s="147">
        <v>4</v>
      </c>
      <c r="AD44" s="147">
        <v>6</v>
      </c>
      <c r="AE44" s="148">
        <v>66</v>
      </c>
      <c r="AF44" s="150">
        <v>4</v>
      </c>
    </row>
    <row r="45" spans="1:32" ht="69.75" customHeight="1">
      <c r="A45" s="138"/>
      <c r="B45" s="144" t="s">
        <v>136</v>
      </c>
      <c r="C45" s="145">
        <v>130</v>
      </c>
      <c r="D45" s="146">
        <v>130</v>
      </c>
      <c r="E45" s="147">
        <v>0</v>
      </c>
      <c r="F45" s="147">
        <v>4</v>
      </c>
      <c r="G45" s="148">
        <v>126</v>
      </c>
      <c r="H45" s="150">
        <v>1314</v>
      </c>
      <c r="I45" s="145">
        <v>130</v>
      </c>
      <c r="J45" s="146">
        <v>130</v>
      </c>
      <c r="K45" s="147">
        <v>0</v>
      </c>
      <c r="L45" s="147">
        <v>4</v>
      </c>
      <c r="M45" s="148">
        <v>126</v>
      </c>
      <c r="N45" s="150">
        <v>1304</v>
      </c>
      <c r="O45" s="145">
        <f>SUM(P45:Q45)</f>
        <v>124</v>
      </c>
      <c r="P45" s="146">
        <v>124</v>
      </c>
      <c r="Q45" s="147">
        <v>0</v>
      </c>
      <c r="R45" s="147">
        <v>3</v>
      </c>
      <c r="S45" s="148">
        <v>121</v>
      </c>
      <c r="T45" s="150">
        <v>1282</v>
      </c>
      <c r="U45" s="145">
        <f>SUM(V45:W45)</f>
        <v>127</v>
      </c>
      <c r="V45" s="146">
        <v>127</v>
      </c>
      <c r="W45" s="147">
        <v>0</v>
      </c>
      <c r="X45" s="147">
        <v>3</v>
      </c>
      <c r="Y45" s="148">
        <v>124</v>
      </c>
      <c r="Z45" s="174">
        <v>1045</v>
      </c>
      <c r="AA45" s="145">
        <f>SUM(AB45:AC45)</f>
        <v>278</v>
      </c>
      <c r="AB45" s="146">
        <v>278</v>
      </c>
      <c r="AC45" s="147">
        <v>0</v>
      </c>
      <c r="AD45" s="147">
        <v>1</v>
      </c>
      <c r="AE45" s="148">
        <v>277</v>
      </c>
      <c r="AF45" s="174">
        <v>671</v>
      </c>
    </row>
    <row r="46" spans="1:32" ht="69.75" customHeight="1">
      <c r="A46" s="138"/>
      <c r="B46" s="144" t="s">
        <v>121</v>
      </c>
      <c r="C46" s="145">
        <v>83</v>
      </c>
      <c r="D46" s="146">
        <v>83</v>
      </c>
      <c r="E46" s="147">
        <v>0</v>
      </c>
      <c r="F46" s="147">
        <v>4</v>
      </c>
      <c r="G46" s="148">
        <v>79</v>
      </c>
      <c r="H46" s="150">
        <v>8</v>
      </c>
      <c r="I46" s="145">
        <f aca="true" t="shared" si="11" ref="I46:I51">SUM(J46:K46)</f>
        <v>99</v>
      </c>
      <c r="J46" s="146">
        <v>99</v>
      </c>
      <c r="K46" s="147">
        <v>0</v>
      </c>
      <c r="L46" s="147">
        <v>5</v>
      </c>
      <c r="M46" s="148">
        <v>94</v>
      </c>
      <c r="N46" s="150">
        <v>5</v>
      </c>
      <c r="O46" s="145">
        <f aca="true" t="shared" si="12" ref="O46:O51">SUM(P46:Q46)</f>
        <v>97</v>
      </c>
      <c r="P46" s="146">
        <v>97</v>
      </c>
      <c r="Q46" s="147">
        <v>0</v>
      </c>
      <c r="R46" s="147">
        <v>6</v>
      </c>
      <c r="S46" s="148">
        <v>91</v>
      </c>
      <c r="T46" s="150">
        <v>4</v>
      </c>
      <c r="U46" s="145">
        <f aca="true" t="shared" si="13" ref="U46:U51">SUM(V46:W46)</f>
        <v>218</v>
      </c>
      <c r="V46" s="146">
        <v>218</v>
      </c>
      <c r="W46" s="147">
        <v>0</v>
      </c>
      <c r="X46" s="147">
        <v>6</v>
      </c>
      <c r="Y46" s="148">
        <v>212</v>
      </c>
      <c r="Z46" s="150">
        <v>10</v>
      </c>
      <c r="AA46" s="145">
        <f aca="true" t="shared" si="14" ref="AA46:AA51">SUM(AB46:AC46)</f>
        <v>223</v>
      </c>
      <c r="AB46" s="146">
        <v>223</v>
      </c>
      <c r="AC46" s="147">
        <v>0</v>
      </c>
      <c r="AD46" s="147">
        <v>10</v>
      </c>
      <c r="AE46" s="148">
        <v>213</v>
      </c>
      <c r="AF46" s="150">
        <v>12</v>
      </c>
    </row>
    <row r="47" spans="1:32" ht="69.75" customHeight="1">
      <c r="A47" s="138"/>
      <c r="B47" s="144" t="s">
        <v>122</v>
      </c>
      <c r="C47" s="145">
        <v>303</v>
      </c>
      <c r="D47" s="146">
        <v>302</v>
      </c>
      <c r="E47" s="147">
        <v>1</v>
      </c>
      <c r="F47" s="147">
        <v>18</v>
      </c>
      <c r="G47" s="148">
        <v>285</v>
      </c>
      <c r="H47" s="150">
        <v>1484</v>
      </c>
      <c r="I47" s="145">
        <f t="shared" si="11"/>
        <v>342</v>
      </c>
      <c r="J47" s="146">
        <v>341</v>
      </c>
      <c r="K47" s="147">
        <v>1</v>
      </c>
      <c r="L47" s="147">
        <v>18</v>
      </c>
      <c r="M47" s="148">
        <v>324</v>
      </c>
      <c r="N47" s="150">
        <v>943</v>
      </c>
      <c r="O47" s="145">
        <f t="shared" si="12"/>
        <v>399</v>
      </c>
      <c r="P47" s="146">
        <v>398</v>
      </c>
      <c r="Q47" s="147">
        <v>1</v>
      </c>
      <c r="R47" s="147">
        <v>58</v>
      </c>
      <c r="S47" s="148">
        <v>341</v>
      </c>
      <c r="T47" s="150">
        <v>950</v>
      </c>
      <c r="U47" s="145">
        <f t="shared" si="13"/>
        <v>437</v>
      </c>
      <c r="V47" s="146">
        <v>437</v>
      </c>
      <c r="W47" s="147">
        <v>0</v>
      </c>
      <c r="X47" s="147">
        <v>52</v>
      </c>
      <c r="Y47" s="148">
        <v>385</v>
      </c>
      <c r="Z47" s="150">
        <v>1069</v>
      </c>
      <c r="AA47" s="145">
        <f t="shared" si="14"/>
        <v>433</v>
      </c>
      <c r="AB47" s="146">
        <v>433</v>
      </c>
      <c r="AC47" s="147">
        <v>0</v>
      </c>
      <c r="AD47" s="147">
        <v>52</v>
      </c>
      <c r="AE47" s="148">
        <v>381</v>
      </c>
      <c r="AF47" s="150">
        <v>1055</v>
      </c>
    </row>
    <row r="48" spans="1:32" ht="69.75" customHeight="1">
      <c r="A48" s="138"/>
      <c r="B48" s="144" t="s">
        <v>123</v>
      </c>
      <c r="C48" s="145">
        <v>13</v>
      </c>
      <c r="D48" s="146">
        <v>13</v>
      </c>
      <c r="E48" s="147">
        <v>0</v>
      </c>
      <c r="F48" s="147">
        <v>4</v>
      </c>
      <c r="G48" s="148">
        <v>9</v>
      </c>
      <c r="H48" s="150">
        <v>13</v>
      </c>
      <c r="I48" s="145">
        <f t="shared" si="11"/>
        <v>13</v>
      </c>
      <c r="J48" s="146">
        <v>13</v>
      </c>
      <c r="K48" s="147">
        <v>0</v>
      </c>
      <c r="L48" s="147">
        <v>4</v>
      </c>
      <c r="M48" s="148">
        <v>9</v>
      </c>
      <c r="N48" s="150">
        <v>18</v>
      </c>
      <c r="O48" s="145">
        <f t="shared" si="12"/>
        <v>12</v>
      </c>
      <c r="P48" s="146">
        <v>12</v>
      </c>
      <c r="Q48" s="147">
        <v>0</v>
      </c>
      <c r="R48" s="147">
        <v>3</v>
      </c>
      <c r="S48" s="148">
        <v>9</v>
      </c>
      <c r="T48" s="150">
        <v>15</v>
      </c>
      <c r="U48" s="145">
        <f t="shared" si="13"/>
        <v>15</v>
      </c>
      <c r="V48" s="146">
        <v>15</v>
      </c>
      <c r="W48" s="147">
        <v>0</v>
      </c>
      <c r="X48" s="147">
        <v>4</v>
      </c>
      <c r="Y48" s="148">
        <v>11</v>
      </c>
      <c r="Z48" s="150">
        <v>39</v>
      </c>
      <c r="AA48" s="145">
        <f t="shared" si="14"/>
        <v>19</v>
      </c>
      <c r="AB48" s="146">
        <v>19</v>
      </c>
      <c r="AC48" s="147">
        <v>0</v>
      </c>
      <c r="AD48" s="147">
        <v>7</v>
      </c>
      <c r="AE48" s="148">
        <v>12</v>
      </c>
      <c r="AF48" s="150">
        <v>30</v>
      </c>
    </row>
    <row r="49" spans="1:32" ht="69.75" customHeight="1">
      <c r="A49" s="138"/>
      <c r="B49" s="144" t="s">
        <v>124</v>
      </c>
      <c r="C49" s="145">
        <v>76</v>
      </c>
      <c r="D49" s="146">
        <v>73</v>
      </c>
      <c r="E49" s="147">
        <v>3</v>
      </c>
      <c r="F49" s="147">
        <v>12</v>
      </c>
      <c r="G49" s="148">
        <v>64</v>
      </c>
      <c r="H49" s="150">
        <v>60</v>
      </c>
      <c r="I49" s="145">
        <f t="shared" si="11"/>
        <v>73</v>
      </c>
      <c r="J49" s="146">
        <v>66</v>
      </c>
      <c r="K49" s="147">
        <v>7</v>
      </c>
      <c r="L49" s="147">
        <v>13</v>
      </c>
      <c r="M49" s="148">
        <v>60</v>
      </c>
      <c r="N49" s="150">
        <v>61</v>
      </c>
      <c r="O49" s="145">
        <f t="shared" si="12"/>
        <v>77</v>
      </c>
      <c r="P49" s="146">
        <v>70</v>
      </c>
      <c r="Q49" s="147">
        <v>7</v>
      </c>
      <c r="R49" s="147">
        <v>18</v>
      </c>
      <c r="S49" s="148">
        <v>59</v>
      </c>
      <c r="T49" s="150">
        <v>59</v>
      </c>
      <c r="U49" s="145">
        <f t="shared" si="13"/>
        <v>80</v>
      </c>
      <c r="V49" s="146">
        <v>72</v>
      </c>
      <c r="W49" s="147">
        <v>8</v>
      </c>
      <c r="X49" s="147">
        <v>19</v>
      </c>
      <c r="Y49" s="148">
        <v>61</v>
      </c>
      <c r="Z49" s="150">
        <v>58</v>
      </c>
      <c r="AA49" s="145">
        <f t="shared" si="14"/>
        <v>82</v>
      </c>
      <c r="AB49" s="146">
        <v>74</v>
      </c>
      <c r="AC49" s="147">
        <v>8</v>
      </c>
      <c r="AD49" s="147">
        <v>19</v>
      </c>
      <c r="AE49" s="148">
        <v>63</v>
      </c>
      <c r="AF49" s="150">
        <v>58</v>
      </c>
    </row>
    <row r="50" spans="1:32" ht="69.75" customHeight="1">
      <c r="A50" s="138"/>
      <c r="B50" s="144" t="s">
        <v>125</v>
      </c>
      <c r="C50" s="145">
        <v>24</v>
      </c>
      <c r="D50" s="146">
        <v>24</v>
      </c>
      <c r="E50" s="147">
        <v>0</v>
      </c>
      <c r="F50" s="147">
        <v>11</v>
      </c>
      <c r="G50" s="148">
        <v>13</v>
      </c>
      <c r="H50" s="149" t="s">
        <v>215</v>
      </c>
      <c r="I50" s="145">
        <f t="shared" si="11"/>
        <v>26</v>
      </c>
      <c r="J50" s="146">
        <v>26</v>
      </c>
      <c r="K50" s="147">
        <v>0</v>
      </c>
      <c r="L50" s="147">
        <v>12</v>
      </c>
      <c r="M50" s="148">
        <v>14</v>
      </c>
      <c r="N50" s="149" t="s">
        <v>215</v>
      </c>
      <c r="O50" s="145">
        <f t="shared" si="12"/>
        <v>29</v>
      </c>
      <c r="P50" s="146">
        <v>29</v>
      </c>
      <c r="Q50" s="147">
        <v>0</v>
      </c>
      <c r="R50" s="147">
        <v>11</v>
      </c>
      <c r="S50" s="148">
        <v>18</v>
      </c>
      <c r="T50" s="149" t="s">
        <v>215</v>
      </c>
      <c r="U50" s="145">
        <f t="shared" si="13"/>
        <v>30</v>
      </c>
      <c r="V50" s="146">
        <v>30</v>
      </c>
      <c r="W50" s="147">
        <v>0</v>
      </c>
      <c r="X50" s="147">
        <v>12</v>
      </c>
      <c r="Y50" s="148">
        <v>18</v>
      </c>
      <c r="Z50" s="149" t="s">
        <v>215</v>
      </c>
      <c r="AA50" s="145">
        <f t="shared" si="14"/>
        <v>606</v>
      </c>
      <c r="AB50" s="146">
        <v>606</v>
      </c>
      <c r="AC50" s="147">
        <v>0</v>
      </c>
      <c r="AD50" s="147">
        <v>172</v>
      </c>
      <c r="AE50" s="148">
        <v>434</v>
      </c>
      <c r="AF50" s="149" t="s">
        <v>215</v>
      </c>
    </row>
    <row r="51" spans="1:32" ht="69.75" customHeight="1" thickBot="1">
      <c r="A51" s="138"/>
      <c r="B51" s="159" t="s">
        <v>126</v>
      </c>
      <c r="C51" s="160">
        <v>99</v>
      </c>
      <c r="D51" s="161">
        <v>87</v>
      </c>
      <c r="E51" s="162">
        <v>12</v>
      </c>
      <c r="F51" s="162">
        <v>19</v>
      </c>
      <c r="G51" s="163">
        <v>80</v>
      </c>
      <c r="H51" s="164">
        <v>76</v>
      </c>
      <c r="I51" s="175">
        <f t="shared" si="11"/>
        <v>216</v>
      </c>
      <c r="J51" s="161">
        <v>204</v>
      </c>
      <c r="K51" s="162">
        <v>12</v>
      </c>
      <c r="L51" s="162">
        <v>44</v>
      </c>
      <c r="M51" s="163">
        <v>172</v>
      </c>
      <c r="N51" s="164">
        <v>175</v>
      </c>
      <c r="O51" s="175">
        <f t="shared" si="12"/>
        <v>333</v>
      </c>
      <c r="P51" s="161">
        <v>318</v>
      </c>
      <c r="Q51" s="162">
        <v>15</v>
      </c>
      <c r="R51" s="162">
        <v>58</v>
      </c>
      <c r="S51" s="163">
        <v>275</v>
      </c>
      <c r="T51" s="164">
        <v>342</v>
      </c>
      <c r="U51" s="175">
        <f t="shared" si="13"/>
        <v>346</v>
      </c>
      <c r="V51" s="161">
        <v>334</v>
      </c>
      <c r="W51" s="162">
        <v>12</v>
      </c>
      <c r="X51" s="162">
        <v>62</v>
      </c>
      <c r="Y51" s="163">
        <v>284</v>
      </c>
      <c r="Z51" s="164">
        <v>336</v>
      </c>
      <c r="AA51" s="175">
        <f t="shared" si="14"/>
        <v>301</v>
      </c>
      <c r="AB51" s="161">
        <v>289</v>
      </c>
      <c r="AC51" s="162">
        <v>12</v>
      </c>
      <c r="AD51" s="162">
        <v>64</v>
      </c>
      <c r="AE51" s="163">
        <v>237</v>
      </c>
      <c r="AF51" s="164">
        <v>302</v>
      </c>
    </row>
    <row r="52" spans="1:32" ht="69.75" customHeight="1" thickBot="1">
      <c r="A52" s="138"/>
      <c r="B52" s="159" t="s">
        <v>137</v>
      </c>
      <c r="C52" s="166">
        <f aca="true" t="shared" si="15" ref="C52:T52">SUM(C35:C51)</f>
        <v>17457</v>
      </c>
      <c r="D52" s="176">
        <f t="shared" si="15"/>
        <v>16602</v>
      </c>
      <c r="E52" s="168">
        <f t="shared" si="15"/>
        <v>855</v>
      </c>
      <c r="F52" s="168">
        <f t="shared" si="15"/>
        <v>4148</v>
      </c>
      <c r="G52" s="169">
        <f t="shared" si="15"/>
        <v>13309</v>
      </c>
      <c r="H52" s="170">
        <f t="shared" si="15"/>
        <v>50100</v>
      </c>
      <c r="I52" s="160">
        <f t="shared" si="15"/>
        <v>18350</v>
      </c>
      <c r="J52" s="161">
        <f t="shared" si="15"/>
        <v>17460</v>
      </c>
      <c r="K52" s="162">
        <f t="shared" si="15"/>
        <v>890</v>
      </c>
      <c r="L52" s="162">
        <f t="shared" si="15"/>
        <v>6047</v>
      </c>
      <c r="M52" s="163">
        <f t="shared" si="15"/>
        <v>12303</v>
      </c>
      <c r="N52" s="164">
        <f t="shared" si="15"/>
        <v>51788</v>
      </c>
      <c r="O52" s="160">
        <f t="shared" si="15"/>
        <v>20486</v>
      </c>
      <c r="P52" s="161">
        <f t="shared" si="15"/>
        <v>19363</v>
      </c>
      <c r="Q52" s="162">
        <f t="shared" si="15"/>
        <v>1123</v>
      </c>
      <c r="R52" s="162">
        <f t="shared" si="15"/>
        <v>4895</v>
      </c>
      <c r="S52" s="163">
        <f t="shared" si="15"/>
        <v>15591</v>
      </c>
      <c r="T52" s="164">
        <f t="shared" si="15"/>
        <v>71895</v>
      </c>
      <c r="U52" s="160">
        <f aca="true" t="shared" si="16" ref="U52:Z52">SUM(U35:U51)</f>
        <v>20687</v>
      </c>
      <c r="V52" s="161">
        <f t="shared" si="16"/>
        <v>19594</v>
      </c>
      <c r="W52" s="162">
        <f t="shared" si="16"/>
        <v>1093</v>
      </c>
      <c r="X52" s="162">
        <f t="shared" si="16"/>
        <v>5471</v>
      </c>
      <c r="Y52" s="163">
        <f t="shared" si="16"/>
        <v>15216</v>
      </c>
      <c r="Z52" s="164">
        <f t="shared" si="16"/>
        <v>66530</v>
      </c>
      <c r="AA52" s="160">
        <f aca="true" t="shared" si="17" ref="AA52:AF52">SUM(AA35:AA51)</f>
        <v>22569</v>
      </c>
      <c r="AB52" s="161">
        <f t="shared" si="17"/>
        <v>21495</v>
      </c>
      <c r="AC52" s="162">
        <f t="shared" si="17"/>
        <v>1074</v>
      </c>
      <c r="AD52" s="162">
        <f t="shared" si="17"/>
        <v>5875</v>
      </c>
      <c r="AE52" s="163">
        <f t="shared" si="17"/>
        <v>16694</v>
      </c>
      <c r="AF52" s="164">
        <f t="shared" si="17"/>
        <v>66390</v>
      </c>
    </row>
  </sheetData>
  <mergeCells count="12">
    <mergeCell ref="Q2:T2"/>
    <mergeCell ref="C3:H3"/>
    <mergeCell ref="I3:N3"/>
    <mergeCell ref="O3:T3"/>
    <mergeCell ref="U3:Z3"/>
    <mergeCell ref="AA3:AF3"/>
    <mergeCell ref="Q32:T32"/>
    <mergeCell ref="C33:H33"/>
    <mergeCell ref="I33:N33"/>
    <mergeCell ref="O33:T33"/>
    <mergeCell ref="U33:Z33"/>
    <mergeCell ref="AA33:AF33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  <rowBreaks count="1" manualBreakCount="1">
    <brk id="31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SheetLayoutView="100" workbookViewId="0" topLeftCell="A1">
      <selection activeCell="A1" sqref="A1"/>
    </sheetView>
  </sheetViews>
  <sheetFormatPr defaultColWidth="15.625" defaultRowHeight="13.5"/>
  <cols>
    <col min="1" max="1" width="0.74609375" style="185" customWidth="1"/>
    <col min="2" max="2" width="12.375" style="185" customWidth="1"/>
    <col min="3" max="14" width="10.125" style="185" customWidth="1"/>
    <col min="15" max="15" width="77.75390625" style="184" customWidth="1"/>
    <col min="16" max="16" width="3.50390625" style="185" customWidth="1"/>
    <col min="17" max="16384" width="15.625" style="185" customWidth="1"/>
  </cols>
  <sheetData>
    <row r="1" spans="1:15" s="180" customFormat="1" ht="24">
      <c r="A1" s="177"/>
      <c r="B1" s="178" t="s">
        <v>219</v>
      </c>
      <c r="C1" s="179"/>
      <c r="D1" s="179"/>
      <c r="E1" s="179"/>
      <c r="O1" s="181"/>
    </row>
    <row r="2" spans="1:14" ht="15" thickBot="1">
      <c r="A2" s="182" t="s">
        <v>220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93" t="s">
        <v>162</v>
      </c>
      <c r="N2" s="293"/>
    </row>
    <row r="3" spans="1:15" s="193" customFormat="1" ht="24.75" customHeight="1">
      <c r="A3" s="186"/>
      <c r="B3" s="187" t="s">
        <v>149</v>
      </c>
      <c r="C3" s="299" t="s">
        <v>150</v>
      </c>
      <c r="D3" s="299" t="s">
        <v>221</v>
      </c>
      <c r="E3" s="189" t="s">
        <v>16</v>
      </c>
      <c r="F3" s="190" t="s">
        <v>152</v>
      </c>
      <c r="G3" s="191" t="s">
        <v>222</v>
      </c>
      <c r="H3" s="299" t="s">
        <v>153</v>
      </c>
      <c r="I3" s="299" t="s">
        <v>223</v>
      </c>
      <c r="J3" s="299" t="s">
        <v>224</v>
      </c>
      <c r="K3" s="299" t="s">
        <v>154</v>
      </c>
      <c r="L3" s="191" t="s">
        <v>225</v>
      </c>
      <c r="M3" s="299" t="s">
        <v>226</v>
      </c>
      <c r="N3" s="301" t="s">
        <v>227</v>
      </c>
      <c r="O3" s="192"/>
    </row>
    <row r="4" spans="1:15" s="193" customFormat="1" ht="24.75" customHeight="1" thickBot="1">
      <c r="A4" s="186"/>
      <c r="B4" s="194" t="s">
        <v>17</v>
      </c>
      <c r="C4" s="300"/>
      <c r="D4" s="300"/>
      <c r="E4" s="195" t="s">
        <v>18</v>
      </c>
      <c r="F4" s="196" t="s">
        <v>228</v>
      </c>
      <c r="G4" s="197" t="s">
        <v>229</v>
      </c>
      <c r="H4" s="300"/>
      <c r="I4" s="300"/>
      <c r="J4" s="300"/>
      <c r="K4" s="300"/>
      <c r="L4" s="197" t="s">
        <v>163</v>
      </c>
      <c r="M4" s="300"/>
      <c r="N4" s="302"/>
      <c r="O4" s="192"/>
    </row>
    <row r="5" spans="1:15" ht="27" customHeight="1">
      <c r="A5" s="198"/>
      <c r="B5" s="199" t="s">
        <v>19</v>
      </c>
      <c r="C5" s="200">
        <f>SUM(C36)</f>
        <v>19997</v>
      </c>
      <c r="D5" s="200">
        <f aca="true" t="shared" si="0" ref="D5:M5">SUM(D36)</f>
        <v>1651</v>
      </c>
      <c r="E5" s="200">
        <f t="shared" si="0"/>
        <v>12315</v>
      </c>
      <c r="F5" s="200">
        <f t="shared" si="0"/>
        <v>1035</v>
      </c>
      <c r="G5" s="200">
        <f t="shared" si="0"/>
        <v>321</v>
      </c>
      <c r="H5" s="200">
        <f t="shared" si="0"/>
        <v>147</v>
      </c>
      <c r="I5" s="200">
        <f t="shared" si="0"/>
        <v>172</v>
      </c>
      <c r="J5" s="200">
        <f t="shared" si="0"/>
        <v>17</v>
      </c>
      <c r="K5" s="200">
        <f t="shared" si="0"/>
        <v>910</v>
      </c>
      <c r="L5" s="200">
        <f t="shared" si="0"/>
        <v>286</v>
      </c>
      <c r="M5" s="200">
        <f t="shared" si="0"/>
        <v>3654</v>
      </c>
      <c r="N5" s="203">
        <f>SUM(C5:M5)</f>
        <v>40505</v>
      </c>
      <c r="O5" s="201"/>
    </row>
    <row r="6" spans="1:15" ht="27" customHeight="1">
      <c r="A6" s="198"/>
      <c r="B6" s="202" t="s">
        <v>5</v>
      </c>
      <c r="C6" s="203">
        <v>8652</v>
      </c>
      <c r="D6" s="203">
        <v>4410</v>
      </c>
      <c r="E6" s="203">
        <v>2152</v>
      </c>
      <c r="F6" s="203">
        <v>131</v>
      </c>
      <c r="G6" s="203">
        <v>106</v>
      </c>
      <c r="H6" s="203">
        <v>77</v>
      </c>
      <c r="I6" s="203">
        <v>101</v>
      </c>
      <c r="J6" s="203">
        <v>231</v>
      </c>
      <c r="K6" s="203">
        <v>457</v>
      </c>
      <c r="L6" s="203">
        <v>109</v>
      </c>
      <c r="M6" s="203">
        <v>793</v>
      </c>
      <c r="N6" s="203">
        <f>SUM(C6:M6)</f>
        <v>17219</v>
      </c>
      <c r="O6" s="201"/>
    </row>
    <row r="7" spans="1:15" ht="27" customHeight="1">
      <c r="A7" s="198"/>
      <c r="B7" s="202" t="s">
        <v>6</v>
      </c>
      <c r="C7" s="203">
        <f>SUM('筑豊地区'!C31)</f>
        <v>3369</v>
      </c>
      <c r="D7" s="203">
        <f>SUM('筑豊地区'!D31)</f>
        <v>1718</v>
      </c>
      <c r="E7" s="203">
        <f>SUM('筑豊地区'!E31)</f>
        <v>544</v>
      </c>
      <c r="F7" s="203">
        <f>SUM('筑豊地区'!F31)</f>
        <v>348</v>
      </c>
      <c r="G7" s="203">
        <f>SUM('筑豊地区'!G31)</f>
        <v>0</v>
      </c>
      <c r="H7" s="203">
        <f>SUM('筑豊地区'!H31)</f>
        <v>105</v>
      </c>
      <c r="I7" s="203">
        <f>SUM('筑豊地区'!I31)</f>
        <v>16</v>
      </c>
      <c r="J7" s="203">
        <f>SUM('筑豊地区'!J31)</f>
        <v>112</v>
      </c>
      <c r="K7" s="203">
        <f>SUM('筑豊地区'!K31)</f>
        <v>792</v>
      </c>
      <c r="L7" s="203">
        <f>SUM('筑豊地区'!L31)</f>
        <v>0</v>
      </c>
      <c r="M7" s="203">
        <f>SUM('筑豊地区'!M31)</f>
        <v>931</v>
      </c>
      <c r="N7" s="203">
        <f>SUM(C7:M7)</f>
        <v>7935</v>
      </c>
      <c r="O7" s="201"/>
    </row>
    <row r="8" spans="1:15" ht="27" customHeight="1">
      <c r="A8" s="198"/>
      <c r="B8" s="202" t="s">
        <v>20</v>
      </c>
      <c r="C8" s="203">
        <v>12668</v>
      </c>
      <c r="D8" s="203">
        <v>7079</v>
      </c>
      <c r="E8" s="203">
        <v>525</v>
      </c>
      <c r="F8" s="203">
        <v>114</v>
      </c>
      <c r="G8" s="203">
        <v>235</v>
      </c>
      <c r="H8" s="203">
        <v>25</v>
      </c>
      <c r="I8" s="203">
        <v>200</v>
      </c>
      <c r="J8" s="203">
        <v>66</v>
      </c>
      <c r="K8" s="203">
        <v>225</v>
      </c>
      <c r="L8" s="203">
        <v>160</v>
      </c>
      <c r="M8" s="203">
        <v>1272</v>
      </c>
      <c r="N8" s="203">
        <f>SUM(C8:M8)</f>
        <v>22569</v>
      </c>
      <c r="O8" s="201"/>
    </row>
    <row r="9" spans="1:15" ht="27" customHeight="1" thickBot="1">
      <c r="A9" s="198"/>
      <c r="B9" s="204" t="s">
        <v>21</v>
      </c>
      <c r="C9" s="205">
        <f>SUM(C5:C8)</f>
        <v>44686</v>
      </c>
      <c r="D9" s="205">
        <f aca="true" t="shared" si="1" ref="D9:M9">SUM(D5:D8)</f>
        <v>14858</v>
      </c>
      <c r="E9" s="205">
        <f t="shared" si="1"/>
        <v>15536</v>
      </c>
      <c r="F9" s="205">
        <f t="shared" si="1"/>
        <v>1628</v>
      </c>
      <c r="G9" s="205">
        <f t="shared" si="1"/>
        <v>662</v>
      </c>
      <c r="H9" s="205">
        <f t="shared" si="1"/>
        <v>354</v>
      </c>
      <c r="I9" s="205">
        <f t="shared" si="1"/>
        <v>489</v>
      </c>
      <c r="J9" s="205">
        <f t="shared" si="1"/>
        <v>426</v>
      </c>
      <c r="K9" s="205">
        <f t="shared" si="1"/>
        <v>2384</v>
      </c>
      <c r="L9" s="205">
        <f t="shared" si="1"/>
        <v>555</v>
      </c>
      <c r="M9" s="205">
        <f t="shared" si="1"/>
        <v>6650</v>
      </c>
      <c r="N9" s="206">
        <f>SUM(N5:N8)</f>
        <v>88228</v>
      </c>
      <c r="O9" s="201"/>
    </row>
    <row r="10" ht="13.5" customHeight="1">
      <c r="I10" s="185" t="s">
        <v>7</v>
      </c>
    </row>
    <row r="11" spans="1:15" ht="22.5" customHeight="1" thickBot="1">
      <c r="A11" s="207" t="s">
        <v>8</v>
      </c>
      <c r="B11" s="270"/>
      <c r="C11" s="208"/>
      <c r="D11" s="183"/>
      <c r="E11" s="183"/>
      <c r="F11" s="183"/>
      <c r="G11" s="183"/>
      <c r="H11" s="183"/>
      <c r="I11" s="183"/>
      <c r="J11" s="183"/>
      <c r="K11" s="183"/>
      <c r="L11" s="183"/>
      <c r="M11" s="293" t="s">
        <v>162</v>
      </c>
      <c r="N11" s="293"/>
      <c r="O11" s="209"/>
    </row>
    <row r="12" spans="1:16" ht="24" customHeight="1">
      <c r="A12" s="198"/>
      <c r="B12" s="210" t="s">
        <v>149</v>
      </c>
      <c r="C12" s="294" t="s">
        <v>150</v>
      </c>
      <c r="D12" s="294" t="s">
        <v>221</v>
      </c>
      <c r="E12" s="212" t="s">
        <v>16</v>
      </c>
      <c r="F12" s="213" t="s">
        <v>152</v>
      </c>
      <c r="G12" s="191" t="s">
        <v>222</v>
      </c>
      <c r="H12" s="294" t="s">
        <v>153</v>
      </c>
      <c r="I12" s="294" t="s">
        <v>223</v>
      </c>
      <c r="J12" s="294" t="s">
        <v>224</v>
      </c>
      <c r="K12" s="294" t="s">
        <v>154</v>
      </c>
      <c r="L12" s="191" t="s">
        <v>225</v>
      </c>
      <c r="M12" s="294" t="s">
        <v>226</v>
      </c>
      <c r="N12" s="296" t="s">
        <v>227</v>
      </c>
      <c r="O12" s="291" t="s">
        <v>230</v>
      </c>
      <c r="P12" s="214"/>
    </row>
    <row r="13" spans="1:16" ht="24" customHeight="1" thickBot="1">
      <c r="A13" s="198"/>
      <c r="B13" s="194" t="s">
        <v>17</v>
      </c>
      <c r="C13" s="295"/>
      <c r="D13" s="295"/>
      <c r="E13" s="195" t="s">
        <v>18</v>
      </c>
      <c r="F13" s="215" t="s">
        <v>228</v>
      </c>
      <c r="G13" s="216" t="s">
        <v>229</v>
      </c>
      <c r="H13" s="298"/>
      <c r="I13" s="295"/>
      <c r="J13" s="295"/>
      <c r="K13" s="295"/>
      <c r="L13" s="197" t="s">
        <v>163</v>
      </c>
      <c r="M13" s="295"/>
      <c r="N13" s="297"/>
      <c r="O13" s="292"/>
      <c r="P13" s="214"/>
    </row>
    <row r="14" spans="1:17" ht="24" customHeight="1">
      <c r="A14" s="198"/>
      <c r="B14" s="217" t="s">
        <v>22</v>
      </c>
      <c r="C14" s="200">
        <v>15597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18">
        <f>SUM(C14:M14)</f>
        <v>15597</v>
      </c>
      <c r="O14" s="219" t="s">
        <v>160</v>
      </c>
      <c r="P14" s="214"/>
      <c r="Q14" s="220"/>
    </row>
    <row r="15" spans="1:17" ht="24" customHeight="1">
      <c r="A15" s="198"/>
      <c r="B15" s="217" t="s">
        <v>24</v>
      </c>
      <c r="C15" s="200">
        <v>538</v>
      </c>
      <c r="D15" s="200">
        <v>89</v>
      </c>
      <c r="E15" s="200">
        <v>38</v>
      </c>
      <c r="F15" s="200">
        <v>152</v>
      </c>
      <c r="G15" s="200"/>
      <c r="H15" s="200">
        <v>42</v>
      </c>
      <c r="I15" s="200">
        <v>6</v>
      </c>
      <c r="J15" s="200"/>
      <c r="K15" s="200">
        <v>158</v>
      </c>
      <c r="L15" s="200"/>
      <c r="M15" s="200">
        <v>322</v>
      </c>
      <c r="N15" s="218">
        <f>SUM(C15:M15)</f>
        <v>1345</v>
      </c>
      <c r="O15" s="221" t="s">
        <v>9</v>
      </c>
      <c r="P15" s="214"/>
      <c r="Q15" s="220"/>
    </row>
    <row r="16" spans="1:17" ht="24" customHeight="1">
      <c r="A16" s="198"/>
      <c r="B16" s="217" t="s">
        <v>25</v>
      </c>
      <c r="C16" s="200">
        <v>187</v>
      </c>
      <c r="D16" s="200">
        <v>150</v>
      </c>
      <c r="E16" s="200">
        <v>17</v>
      </c>
      <c r="F16" s="200">
        <v>4</v>
      </c>
      <c r="G16" s="200"/>
      <c r="H16" s="200">
        <v>2</v>
      </c>
      <c r="I16" s="200"/>
      <c r="J16" s="200"/>
      <c r="K16" s="200">
        <v>60</v>
      </c>
      <c r="L16" s="200"/>
      <c r="M16" s="200">
        <v>466</v>
      </c>
      <c r="N16" s="218">
        <f aca="true" t="shared" si="2" ref="N16:N35">SUM(C16:M16)</f>
        <v>886</v>
      </c>
      <c r="O16" s="221" t="s">
        <v>10</v>
      </c>
      <c r="P16" s="214"/>
      <c r="Q16" s="220"/>
    </row>
    <row r="17" spans="1:17" ht="24" customHeight="1">
      <c r="A17" s="198"/>
      <c r="B17" s="217" t="s">
        <v>26</v>
      </c>
      <c r="C17" s="222"/>
      <c r="D17" s="222">
        <v>50</v>
      </c>
      <c r="E17" s="222"/>
      <c r="F17" s="200">
        <v>226</v>
      </c>
      <c r="G17" s="200"/>
      <c r="H17" s="200">
        <v>20</v>
      </c>
      <c r="I17" s="200"/>
      <c r="J17" s="200"/>
      <c r="K17" s="200"/>
      <c r="L17" s="200"/>
      <c r="M17" s="200"/>
      <c r="N17" s="218">
        <f t="shared" si="2"/>
        <v>296</v>
      </c>
      <c r="O17" s="221" t="s">
        <v>27</v>
      </c>
      <c r="P17" s="214"/>
      <c r="Q17" s="220"/>
    </row>
    <row r="18" spans="1:17" ht="24" customHeight="1">
      <c r="A18" s="198"/>
      <c r="B18" s="217" t="s">
        <v>28</v>
      </c>
      <c r="C18" s="200">
        <v>963</v>
      </c>
      <c r="D18" s="200">
        <v>86</v>
      </c>
      <c r="E18" s="200">
        <v>27</v>
      </c>
      <c r="F18" s="200">
        <v>93</v>
      </c>
      <c r="G18" s="200"/>
      <c r="H18" s="200"/>
      <c r="I18" s="200"/>
      <c r="J18" s="200">
        <v>3</v>
      </c>
      <c r="K18" s="200">
        <v>71</v>
      </c>
      <c r="L18" s="200"/>
      <c r="M18" s="200"/>
      <c r="N18" s="218">
        <f t="shared" si="2"/>
        <v>1243</v>
      </c>
      <c r="O18" s="221" t="s">
        <v>11</v>
      </c>
      <c r="P18" s="214"/>
      <c r="Q18" s="220"/>
    </row>
    <row r="19" spans="1:17" ht="24" customHeight="1">
      <c r="A19" s="198"/>
      <c r="B19" s="217" t="s">
        <v>29</v>
      </c>
      <c r="C19" s="200"/>
      <c r="D19" s="200"/>
      <c r="E19" s="200">
        <v>5906</v>
      </c>
      <c r="F19" s="200"/>
      <c r="G19" s="200"/>
      <c r="H19" s="200"/>
      <c r="I19" s="200"/>
      <c r="J19" s="200"/>
      <c r="K19" s="200"/>
      <c r="L19" s="200">
        <v>283</v>
      </c>
      <c r="M19" s="200"/>
      <c r="N19" s="218">
        <f t="shared" si="2"/>
        <v>6189</v>
      </c>
      <c r="O19" s="221" t="s">
        <v>30</v>
      </c>
      <c r="P19" s="214"/>
      <c r="Q19" s="220"/>
    </row>
    <row r="20" spans="1:17" ht="24" customHeight="1">
      <c r="A20" s="198"/>
      <c r="B20" s="217" t="s">
        <v>31</v>
      </c>
      <c r="C20" s="200">
        <v>369</v>
      </c>
      <c r="D20" s="200">
        <v>173</v>
      </c>
      <c r="E20" s="200">
        <v>45</v>
      </c>
      <c r="F20" s="200">
        <v>91</v>
      </c>
      <c r="G20" s="222"/>
      <c r="H20" s="200">
        <v>23</v>
      </c>
      <c r="I20" s="200">
        <v>11</v>
      </c>
      <c r="J20" s="200">
        <v>6</v>
      </c>
      <c r="K20" s="200">
        <v>132</v>
      </c>
      <c r="L20" s="222"/>
      <c r="M20" s="200">
        <v>145</v>
      </c>
      <c r="N20" s="218">
        <f t="shared" si="2"/>
        <v>995</v>
      </c>
      <c r="O20" s="221" t="s">
        <v>231</v>
      </c>
      <c r="P20" s="214"/>
      <c r="Q20" s="220"/>
    </row>
    <row r="21" spans="1:17" ht="24" customHeight="1">
      <c r="A21" s="198"/>
      <c r="B21" s="217" t="s">
        <v>32</v>
      </c>
      <c r="C21" s="200">
        <v>86</v>
      </c>
      <c r="D21" s="200">
        <v>40</v>
      </c>
      <c r="E21" s="200"/>
      <c r="F21" s="200">
        <v>4</v>
      </c>
      <c r="G21" s="200">
        <v>10</v>
      </c>
      <c r="H21" s="200">
        <v>2</v>
      </c>
      <c r="I21" s="200"/>
      <c r="J21" s="200"/>
      <c r="K21" s="200">
        <v>41</v>
      </c>
      <c r="L21" s="200"/>
      <c r="M21" s="200">
        <v>24</v>
      </c>
      <c r="N21" s="218">
        <f t="shared" si="2"/>
        <v>207</v>
      </c>
      <c r="O21" s="221" t="s">
        <v>232</v>
      </c>
      <c r="P21" s="214"/>
      <c r="Q21" s="220"/>
    </row>
    <row r="22" spans="1:17" ht="24" customHeight="1">
      <c r="A22" s="198"/>
      <c r="B22" s="217" t="s">
        <v>33</v>
      </c>
      <c r="C22" s="200">
        <v>141</v>
      </c>
      <c r="D22" s="200">
        <v>35</v>
      </c>
      <c r="E22" s="200"/>
      <c r="F22" s="200">
        <v>18</v>
      </c>
      <c r="G22" s="200"/>
      <c r="H22" s="200">
        <v>25</v>
      </c>
      <c r="I22" s="200">
        <v>10</v>
      </c>
      <c r="J22" s="200"/>
      <c r="K22" s="200">
        <v>199</v>
      </c>
      <c r="L22" s="200"/>
      <c r="M22" s="200"/>
      <c r="N22" s="218">
        <f t="shared" si="2"/>
        <v>428</v>
      </c>
      <c r="O22" s="221" t="s">
        <v>12</v>
      </c>
      <c r="P22" s="214"/>
      <c r="Q22" s="220"/>
    </row>
    <row r="23" spans="1:17" ht="24" customHeight="1">
      <c r="A23" s="198"/>
      <c r="B23" s="217" t="s">
        <v>34</v>
      </c>
      <c r="C23" s="200"/>
      <c r="D23" s="200">
        <v>201</v>
      </c>
      <c r="E23" s="200">
        <v>251</v>
      </c>
      <c r="F23" s="200">
        <v>312</v>
      </c>
      <c r="G23" s="200"/>
      <c r="H23" s="200">
        <v>2</v>
      </c>
      <c r="I23" s="200"/>
      <c r="J23" s="200"/>
      <c r="K23" s="200"/>
      <c r="L23" s="200"/>
      <c r="M23" s="200"/>
      <c r="N23" s="218">
        <f t="shared" si="2"/>
        <v>766</v>
      </c>
      <c r="O23" s="221" t="s">
        <v>233</v>
      </c>
      <c r="P23" s="214"/>
      <c r="Q23" s="220"/>
    </row>
    <row r="24" spans="1:17" ht="24" customHeight="1">
      <c r="A24" s="198"/>
      <c r="B24" s="217" t="s">
        <v>35</v>
      </c>
      <c r="C24" s="200">
        <v>24</v>
      </c>
      <c r="D24" s="200">
        <v>29</v>
      </c>
      <c r="E24" s="200">
        <v>1061</v>
      </c>
      <c r="F24" s="200">
        <v>51</v>
      </c>
      <c r="G24" s="200"/>
      <c r="H24" s="200">
        <v>8</v>
      </c>
      <c r="I24" s="200"/>
      <c r="J24" s="200"/>
      <c r="K24" s="200"/>
      <c r="L24" s="200"/>
      <c r="M24" s="200">
        <v>133</v>
      </c>
      <c r="N24" s="218">
        <f t="shared" si="2"/>
        <v>1306</v>
      </c>
      <c r="O24" s="221" t="s">
        <v>36</v>
      </c>
      <c r="P24" s="214"/>
      <c r="Q24" s="220"/>
    </row>
    <row r="25" spans="1:17" ht="24" customHeight="1">
      <c r="A25" s="198"/>
      <c r="B25" s="217" t="s">
        <v>37</v>
      </c>
      <c r="C25" s="200"/>
      <c r="D25" s="200">
        <v>8</v>
      </c>
      <c r="E25" s="200"/>
      <c r="F25" s="200"/>
      <c r="G25" s="200"/>
      <c r="H25" s="200">
        <v>1</v>
      </c>
      <c r="I25" s="200"/>
      <c r="J25" s="200"/>
      <c r="K25" s="200"/>
      <c r="L25" s="200"/>
      <c r="M25" s="200"/>
      <c r="N25" s="218">
        <f t="shared" si="2"/>
        <v>9</v>
      </c>
      <c r="O25" s="221" t="s">
        <v>234</v>
      </c>
      <c r="P25" s="214"/>
      <c r="Q25" s="220"/>
    </row>
    <row r="26" spans="1:17" ht="24" customHeight="1">
      <c r="A26" s="198"/>
      <c r="B26" s="217" t="s">
        <v>38</v>
      </c>
      <c r="C26" s="200">
        <v>45</v>
      </c>
      <c r="D26" s="200">
        <v>7</v>
      </c>
      <c r="E26" s="200">
        <v>6</v>
      </c>
      <c r="F26" s="200">
        <v>6</v>
      </c>
      <c r="G26" s="200"/>
      <c r="H26" s="200"/>
      <c r="I26" s="200"/>
      <c r="J26" s="200"/>
      <c r="K26" s="200"/>
      <c r="L26" s="200"/>
      <c r="M26" s="200"/>
      <c r="N26" s="218">
        <f t="shared" si="2"/>
        <v>64</v>
      </c>
      <c r="O26" s="221" t="s">
        <v>13</v>
      </c>
      <c r="P26" s="214"/>
      <c r="Q26" s="220"/>
    </row>
    <row r="27" spans="1:17" ht="24" customHeight="1">
      <c r="A27" s="198"/>
      <c r="B27" s="217" t="s">
        <v>39</v>
      </c>
      <c r="C27" s="200"/>
      <c r="D27" s="200">
        <v>39</v>
      </c>
      <c r="E27" s="200">
        <v>2</v>
      </c>
      <c r="F27" s="200">
        <v>11</v>
      </c>
      <c r="G27" s="200">
        <v>24</v>
      </c>
      <c r="H27" s="200"/>
      <c r="I27" s="200">
        <v>15</v>
      </c>
      <c r="J27" s="200">
        <v>5</v>
      </c>
      <c r="K27" s="200"/>
      <c r="L27" s="200"/>
      <c r="M27" s="200"/>
      <c r="N27" s="218">
        <f t="shared" si="2"/>
        <v>96</v>
      </c>
      <c r="O27" s="221" t="s">
        <v>40</v>
      </c>
      <c r="P27" s="214"/>
      <c r="Q27" s="220"/>
    </row>
    <row r="28" spans="1:17" ht="24" customHeight="1">
      <c r="A28" s="198"/>
      <c r="B28" s="217" t="s">
        <v>41</v>
      </c>
      <c r="C28" s="200">
        <v>58</v>
      </c>
      <c r="D28" s="200">
        <v>5</v>
      </c>
      <c r="E28" s="200">
        <v>5</v>
      </c>
      <c r="F28" s="200">
        <v>6</v>
      </c>
      <c r="G28" s="200">
        <v>2</v>
      </c>
      <c r="H28" s="200"/>
      <c r="I28" s="200">
        <v>1</v>
      </c>
      <c r="J28" s="200"/>
      <c r="K28" s="200">
        <v>51</v>
      </c>
      <c r="L28" s="200"/>
      <c r="M28" s="200">
        <v>378</v>
      </c>
      <c r="N28" s="218">
        <f t="shared" si="2"/>
        <v>506</v>
      </c>
      <c r="O28" s="221" t="s">
        <v>159</v>
      </c>
      <c r="P28" s="214"/>
      <c r="Q28" s="220"/>
    </row>
    <row r="29" spans="1:17" ht="24" customHeight="1">
      <c r="A29" s="198"/>
      <c r="B29" s="217" t="s">
        <v>42</v>
      </c>
      <c r="C29" s="222">
        <v>367</v>
      </c>
      <c r="D29" s="222"/>
      <c r="E29" s="222"/>
      <c r="F29" s="200"/>
      <c r="G29" s="200"/>
      <c r="H29" s="200"/>
      <c r="I29" s="200"/>
      <c r="J29" s="200"/>
      <c r="K29" s="200"/>
      <c r="L29" s="200"/>
      <c r="M29" s="200"/>
      <c r="N29" s="218">
        <f t="shared" si="2"/>
        <v>367</v>
      </c>
      <c r="O29" s="221" t="s">
        <v>43</v>
      </c>
      <c r="P29" s="214"/>
      <c r="Q29" s="220"/>
    </row>
    <row r="30" spans="1:17" ht="24" customHeight="1">
      <c r="A30" s="198"/>
      <c r="B30" s="217" t="s">
        <v>44</v>
      </c>
      <c r="C30" s="200">
        <v>558</v>
      </c>
      <c r="D30" s="200">
        <v>58</v>
      </c>
      <c r="E30" s="200"/>
      <c r="F30" s="200"/>
      <c r="G30" s="200">
        <v>22</v>
      </c>
      <c r="H30" s="200">
        <v>1</v>
      </c>
      <c r="I30" s="200">
        <v>9</v>
      </c>
      <c r="J30" s="200"/>
      <c r="K30" s="200"/>
      <c r="L30" s="200"/>
      <c r="M30" s="200">
        <v>68</v>
      </c>
      <c r="N30" s="218">
        <f t="shared" si="2"/>
        <v>716</v>
      </c>
      <c r="O30" s="221" t="s">
        <v>14</v>
      </c>
      <c r="P30" s="214"/>
      <c r="Q30" s="220"/>
    </row>
    <row r="31" spans="1:17" ht="24" customHeight="1">
      <c r="A31" s="198"/>
      <c r="B31" s="217" t="s">
        <v>45</v>
      </c>
      <c r="C31" s="200">
        <v>99</v>
      </c>
      <c r="D31" s="200">
        <v>155</v>
      </c>
      <c r="E31" s="200">
        <v>3008</v>
      </c>
      <c r="F31" s="200">
        <v>34</v>
      </c>
      <c r="G31" s="200">
        <v>102</v>
      </c>
      <c r="H31" s="200">
        <v>2</v>
      </c>
      <c r="I31" s="200">
        <v>36</v>
      </c>
      <c r="J31" s="200"/>
      <c r="K31" s="200"/>
      <c r="L31" s="200"/>
      <c r="M31" s="200">
        <v>1122</v>
      </c>
      <c r="N31" s="218">
        <f t="shared" si="2"/>
        <v>4558</v>
      </c>
      <c r="O31" s="219" t="s">
        <v>235</v>
      </c>
      <c r="P31" s="214"/>
      <c r="Q31" s="220"/>
    </row>
    <row r="32" spans="1:17" ht="24" customHeight="1">
      <c r="A32" s="198"/>
      <c r="B32" s="217" t="s">
        <v>46</v>
      </c>
      <c r="C32" s="200">
        <v>528</v>
      </c>
      <c r="D32" s="200">
        <v>421</v>
      </c>
      <c r="E32" s="200">
        <v>1740</v>
      </c>
      <c r="F32" s="200"/>
      <c r="G32" s="200">
        <v>29</v>
      </c>
      <c r="H32" s="200"/>
      <c r="I32" s="200">
        <v>9</v>
      </c>
      <c r="J32" s="200">
        <v>1</v>
      </c>
      <c r="K32" s="200">
        <v>41</v>
      </c>
      <c r="L32" s="200">
        <v>3</v>
      </c>
      <c r="M32" s="200">
        <v>461</v>
      </c>
      <c r="N32" s="218">
        <f t="shared" si="2"/>
        <v>3233</v>
      </c>
      <c r="O32" s="219" t="s">
        <v>236</v>
      </c>
      <c r="P32" s="214"/>
      <c r="Q32" s="220"/>
    </row>
    <row r="33" spans="1:17" ht="24" customHeight="1">
      <c r="A33" s="198"/>
      <c r="B33" s="217" t="s">
        <v>47</v>
      </c>
      <c r="C33" s="200">
        <v>78</v>
      </c>
      <c r="D33" s="200">
        <v>2</v>
      </c>
      <c r="E33" s="200">
        <v>1</v>
      </c>
      <c r="F33" s="200">
        <v>5</v>
      </c>
      <c r="G33" s="200">
        <v>2</v>
      </c>
      <c r="H33" s="200">
        <v>2</v>
      </c>
      <c r="I33" s="200">
        <v>7</v>
      </c>
      <c r="J33" s="200"/>
      <c r="K33" s="200"/>
      <c r="L33" s="200"/>
      <c r="M33" s="200"/>
      <c r="N33" s="218">
        <f t="shared" si="2"/>
        <v>97</v>
      </c>
      <c r="O33" s="221" t="s">
        <v>48</v>
      </c>
      <c r="P33" s="214"/>
      <c r="Q33" s="220"/>
    </row>
    <row r="34" spans="1:17" ht="24" customHeight="1">
      <c r="A34" s="198"/>
      <c r="B34" s="217" t="s">
        <v>49</v>
      </c>
      <c r="C34" s="200">
        <v>243</v>
      </c>
      <c r="D34" s="200">
        <v>20</v>
      </c>
      <c r="E34" s="200">
        <v>3</v>
      </c>
      <c r="F34" s="200">
        <v>20</v>
      </c>
      <c r="G34" s="200">
        <v>80</v>
      </c>
      <c r="H34" s="200">
        <v>14</v>
      </c>
      <c r="I34" s="200">
        <v>20</v>
      </c>
      <c r="J34" s="200"/>
      <c r="K34" s="200">
        <v>41</v>
      </c>
      <c r="L34" s="200"/>
      <c r="M34" s="200">
        <v>33</v>
      </c>
      <c r="N34" s="218">
        <f t="shared" si="2"/>
        <v>474</v>
      </c>
      <c r="O34" s="221" t="s">
        <v>237</v>
      </c>
      <c r="P34" s="214"/>
      <c r="Q34" s="220"/>
    </row>
    <row r="35" spans="1:17" ht="24" customHeight="1" thickBot="1">
      <c r="A35" s="198"/>
      <c r="B35" s="223" t="s">
        <v>50</v>
      </c>
      <c r="C35" s="224">
        <v>116</v>
      </c>
      <c r="D35" s="224">
        <v>83</v>
      </c>
      <c r="E35" s="224">
        <v>205</v>
      </c>
      <c r="F35" s="224">
        <v>2</v>
      </c>
      <c r="G35" s="224">
        <v>50</v>
      </c>
      <c r="H35" s="224">
        <v>3</v>
      </c>
      <c r="I35" s="224">
        <v>48</v>
      </c>
      <c r="J35" s="224">
        <v>2</v>
      </c>
      <c r="K35" s="224">
        <v>116</v>
      </c>
      <c r="L35" s="224"/>
      <c r="M35" s="224">
        <v>502</v>
      </c>
      <c r="N35" s="225">
        <f t="shared" si="2"/>
        <v>1127</v>
      </c>
      <c r="O35" s="226" t="s">
        <v>15</v>
      </c>
      <c r="P35" s="214"/>
      <c r="Q35" s="220"/>
    </row>
    <row r="36" spans="1:17" ht="33" customHeight="1" thickBot="1">
      <c r="A36" s="198"/>
      <c r="B36" s="223" t="s">
        <v>51</v>
      </c>
      <c r="C36" s="224">
        <f>SUM(C14:C35)</f>
        <v>19997</v>
      </c>
      <c r="D36" s="224">
        <f aca="true" t="shared" si="3" ref="D36:N36">SUM(D14:D35)</f>
        <v>1651</v>
      </c>
      <c r="E36" s="224">
        <f t="shared" si="3"/>
        <v>12315</v>
      </c>
      <c r="F36" s="224">
        <f t="shared" si="3"/>
        <v>1035</v>
      </c>
      <c r="G36" s="224">
        <f t="shared" si="3"/>
        <v>321</v>
      </c>
      <c r="H36" s="224">
        <f t="shared" si="3"/>
        <v>147</v>
      </c>
      <c r="I36" s="224">
        <f t="shared" si="3"/>
        <v>172</v>
      </c>
      <c r="J36" s="224">
        <f t="shared" si="3"/>
        <v>17</v>
      </c>
      <c r="K36" s="224">
        <f t="shared" si="3"/>
        <v>910</v>
      </c>
      <c r="L36" s="224">
        <f t="shared" si="3"/>
        <v>286</v>
      </c>
      <c r="M36" s="224">
        <f t="shared" si="3"/>
        <v>3654</v>
      </c>
      <c r="N36" s="227">
        <f t="shared" si="3"/>
        <v>40505</v>
      </c>
      <c r="O36" s="228"/>
      <c r="P36" s="214"/>
      <c r="Q36" s="220"/>
    </row>
    <row r="37" spans="1:16" ht="5.25" customHeight="1">
      <c r="A37" s="182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30"/>
      <c r="P37" s="182"/>
    </row>
    <row r="38" spans="1:16" ht="15" customHeight="1">
      <c r="A38" s="182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30"/>
      <c r="P38" s="182"/>
    </row>
  </sheetData>
  <mergeCells count="19"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A1" sqref="A1"/>
    </sheetView>
  </sheetViews>
  <sheetFormatPr defaultColWidth="15.625" defaultRowHeight="13.5"/>
  <cols>
    <col min="1" max="1" width="0.74609375" style="185" customWidth="1"/>
    <col min="2" max="2" width="12.375" style="185" customWidth="1"/>
    <col min="3" max="14" width="10.125" style="185" customWidth="1"/>
    <col min="15" max="15" width="77.75390625" style="184" customWidth="1"/>
    <col min="16" max="16" width="3.50390625" style="185" customWidth="1"/>
    <col min="17" max="16384" width="15.625" style="185" customWidth="1"/>
  </cols>
  <sheetData>
    <row r="1" spans="1:16" ht="15" customHeight="1">
      <c r="A1" s="182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30"/>
      <c r="P1" s="182"/>
    </row>
    <row r="2" spans="1:15" s="234" customFormat="1" ht="26.25" customHeight="1" thickBot="1">
      <c r="A2" s="231" t="s">
        <v>279</v>
      </c>
      <c r="B2" s="207" t="s">
        <v>238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93" t="s">
        <v>162</v>
      </c>
      <c r="N2" s="293"/>
      <c r="O2" s="233"/>
    </row>
    <row r="3" spans="1:16" s="238" customFormat="1" ht="14.25" customHeight="1">
      <c r="A3" s="235"/>
      <c r="B3" s="187" t="s">
        <v>274</v>
      </c>
      <c r="C3" s="294" t="s">
        <v>280</v>
      </c>
      <c r="D3" s="294" t="s">
        <v>221</v>
      </c>
      <c r="E3" s="212" t="s">
        <v>16</v>
      </c>
      <c r="F3" s="236" t="s">
        <v>281</v>
      </c>
      <c r="G3" s="211" t="s">
        <v>222</v>
      </c>
      <c r="H3" s="294" t="s">
        <v>277</v>
      </c>
      <c r="I3" s="294" t="s">
        <v>223</v>
      </c>
      <c r="J3" s="294" t="s">
        <v>224</v>
      </c>
      <c r="K3" s="294" t="s">
        <v>278</v>
      </c>
      <c r="L3" s="188" t="s">
        <v>225</v>
      </c>
      <c r="M3" s="294" t="s">
        <v>226</v>
      </c>
      <c r="N3" s="296" t="s">
        <v>227</v>
      </c>
      <c r="O3" s="291" t="s">
        <v>230</v>
      </c>
      <c r="P3" s="237"/>
    </row>
    <row r="4" spans="1:16" ht="17.25" customHeight="1" thickBot="1">
      <c r="A4" s="198"/>
      <c r="B4" s="194" t="s">
        <v>17</v>
      </c>
      <c r="C4" s="272"/>
      <c r="D4" s="272"/>
      <c r="E4" s="195" t="s">
        <v>18</v>
      </c>
      <c r="F4" s="239" t="s">
        <v>228</v>
      </c>
      <c r="G4" s="240" t="s">
        <v>229</v>
      </c>
      <c r="H4" s="272"/>
      <c r="I4" s="272"/>
      <c r="J4" s="272"/>
      <c r="K4" s="272"/>
      <c r="L4" s="241" t="s">
        <v>163</v>
      </c>
      <c r="M4" s="272"/>
      <c r="N4" s="297"/>
      <c r="O4" s="292"/>
      <c r="P4" s="214"/>
    </row>
    <row r="5" spans="1:17" ht="24" customHeight="1">
      <c r="A5" s="198"/>
      <c r="B5" s="199" t="s">
        <v>52</v>
      </c>
      <c r="C5" s="200">
        <v>795</v>
      </c>
      <c r="D5" s="200">
        <v>807</v>
      </c>
      <c r="E5" s="200">
        <v>91</v>
      </c>
      <c r="F5" s="200">
        <v>30</v>
      </c>
      <c r="G5" s="200">
        <v>10</v>
      </c>
      <c r="H5" s="200">
        <v>2</v>
      </c>
      <c r="I5" s="200">
        <v>18</v>
      </c>
      <c r="J5" s="200">
        <v>2</v>
      </c>
      <c r="K5" s="200">
        <v>72</v>
      </c>
      <c r="L5" s="200"/>
      <c r="M5" s="200">
        <v>70</v>
      </c>
      <c r="N5" s="242">
        <f aca="true" t="shared" si="0" ref="N5:N37">SUM(C5:M5)</f>
        <v>1897</v>
      </c>
      <c r="O5" s="243" t="s">
        <v>239</v>
      </c>
      <c r="P5" s="214"/>
      <c r="Q5" s="109"/>
    </row>
    <row r="6" spans="1:17" ht="24" customHeight="1">
      <c r="A6" s="198"/>
      <c r="B6" s="199" t="s">
        <v>53</v>
      </c>
      <c r="C6" s="200">
        <v>2027</v>
      </c>
      <c r="D6" s="200">
        <v>778</v>
      </c>
      <c r="E6" s="200">
        <v>549</v>
      </c>
      <c r="F6" s="200">
        <v>54</v>
      </c>
      <c r="G6" s="200"/>
      <c r="H6" s="200">
        <v>7</v>
      </c>
      <c r="I6" s="200"/>
      <c r="J6" s="200">
        <v>2</v>
      </c>
      <c r="K6" s="200">
        <v>38</v>
      </c>
      <c r="L6" s="200"/>
      <c r="M6" s="200"/>
      <c r="N6" s="244">
        <f t="shared" si="0"/>
        <v>3455</v>
      </c>
      <c r="O6" s="245" t="s">
        <v>240</v>
      </c>
      <c r="P6" s="214"/>
      <c r="Q6" s="109"/>
    </row>
    <row r="7" spans="1:17" ht="24" customHeight="1">
      <c r="A7" s="198"/>
      <c r="B7" s="199" t="s">
        <v>54</v>
      </c>
      <c r="C7" s="222">
        <v>511</v>
      </c>
      <c r="D7" s="222">
        <v>170</v>
      </c>
      <c r="E7" s="200">
        <v>372</v>
      </c>
      <c r="F7" s="200"/>
      <c r="G7" s="200"/>
      <c r="H7" s="200"/>
      <c r="I7" s="200">
        <v>1</v>
      </c>
      <c r="J7" s="200"/>
      <c r="K7" s="200"/>
      <c r="L7" s="200">
        <v>72</v>
      </c>
      <c r="M7" s="200"/>
      <c r="N7" s="244">
        <f t="shared" si="0"/>
        <v>1126</v>
      </c>
      <c r="O7" s="246" t="s">
        <v>241</v>
      </c>
      <c r="P7" s="214"/>
      <c r="Q7" s="109"/>
    </row>
    <row r="8" spans="1:17" ht="24" customHeight="1">
      <c r="A8" s="198"/>
      <c r="B8" s="199" t="s">
        <v>55</v>
      </c>
      <c r="C8" s="200">
        <v>436</v>
      </c>
      <c r="D8" s="200">
        <v>63</v>
      </c>
      <c r="E8" s="200">
        <v>54</v>
      </c>
      <c r="F8" s="200"/>
      <c r="G8" s="200"/>
      <c r="H8" s="200"/>
      <c r="I8" s="200"/>
      <c r="J8" s="200"/>
      <c r="K8" s="200"/>
      <c r="L8" s="200"/>
      <c r="M8" s="200">
        <v>4</v>
      </c>
      <c r="N8" s="244">
        <f t="shared" si="0"/>
        <v>557</v>
      </c>
      <c r="O8" s="245" t="s">
        <v>242</v>
      </c>
      <c r="P8" s="214"/>
      <c r="Q8" s="109"/>
    </row>
    <row r="9" spans="1:17" ht="24" customHeight="1">
      <c r="A9" s="198"/>
      <c r="B9" s="199" t="s">
        <v>282</v>
      </c>
      <c r="C9" s="200">
        <v>184</v>
      </c>
      <c r="D9" s="200">
        <v>107</v>
      </c>
      <c r="E9" s="200">
        <v>14</v>
      </c>
      <c r="F9" s="200"/>
      <c r="G9" s="200">
        <v>24</v>
      </c>
      <c r="H9" s="200"/>
      <c r="I9" s="200">
        <v>3</v>
      </c>
      <c r="J9" s="200">
        <v>7</v>
      </c>
      <c r="K9" s="200"/>
      <c r="L9" s="200"/>
      <c r="M9" s="200">
        <v>152</v>
      </c>
      <c r="N9" s="244">
        <f t="shared" si="0"/>
        <v>491</v>
      </c>
      <c r="O9" s="246" t="s">
        <v>57</v>
      </c>
      <c r="P9" s="214"/>
      <c r="Q9" s="109"/>
    </row>
    <row r="10" spans="1:17" ht="24" customHeight="1">
      <c r="A10" s="198"/>
      <c r="B10" s="199" t="s">
        <v>283</v>
      </c>
      <c r="C10" s="200">
        <v>20</v>
      </c>
      <c r="D10" s="200">
        <v>387</v>
      </c>
      <c r="E10" s="200">
        <v>227</v>
      </c>
      <c r="F10" s="200"/>
      <c r="G10" s="200"/>
      <c r="H10" s="200"/>
      <c r="I10" s="200">
        <v>25</v>
      </c>
      <c r="J10" s="200"/>
      <c r="K10" s="200"/>
      <c r="L10" s="200"/>
      <c r="M10" s="200">
        <v>41</v>
      </c>
      <c r="N10" s="244">
        <f t="shared" si="0"/>
        <v>700</v>
      </c>
      <c r="O10" s="246" t="s">
        <v>59</v>
      </c>
      <c r="P10" s="214"/>
      <c r="Q10" s="109"/>
    </row>
    <row r="11" spans="1:17" ht="24" customHeight="1">
      <c r="A11" s="198"/>
      <c r="B11" s="199" t="s">
        <v>60</v>
      </c>
      <c r="C11" s="200">
        <v>34</v>
      </c>
      <c r="D11" s="200">
        <v>175</v>
      </c>
      <c r="E11" s="200">
        <v>4</v>
      </c>
      <c r="F11" s="200"/>
      <c r="G11" s="200"/>
      <c r="H11" s="200"/>
      <c r="I11" s="200"/>
      <c r="J11" s="200"/>
      <c r="K11" s="200">
        <v>78</v>
      </c>
      <c r="L11" s="200"/>
      <c r="M11" s="200"/>
      <c r="N11" s="244">
        <f t="shared" si="0"/>
        <v>291</v>
      </c>
      <c r="O11" s="246" t="s">
        <v>284</v>
      </c>
      <c r="P11" s="214"/>
      <c r="Q11" s="109"/>
    </row>
    <row r="12" spans="1:17" ht="24" customHeight="1">
      <c r="A12" s="198"/>
      <c r="B12" s="199" t="s">
        <v>61</v>
      </c>
      <c r="C12" s="222">
        <v>707</v>
      </c>
      <c r="D12" s="200">
        <v>129</v>
      </c>
      <c r="E12" s="200">
        <v>437</v>
      </c>
      <c r="F12" s="200">
        <v>10</v>
      </c>
      <c r="G12" s="200"/>
      <c r="H12" s="200">
        <v>4</v>
      </c>
      <c r="I12" s="200">
        <v>9</v>
      </c>
      <c r="J12" s="200">
        <v>7</v>
      </c>
      <c r="K12" s="200">
        <v>55</v>
      </c>
      <c r="L12" s="200"/>
      <c r="M12" s="200"/>
      <c r="N12" s="244">
        <f t="shared" si="0"/>
        <v>1358</v>
      </c>
      <c r="O12" s="246" t="s">
        <v>285</v>
      </c>
      <c r="P12" s="214"/>
      <c r="Q12" s="109"/>
    </row>
    <row r="13" spans="1:17" ht="24" customHeight="1">
      <c r="A13" s="198"/>
      <c r="B13" s="199" t="s">
        <v>62</v>
      </c>
      <c r="C13" s="200">
        <v>584</v>
      </c>
      <c r="D13" s="200">
        <v>164</v>
      </c>
      <c r="E13" s="200">
        <v>186</v>
      </c>
      <c r="F13" s="200"/>
      <c r="G13" s="200"/>
      <c r="H13" s="200"/>
      <c r="I13" s="200">
        <v>3</v>
      </c>
      <c r="J13" s="200">
        <v>30</v>
      </c>
      <c r="K13" s="200"/>
      <c r="L13" s="200">
        <v>36</v>
      </c>
      <c r="M13" s="200">
        <v>319</v>
      </c>
      <c r="N13" s="244">
        <f t="shared" si="0"/>
        <v>1322</v>
      </c>
      <c r="O13" s="246" t="s">
        <v>243</v>
      </c>
      <c r="P13" s="214"/>
      <c r="Q13" s="109"/>
    </row>
    <row r="14" spans="1:17" ht="24" customHeight="1">
      <c r="A14" s="198"/>
      <c r="B14" s="199" t="s">
        <v>63</v>
      </c>
      <c r="C14" s="200">
        <v>243</v>
      </c>
      <c r="D14" s="200">
        <v>31</v>
      </c>
      <c r="E14" s="200">
        <v>30</v>
      </c>
      <c r="F14" s="200"/>
      <c r="G14" s="200"/>
      <c r="H14" s="200">
        <v>2</v>
      </c>
      <c r="I14" s="200">
        <v>7</v>
      </c>
      <c r="J14" s="200">
        <v>23</v>
      </c>
      <c r="K14" s="200"/>
      <c r="L14" s="200">
        <v>1</v>
      </c>
      <c r="M14" s="200">
        <v>21</v>
      </c>
      <c r="N14" s="244">
        <f t="shared" si="0"/>
        <v>358</v>
      </c>
      <c r="O14" s="246" t="s">
        <v>286</v>
      </c>
      <c r="P14" s="214"/>
      <c r="Q14" s="109"/>
    </row>
    <row r="15" spans="1:17" ht="24" customHeight="1">
      <c r="A15" s="198"/>
      <c r="B15" s="199" t="s">
        <v>64</v>
      </c>
      <c r="C15" s="200">
        <v>1</v>
      </c>
      <c r="D15" s="200">
        <v>2</v>
      </c>
      <c r="E15" s="200"/>
      <c r="F15" s="200"/>
      <c r="G15" s="200"/>
      <c r="H15" s="200"/>
      <c r="I15" s="200"/>
      <c r="J15" s="200"/>
      <c r="K15" s="200"/>
      <c r="L15" s="200"/>
      <c r="M15" s="200">
        <v>16</v>
      </c>
      <c r="N15" s="244">
        <f t="shared" si="0"/>
        <v>19</v>
      </c>
      <c r="O15" s="246" t="s">
        <v>65</v>
      </c>
      <c r="P15" s="214"/>
      <c r="Q15" s="109"/>
    </row>
    <row r="16" spans="1:17" ht="24" customHeight="1">
      <c r="A16" s="198"/>
      <c r="B16" s="199" t="s">
        <v>66</v>
      </c>
      <c r="C16" s="200">
        <v>154</v>
      </c>
      <c r="D16" s="200">
        <v>21</v>
      </c>
      <c r="E16" s="200"/>
      <c r="F16" s="200"/>
      <c r="G16" s="200"/>
      <c r="H16" s="200"/>
      <c r="I16" s="200"/>
      <c r="J16" s="200"/>
      <c r="K16" s="200">
        <v>61</v>
      </c>
      <c r="L16" s="200"/>
      <c r="M16" s="200"/>
      <c r="N16" s="244">
        <f t="shared" si="0"/>
        <v>236</v>
      </c>
      <c r="O16" s="246" t="s">
        <v>244</v>
      </c>
      <c r="P16" s="214"/>
      <c r="Q16" s="109"/>
    </row>
    <row r="17" spans="1:17" ht="24" customHeight="1">
      <c r="A17" s="198"/>
      <c r="B17" s="199" t="s">
        <v>67</v>
      </c>
      <c r="C17" s="200">
        <v>398</v>
      </c>
      <c r="D17" s="200">
        <v>190</v>
      </c>
      <c r="E17" s="200">
        <v>16</v>
      </c>
      <c r="F17" s="200">
        <v>1</v>
      </c>
      <c r="G17" s="200"/>
      <c r="H17" s="200">
        <v>9</v>
      </c>
      <c r="I17" s="200">
        <v>1</v>
      </c>
      <c r="J17" s="200">
        <v>1</v>
      </c>
      <c r="K17" s="200"/>
      <c r="L17" s="200"/>
      <c r="M17" s="200"/>
      <c r="N17" s="244">
        <f t="shared" si="0"/>
        <v>616</v>
      </c>
      <c r="O17" s="247" t="s">
        <v>245</v>
      </c>
      <c r="P17" s="214"/>
      <c r="Q17" s="109"/>
    </row>
    <row r="18" spans="1:17" ht="24" customHeight="1">
      <c r="A18" s="198"/>
      <c r="B18" s="199" t="s">
        <v>287</v>
      </c>
      <c r="C18" s="200">
        <v>24</v>
      </c>
      <c r="D18" s="200">
        <v>13</v>
      </c>
      <c r="E18" s="200">
        <v>1</v>
      </c>
      <c r="F18" s="200">
        <v>1</v>
      </c>
      <c r="G18" s="200"/>
      <c r="H18" s="200">
        <v>5</v>
      </c>
      <c r="I18" s="200"/>
      <c r="J18" s="200"/>
      <c r="K18" s="200"/>
      <c r="L18" s="200"/>
      <c r="M18" s="200">
        <v>9</v>
      </c>
      <c r="N18" s="244">
        <f t="shared" si="0"/>
        <v>53</v>
      </c>
      <c r="O18" s="246" t="s">
        <v>288</v>
      </c>
      <c r="P18" s="214"/>
      <c r="Q18" s="109"/>
    </row>
    <row r="19" spans="1:17" ht="24" customHeight="1">
      <c r="A19" s="198"/>
      <c r="B19" s="199" t="s">
        <v>69</v>
      </c>
      <c r="C19" s="200">
        <v>180</v>
      </c>
      <c r="D19" s="200">
        <v>307</v>
      </c>
      <c r="E19" s="200">
        <v>10</v>
      </c>
      <c r="F19" s="200"/>
      <c r="G19" s="200"/>
      <c r="H19" s="200"/>
      <c r="I19" s="200"/>
      <c r="J19" s="200">
        <v>6</v>
      </c>
      <c r="K19" s="200"/>
      <c r="L19" s="200"/>
      <c r="M19" s="200">
        <v>48</v>
      </c>
      <c r="N19" s="244">
        <f t="shared" si="0"/>
        <v>551</v>
      </c>
      <c r="O19" s="245" t="s">
        <v>246</v>
      </c>
      <c r="P19" s="214"/>
      <c r="Q19" s="109"/>
    </row>
    <row r="20" spans="1:17" ht="24" customHeight="1">
      <c r="A20" s="198"/>
      <c r="B20" s="199" t="s">
        <v>70</v>
      </c>
      <c r="C20" s="200">
        <v>215</v>
      </c>
      <c r="D20" s="200">
        <v>194</v>
      </c>
      <c r="E20" s="200">
        <v>2</v>
      </c>
      <c r="F20" s="200">
        <v>9</v>
      </c>
      <c r="G20" s="200"/>
      <c r="H20" s="200">
        <v>5</v>
      </c>
      <c r="I20" s="200">
        <v>2</v>
      </c>
      <c r="J20" s="200">
        <v>119</v>
      </c>
      <c r="K20" s="200"/>
      <c r="L20" s="222"/>
      <c r="M20" s="200"/>
      <c r="N20" s="244">
        <f t="shared" si="0"/>
        <v>546</v>
      </c>
      <c r="O20" s="246" t="s">
        <v>289</v>
      </c>
      <c r="P20" s="214"/>
      <c r="Q20" s="109"/>
    </row>
    <row r="21" spans="1:17" ht="24" customHeight="1">
      <c r="A21" s="198"/>
      <c r="B21" s="199" t="s">
        <v>71</v>
      </c>
      <c r="C21" s="200">
        <v>707</v>
      </c>
      <c r="D21" s="200">
        <v>156</v>
      </c>
      <c r="E21" s="200">
        <v>20</v>
      </c>
      <c r="F21" s="200"/>
      <c r="G21" s="200"/>
      <c r="H21" s="200">
        <v>1</v>
      </c>
      <c r="I21" s="200"/>
      <c r="J21" s="200">
        <v>22</v>
      </c>
      <c r="K21" s="200">
        <v>22</v>
      </c>
      <c r="L21" s="200"/>
      <c r="M21" s="200">
        <v>12</v>
      </c>
      <c r="N21" s="244">
        <f t="shared" si="0"/>
        <v>940</v>
      </c>
      <c r="O21" s="246" t="s">
        <v>247</v>
      </c>
      <c r="P21" s="214"/>
      <c r="Q21" s="109"/>
    </row>
    <row r="22" spans="1:17" ht="24" customHeight="1">
      <c r="A22" s="198"/>
      <c r="B22" s="199" t="s">
        <v>72</v>
      </c>
      <c r="C22" s="200">
        <v>177</v>
      </c>
      <c r="D22" s="200">
        <v>3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44">
        <f t="shared" si="0"/>
        <v>180</v>
      </c>
      <c r="O22" s="246" t="s">
        <v>290</v>
      </c>
      <c r="P22" s="214"/>
      <c r="Q22" s="109"/>
    </row>
    <row r="23" spans="1:17" ht="24" customHeight="1">
      <c r="A23" s="198"/>
      <c r="B23" s="199" t="s">
        <v>73</v>
      </c>
      <c r="C23" s="200">
        <v>3</v>
      </c>
      <c r="D23" s="200"/>
      <c r="E23" s="200">
        <v>3</v>
      </c>
      <c r="F23" s="200"/>
      <c r="G23" s="200"/>
      <c r="H23" s="200"/>
      <c r="I23" s="200">
        <v>1</v>
      </c>
      <c r="J23" s="200"/>
      <c r="K23" s="200"/>
      <c r="L23" s="200"/>
      <c r="M23" s="200"/>
      <c r="N23" s="244">
        <f t="shared" si="0"/>
        <v>7</v>
      </c>
      <c r="O23" s="246" t="s">
        <v>291</v>
      </c>
      <c r="P23" s="214"/>
      <c r="Q23" s="109"/>
    </row>
    <row r="24" spans="1:17" ht="24" customHeight="1">
      <c r="A24" s="198"/>
      <c r="B24" s="199" t="s">
        <v>74</v>
      </c>
      <c r="C24" s="200">
        <v>5</v>
      </c>
      <c r="D24" s="200">
        <v>45</v>
      </c>
      <c r="E24" s="200"/>
      <c r="F24" s="200"/>
      <c r="G24" s="200"/>
      <c r="H24" s="200"/>
      <c r="I24" s="200"/>
      <c r="J24" s="200"/>
      <c r="K24" s="200">
        <v>33</v>
      </c>
      <c r="L24" s="200"/>
      <c r="M24" s="200">
        <v>3</v>
      </c>
      <c r="N24" s="244">
        <f t="shared" si="0"/>
        <v>86</v>
      </c>
      <c r="O24" s="246" t="s">
        <v>248</v>
      </c>
      <c r="P24" s="214"/>
      <c r="Q24" s="109"/>
    </row>
    <row r="25" spans="1:17" ht="24" customHeight="1">
      <c r="A25" s="198"/>
      <c r="B25" s="199" t="s">
        <v>75</v>
      </c>
      <c r="C25" s="200">
        <v>167</v>
      </c>
      <c r="D25" s="200">
        <v>15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44">
        <f t="shared" si="0"/>
        <v>182</v>
      </c>
      <c r="O25" s="246" t="s">
        <v>292</v>
      </c>
      <c r="P25" s="214"/>
      <c r="Q25" s="109"/>
    </row>
    <row r="26" spans="1:17" ht="24" customHeight="1">
      <c r="A26" s="198"/>
      <c r="B26" s="199" t="s">
        <v>76</v>
      </c>
      <c r="C26" s="200">
        <v>19</v>
      </c>
      <c r="D26" s="200">
        <v>5</v>
      </c>
      <c r="E26" s="200"/>
      <c r="F26" s="200"/>
      <c r="G26" s="200"/>
      <c r="H26" s="200"/>
      <c r="I26" s="200"/>
      <c r="J26" s="200"/>
      <c r="K26" s="200"/>
      <c r="L26" s="200"/>
      <c r="M26" s="200">
        <v>14</v>
      </c>
      <c r="N26" s="244">
        <f t="shared" si="0"/>
        <v>38</v>
      </c>
      <c r="O26" s="246" t="s">
        <v>77</v>
      </c>
      <c r="P26" s="214"/>
      <c r="Q26" s="109"/>
    </row>
    <row r="27" spans="1:17" ht="24" customHeight="1">
      <c r="A27" s="198"/>
      <c r="B27" s="199" t="s">
        <v>78</v>
      </c>
      <c r="C27" s="200">
        <v>220</v>
      </c>
      <c r="D27" s="200">
        <v>173</v>
      </c>
      <c r="E27" s="200">
        <v>30</v>
      </c>
      <c r="F27" s="200"/>
      <c r="G27" s="200"/>
      <c r="H27" s="200">
        <v>2</v>
      </c>
      <c r="I27" s="200">
        <v>6</v>
      </c>
      <c r="J27" s="200"/>
      <c r="K27" s="200"/>
      <c r="L27" s="200"/>
      <c r="M27" s="200"/>
      <c r="N27" s="244">
        <f t="shared" si="0"/>
        <v>431</v>
      </c>
      <c r="O27" s="246" t="s">
        <v>249</v>
      </c>
      <c r="P27" s="214"/>
      <c r="Q27" s="109"/>
    </row>
    <row r="28" spans="1:17" ht="24" customHeight="1">
      <c r="A28" s="198"/>
      <c r="B28" s="199" t="s">
        <v>79</v>
      </c>
      <c r="C28" s="200">
        <v>64</v>
      </c>
      <c r="D28" s="200">
        <v>43</v>
      </c>
      <c r="E28" s="200">
        <v>22</v>
      </c>
      <c r="F28" s="200">
        <v>1</v>
      </c>
      <c r="G28" s="200"/>
      <c r="H28" s="200">
        <v>1</v>
      </c>
      <c r="I28" s="200">
        <v>1</v>
      </c>
      <c r="J28" s="200"/>
      <c r="K28" s="200">
        <v>54</v>
      </c>
      <c r="L28" s="200"/>
      <c r="M28" s="200"/>
      <c r="N28" s="244">
        <f t="shared" si="0"/>
        <v>186</v>
      </c>
      <c r="O28" s="246" t="s">
        <v>250</v>
      </c>
      <c r="P28" s="214"/>
      <c r="Q28" s="109"/>
    </row>
    <row r="29" spans="1:17" ht="24" customHeight="1">
      <c r="A29" s="198"/>
      <c r="B29" s="199" t="s">
        <v>80</v>
      </c>
      <c r="C29" s="200">
        <v>87</v>
      </c>
      <c r="D29" s="200">
        <v>74</v>
      </c>
      <c r="E29" s="200">
        <v>14</v>
      </c>
      <c r="F29" s="200"/>
      <c r="G29" s="200"/>
      <c r="H29" s="200">
        <v>10</v>
      </c>
      <c r="I29" s="200"/>
      <c r="J29" s="200">
        <v>3</v>
      </c>
      <c r="K29" s="200"/>
      <c r="L29" s="200"/>
      <c r="M29" s="200">
        <v>34</v>
      </c>
      <c r="N29" s="244">
        <f t="shared" si="0"/>
        <v>222</v>
      </c>
      <c r="O29" s="246" t="s">
        <v>251</v>
      </c>
      <c r="P29" s="214"/>
      <c r="Q29" s="109"/>
    </row>
    <row r="30" spans="1:17" ht="24" customHeight="1">
      <c r="A30" s="198"/>
      <c r="B30" s="199" t="s">
        <v>81</v>
      </c>
      <c r="C30" s="200">
        <v>69</v>
      </c>
      <c r="D30" s="200">
        <v>47</v>
      </c>
      <c r="E30" s="200">
        <v>34</v>
      </c>
      <c r="F30" s="200"/>
      <c r="G30" s="200"/>
      <c r="H30" s="200"/>
      <c r="I30" s="200">
        <v>6</v>
      </c>
      <c r="J30" s="200">
        <v>7</v>
      </c>
      <c r="K30" s="200">
        <v>44</v>
      </c>
      <c r="L30" s="200"/>
      <c r="M30" s="200"/>
      <c r="N30" s="244">
        <f t="shared" si="0"/>
        <v>207</v>
      </c>
      <c r="O30" s="246" t="s">
        <v>293</v>
      </c>
      <c r="P30" s="214"/>
      <c r="Q30" s="109"/>
    </row>
    <row r="31" spans="1:17" ht="24" customHeight="1">
      <c r="A31" s="198"/>
      <c r="B31" s="199" t="s">
        <v>82</v>
      </c>
      <c r="C31" s="200">
        <v>50</v>
      </c>
      <c r="D31" s="200">
        <v>21</v>
      </c>
      <c r="E31" s="200">
        <v>4</v>
      </c>
      <c r="F31" s="222">
        <v>9</v>
      </c>
      <c r="G31" s="200"/>
      <c r="H31" s="200">
        <v>5</v>
      </c>
      <c r="I31" s="200">
        <v>10</v>
      </c>
      <c r="J31" s="200"/>
      <c r="K31" s="200"/>
      <c r="L31" s="200"/>
      <c r="M31" s="200">
        <v>10</v>
      </c>
      <c r="N31" s="244">
        <f t="shared" si="0"/>
        <v>109</v>
      </c>
      <c r="O31" s="246" t="s">
        <v>83</v>
      </c>
      <c r="P31" s="214"/>
      <c r="Q31" s="109"/>
    </row>
    <row r="32" spans="1:17" ht="24" customHeight="1">
      <c r="A32" s="198"/>
      <c r="B32" s="199" t="s">
        <v>84</v>
      </c>
      <c r="C32" s="200">
        <v>259</v>
      </c>
      <c r="D32" s="200">
        <v>60</v>
      </c>
      <c r="E32" s="200">
        <v>14</v>
      </c>
      <c r="F32" s="200">
        <v>12</v>
      </c>
      <c r="G32" s="200"/>
      <c r="H32" s="200">
        <v>19</v>
      </c>
      <c r="I32" s="200">
        <v>2</v>
      </c>
      <c r="J32" s="200"/>
      <c r="K32" s="200"/>
      <c r="L32" s="200"/>
      <c r="M32" s="200">
        <v>19</v>
      </c>
      <c r="N32" s="244">
        <f t="shared" si="0"/>
        <v>385</v>
      </c>
      <c r="O32" s="246" t="s">
        <v>252</v>
      </c>
      <c r="P32" s="214"/>
      <c r="Q32" s="109"/>
    </row>
    <row r="33" spans="1:17" ht="24" customHeight="1">
      <c r="A33" s="198"/>
      <c r="B33" s="199" t="s">
        <v>85</v>
      </c>
      <c r="C33" s="200">
        <v>191</v>
      </c>
      <c r="D33" s="200">
        <v>98</v>
      </c>
      <c r="E33" s="200">
        <v>3</v>
      </c>
      <c r="F33" s="200">
        <v>2</v>
      </c>
      <c r="G33" s="200">
        <v>72</v>
      </c>
      <c r="H33" s="200">
        <v>3</v>
      </c>
      <c r="I33" s="200">
        <v>1</v>
      </c>
      <c r="J33" s="200"/>
      <c r="K33" s="200"/>
      <c r="L33" s="200"/>
      <c r="M33" s="200">
        <v>2</v>
      </c>
      <c r="N33" s="244">
        <f t="shared" si="0"/>
        <v>372</v>
      </c>
      <c r="O33" s="248" t="s">
        <v>294</v>
      </c>
      <c r="P33" s="214"/>
      <c r="Q33" s="109"/>
    </row>
    <row r="34" spans="1:17" ht="24" customHeight="1">
      <c r="A34" s="198"/>
      <c r="B34" s="199" t="s">
        <v>86</v>
      </c>
      <c r="C34" s="200"/>
      <c r="D34" s="200">
        <v>4</v>
      </c>
      <c r="E34" s="200">
        <v>6</v>
      </c>
      <c r="F34" s="200"/>
      <c r="G34" s="200"/>
      <c r="H34" s="200">
        <v>1</v>
      </c>
      <c r="I34" s="200">
        <v>5</v>
      </c>
      <c r="J34" s="200"/>
      <c r="K34" s="200"/>
      <c r="L34" s="200"/>
      <c r="M34" s="200"/>
      <c r="N34" s="244">
        <f t="shared" si="0"/>
        <v>16</v>
      </c>
      <c r="O34" s="246" t="s">
        <v>87</v>
      </c>
      <c r="P34" s="214"/>
      <c r="Q34" s="109"/>
    </row>
    <row r="35" spans="1:17" ht="24" customHeight="1">
      <c r="A35" s="198"/>
      <c r="B35" s="199" t="s">
        <v>88</v>
      </c>
      <c r="C35" s="200">
        <v>35</v>
      </c>
      <c r="D35" s="200">
        <v>85</v>
      </c>
      <c r="E35" s="200">
        <v>9</v>
      </c>
      <c r="F35" s="200"/>
      <c r="G35" s="200"/>
      <c r="H35" s="200"/>
      <c r="I35" s="200"/>
      <c r="J35" s="200"/>
      <c r="K35" s="200"/>
      <c r="L35" s="200"/>
      <c r="M35" s="200">
        <v>17</v>
      </c>
      <c r="N35" s="244">
        <f t="shared" si="0"/>
        <v>146</v>
      </c>
      <c r="O35" s="246" t="s">
        <v>89</v>
      </c>
      <c r="P35" s="214"/>
      <c r="Q35" s="109"/>
    </row>
    <row r="36" spans="1:17" ht="24" customHeight="1">
      <c r="A36" s="198"/>
      <c r="B36" s="199" t="s">
        <v>90</v>
      </c>
      <c r="C36" s="222">
        <v>7</v>
      </c>
      <c r="D36" s="222">
        <v>5</v>
      </c>
      <c r="E36" s="200"/>
      <c r="F36" s="200">
        <v>2</v>
      </c>
      <c r="G36" s="200"/>
      <c r="H36" s="200"/>
      <c r="I36" s="200"/>
      <c r="J36" s="200">
        <v>2</v>
      </c>
      <c r="K36" s="200"/>
      <c r="L36" s="200"/>
      <c r="M36" s="200"/>
      <c r="N36" s="244">
        <f t="shared" si="0"/>
        <v>16</v>
      </c>
      <c r="O36" s="246" t="s">
        <v>91</v>
      </c>
      <c r="P36" s="214"/>
      <c r="Q36" s="109"/>
    </row>
    <row r="37" spans="1:17" ht="24" customHeight="1" thickBot="1">
      <c r="A37" s="198"/>
      <c r="B37" s="249" t="s">
        <v>92</v>
      </c>
      <c r="C37" s="224">
        <v>79</v>
      </c>
      <c r="D37" s="224">
        <v>38</v>
      </c>
      <c r="E37" s="224"/>
      <c r="F37" s="224"/>
      <c r="G37" s="224"/>
      <c r="H37" s="224">
        <v>1</v>
      </c>
      <c r="I37" s="224"/>
      <c r="J37" s="224"/>
      <c r="K37" s="224"/>
      <c r="L37" s="224"/>
      <c r="M37" s="224">
        <v>2</v>
      </c>
      <c r="N37" s="206">
        <f t="shared" si="0"/>
        <v>120</v>
      </c>
      <c r="O37" s="250" t="s">
        <v>295</v>
      </c>
      <c r="P37" s="214"/>
      <c r="Q37" s="109"/>
    </row>
    <row r="38" spans="1:17" ht="31.5" customHeight="1" thickBot="1">
      <c r="A38" s="198"/>
      <c r="B38" s="249" t="s">
        <v>93</v>
      </c>
      <c r="C38" s="224">
        <f aca="true" t="shared" si="1" ref="C38:N38">SUM(C5:C37)</f>
        <v>8652</v>
      </c>
      <c r="D38" s="224">
        <f t="shared" si="1"/>
        <v>4410</v>
      </c>
      <c r="E38" s="224">
        <f t="shared" si="1"/>
        <v>2152</v>
      </c>
      <c r="F38" s="224">
        <f t="shared" si="1"/>
        <v>131</v>
      </c>
      <c r="G38" s="224">
        <f t="shared" si="1"/>
        <v>106</v>
      </c>
      <c r="H38" s="224">
        <f t="shared" si="1"/>
        <v>77</v>
      </c>
      <c r="I38" s="224">
        <f t="shared" si="1"/>
        <v>101</v>
      </c>
      <c r="J38" s="224">
        <f t="shared" si="1"/>
        <v>231</v>
      </c>
      <c r="K38" s="224">
        <f t="shared" si="1"/>
        <v>457</v>
      </c>
      <c r="L38" s="224">
        <f t="shared" si="1"/>
        <v>109</v>
      </c>
      <c r="M38" s="224">
        <f t="shared" si="1"/>
        <v>793</v>
      </c>
      <c r="N38" s="224">
        <f t="shared" si="1"/>
        <v>17219</v>
      </c>
      <c r="O38" s="251"/>
      <c r="P38" s="214"/>
      <c r="Q38" s="109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3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85" customWidth="1"/>
    <col min="2" max="2" width="12.625" style="185" customWidth="1"/>
    <col min="3" max="14" width="10.125" style="185" customWidth="1"/>
    <col min="15" max="15" width="77.625" style="185" customWidth="1"/>
    <col min="16" max="16" width="9.00390625" style="185" customWidth="1"/>
    <col min="17" max="17" width="11.125" style="185" bestFit="1" customWidth="1"/>
    <col min="18" max="16384" width="9.00390625" style="185" customWidth="1"/>
  </cols>
  <sheetData>
    <row r="3" spans="1:15" s="234" customFormat="1" ht="19.5" customHeight="1" thickBot="1">
      <c r="A3" s="252" t="s">
        <v>253</v>
      </c>
      <c r="B3" s="253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54" t="s">
        <v>162</v>
      </c>
      <c r="N3" s="185"/>
      <c r="O3" s="255"/>
    </row>
    <row r="4" spans="1:16" ht="24.75" customHeight="1">
      <c r="A4" s="198"/>
      <c r="B4" s="256" t="s">
        <v>149</v>
      </c>
      <c r="C4" s="294" t="s">
        <v>150</v>
      </c>
      <c r="D4" s="294" t="s">
        <v>221</v>
      </c>
      <c r="E4" s="257" t="s">
        <v>151</v>
      </c>
      <c r="F4" s="213" t="s">
        <v>152</v>
      </c>
      <c r="G4" s="213" t="s">
        <v>222</v>
      </c>
      <c r="H4" s="213" t="s">
        <v>153</v>
      </c>
      <c r="I4" s="294" t="s">
        <v>223</v>
      </c>
      <c r="J4" s="294" t="s">
        <v>224</v>
      </c>
      <c r="K4" s="294" t="s">
        <v>154</v>
      </c>
      <c r="L4" s="191" t="s">
        <v>225</v>
      </c>
      <c r="M4" s="294" t="s">
        <v>226</v>
      </c>
      <c r="N4" s="296" t="s">
        <v>227</v>
      </c>
      <c r="O4" s="291" t="s">
        <v>230</v>
      </c>
      <c r="P4" s="214"/>
    </row>
    <row r="5" spans="1:16" ht="24.75" customHeight="1" thickBot="1">
      <c r="A5" s="198"/>
      <c r="B5" s="258" t="s">
        <v>17</v>
      </c>
      <c r="C5" s="295"/>
      <c r="D5" s="295"/>
      <c r="E5" s="259" t="s">
        <v>18</v>
      </c>
      <c r="F5" s="215" t="s">
        <v>228</v>
      </c>
      <c r="G5" s="215" t="s">
        <v>254</v>
      </c>
      <c r="H5" s="215"/>
      <c r="I5" s="295"/>
      <c r="J5" s="295"/>
      <c r="K5" s="295"/>
      <c r="L5" s="197" t="s">
        <v>163</v>
      </c>
      <c r="M5" s="295"/>
      <c r="N5" s="297"/>
      <c r="O5" s="292"/>
      <c r="P5" s="214"/>
    </row>
    <row r="6" spans="1:17" ht="30" customHeight="1">
      <c r="A6" s="198"/>
      <c r="B6" s="199" t="s">
        <v>94</v>
      </c>
      <c r="C6" s="200">
        <v>179</v>
      </c>
      <c r="D6" s="200">
        <v>860</v>
      </c>
      <c r="E6" s="200">
        <v>132</v>
      </c>
      <c r="F6" s="200">
        <v>57</v>
      </c>
      <c r="G6" s="200"/>
      <c r="H6" s="200">
        <v>20</v>
      </c>
      <c r="I6" s="200">
        <v>2</v>
      </c>
      <c r="J6" s="200">
        <v>13</v>
      </c>
      <c r="K6" s="200">
        <v>48</v>
      </c>
      <c r="L6" s="200"/>
      <c r="M6" s="200">
        <v>125</v>
      </c>
      <c r="N6" s="218">
        <f>SUM(C6:M6)</f>
        <v>1436</v>
      </c>
      <c r="O6" s="260" t="s">
        <v>255</v>
      </c>
      <c r="P6" s="214"/>
      <c r="Q6" s="220"/>
    </row>
    <row r="7" spans="1:17" ht="30" customHeight="1">
      <c r="A7" s="198"/>
      <c r="B7" s="199" t="s">
        <v>95</v>
      </c>
      <c r="C7" s="200">
        <v>310</v>
      </c>
      <c r="D7" s="200">
        <v>180</v>
      </c>
      <c r="E7" s="200">
        <v>13</v>
      </c>
      <c r="F7" s="200">
        <v>5</v>
      </c>
      <c r="G7" s="200"/>
      <c r="H7" s="200">
        <v>3</v>
      </c>
      <c r="I7" s="200"/>
      <c r="J7" s="200">
        <v>6</v>
      </c>
      <c r="K7" s="200">
        <v>48</v>
      </c>
      <c r="L7" s="200"/>
      <c r="M7" s="200">
        <v>279</v>
      </c>
      <c r="N7" s="218">
        <f aca="true" t="shared" si="0" ref="N7:N30">SUM(C7:M7)</f>
        <v>844</v>
      </c>
      <c r="O7" s="260" t="s">
        <v>156</v>
      </c>
      <c r="P7" s="214"/>
      <c r="Q7" s="220"/>
    </row>
    <row r="8" spans="1:17" ht="30" customHeight="1">
      <c r="A8" s="198"/>
      <c r="B8" s="199" t="s">
        <v>96</v>
      </c>
      <c r="C8" s="200">
        <v>166</v>
      </c>
      <c r="D8" s="200">
        <v>170</v>
      </c>
      <c r="E8" s="200">
        <v>28</v>
      </c>
      <c r="F8" s="200">
        <v>7</v>
      </c>
      <c r="G8" s="200"/>
      <c r="H8" s="200"/>
      <c r="I8" s="200"/>
      <c r="J8" s="200"/>
      <c r="K8" s="200"/>
      <c r="L8" s="200"/>
      <c r="M8" s="200">
        <v>21</v>
      </c>
      <c r="N8" s="218">
        <f t="shared" si="0"/>
        <v>392</v>
      </c>
      <c r="O8" s="260" t="s">
        <v>138</v>
      </c>
      <c r="P8" s="214"/>
      <c r="Q8" s="220"/>
    </row>
    <row r="9" spans="1:17" ht="30" customHeight="1">
      <c r="A9" s="198"/>
      <c r="B9" s="199" t="s">
        <v>97</v>
      </c>
      <c r="C9" s="200"/>
      <c r="D9" s="200">
        <v>15</v>
      </c>
      <c r="E9" s="200"/>
      <c r="F9" s="200"/>
      <c r="G9" s="200"/>
      <c r="H9" s="200"/>
      <c r="I9" s="200"/>
      <c r="J9" s="200">
        <v>1</v>
      </c>
      <c r="K9" s="200"/>
      <c r="L9" s="200"/>
      <c r="M9" s="200">
        <v>8</v>
      </c>
      <c r="N9" s="218">
        <f t="shared" si="0"/>
        <v>24</v>
      </c>
      <c r="O9" s="221" t="s">
        <v>157</v>
      </c>
      <c r="P9" s="214"/>
      <c r="Q9" s="220"/>
    </row>
    <row r="10" spans="1:17" ht="30" customHeight="1">
      <c r="A10" s="198"/>
      <c r="B10" s="199" t="s">
        <v>98</v>
      </c>
      <c r="C10" s="200">
        <v>20</v>
      </c>
      <c r="D10" s="200">
        <v>4</v>
      </c>
      <c r="E10" s="200"/>
      <c r="F10" s="200"/>
      <c r="G10" s="200"/>
      <c r="H10" s="200"/>
      <c r="I10" s="200"/>
      <c r="J10" s="200"/>
      <c r="K10" s="200">
        <v>38</v>
      </c>
      <c r="L10" s="200"/>
      <c r="M10" s="200"/>
      <c r="N10" s="218">
        <f t="shared" si="0"/>
        <v>62</v>
      </c>
      <c r="O10" s="221" t="s">
        <v>158</v>
      </c>
      <c r="P10" s="214"/>
      <c r="Q10" s="220"/>
    </row>
    <row r="11" spans="1:17" ht="30" customHeight="1">
      <c r="A11" s="198"/>
      <c r="B11" s="199" t="s">
        <v>99</v>
      </c>
      <c r="C11" s="200">
        <v>37</v>
      </c>
      <c r="D11" s="200">
        <v>9</v>
      </c>
      <c r="E11" s="200">
        <v>7</v>
      </c>
      <c r="F11" s="200"/>
      <c r="G11" s="200"/>
      <c r="H11" s="200"/>
      <c r="I11" s="200"/>
      <c r="J11" s="200"/>
      <c r="K11" s="200">
        <v>96</v>
      </c>
      <c r="L11" s="200"/>
      <c r="M11" s="200"/>
      <c r="N11" s="218">
        <f t="shared" si="0"/>
        <v>149</v>
      </c>
      <c r="O11" s="221" t="s">
        <v>139</v>
      </c>
      <c r="P11" s="214"/>
      <c r="Q11" s="220"/>
    </row>
    <row r="12" spans="1:17" ht="30" customHeight="1">
      <c r="A12" s="198"/>
      <c r="B12" s="199" t="s">
        <v>127</v>
      </c>
      <c r="C12" s="200">
        <v>144</v>
      </c>
      <c r="D12" s="200">
        <v>40</v>
      </c>
      <c r="E12" s="200">
        <v>3</v>
      </c>
      <c r="F12" s="200">
        <v>1</v>
      </c>
      <c r="G12" s="200"/>
      <c r="H12" s="200">
        <v>13</v>
      </c>
      <c r="I12" s="200"/>
      <c r="J12" s="200"/>
      <c r="K12" s="200">
        <v>73</v>
      </c>
      <c r="L12" s="200"/>
      <c r="M12" s="200"/>
      <c r="N12" s="218">
        <f t="shared" si="0"/>
        <v>274</v>
      </c>
      <c r="O12" s="260" t="s">
        <v>256</v>
      </c>
      <c r="P12" s="214"/>
      <c r="Q12" s="220"/>
    </row>
    <row r="13" spans="1:17" ht="30" customHeight="1">
      <c r="A13" s="198"/>
      <c r="B13" s="199" t="s">
        <v>100</v>
      </c>
      <c r="C13" s="200">
        <v>800</v>
      </c>
      <c r="D13" s="200">
        <v>11</v>
      </c>
      <c r="E13" s="200">
        <v>67</v>
      </c>
      <c r="F13" s="200">
        <v>1</v>
      </c>
      <c r="G13" s="200"/>
      <c r="H13" s="200">
        <v>1</v>
      </c>
      <c r="I13" s="200">
        <v>5</v>
      </c>
      <c r="J13" s="200">
        <v>3</v>
      </c>
      <c r="K13" s="200">
        <v>79</v>
      </c>
      <c r="L13" s="200"/>
      <c r="M13" s="200">
        <v>39</v>
      </c>
      <c r="N13" s="218">
        <f t="shared" si="0"/>
        <v>1006</v>
      </c>
      <c r="O13" s="219" t="s">
        <v>257</v>
      </c>
      <c r="P13" s="214"/>
      <c r="Q13" s="220"/>
    </row>
    <row r="14" spans="1:17" ht="30" customHeight="1">
      <c r="A14" s="198"/>
      <c r="B14" s="199" t="s">
        <v>101</v>
      </c>
      <c r="C14" s="200">
        <v>9</v>
      </c>
      <c r="D14" s="200">
        <v>10</v>
      </c>
      <c r="E14" s="200">
        <v>2</v>
      </c>
      <c r="F14" s="200"/>
      <c r="G14" s="200"/>
      <c r="H14" s="200">
        <v>1</v>
      </c>
      <c r="I14" s="200"/>
      <c r="J14" s="200"/>
      <c r="K14" s="200">
        <v>51</v>
      </c>
      <c r="L14" s="200"/>
      <c r="M14" s="200">
        <v>9</v>
      </c>
      <c r="N14" s="218">
        <f t="shared" si="0"/>
        <v>82</v>
      </c>
      <c r="O14" s="221" t="s">
        <v>258</v>
      </c>
      <c r="P14" s="214"/>
      <c r="Q14" s="220"/>
    </row>
    <row r="15" spans="1:17" ht="30" customHeight="1">
      <c r="A15" s="198"/>
      <c r="B15" s="199" t="s">
        <v>128</v>
      </c>
      <c r="C15" s="200">
        <v>141</v>
      </c>
      <c r="D15" s="200">
        <v>11</v>
      </c>
      <c r="E15" s="200">
        <v>1</v>
      </c>
      <c r="F15" s="200"/>
      <c r="G15" s="200"/>
      <c r="H15" s="200"/>
      <c r="I15" s="200"/>
      <c r="J15" s="200"/>
      <c r="K15" s="200">
        <v>4</v>
      </c>
      <c r="L15" s="200"/>
      <c r="M15" s="200"/>
      <c r="N15" s="218">
        <f t="shared" si="0"/>
        <v>157</v>
      </c>
      <c r="O15" s="260" t="s">
        <v>259</v>
      </c>
      <c r="P15" s="214"/>
      <c r="Q15" s="220"/>
    </row>
    <row r="16" spans="1:17" ht="30" customHeight="1">
      <c r="A16" s="198"/>
      <c r="B16" s="199" t="s">
        <v>102</v>
      </c>
      <c r="C16" s="222"/>
      <c r="D16" s="222">
        <v>2</v>
      </c>
      <c r="E16" s="200"/>
      <c r="F16" s="200">
        <v>1</v>
      </c>
      <c r="G16" s="200"/>
      <c r="H16" s="200"/>
      <c r="I16" s="200"/>
      <c r="J16" s="200"/>
      <c r="K16" s="200"/>
      <c r="L16" s="200"/>
      <c r="M16" s="200">
        <v>15</v>
      </c>
      <c r="N16" s="218">
        <f t="shared" si="0"/>
        <v>18</v>
      </c>
      <c r="O16" s="221" t="s">
        <v>260</v>
      </c>
      <c r="P16" s="214"/>
      <c r="Q16" s="220"/>
    </row>
    <row r="17" spans="1:17" ht="30" customHeight="1">
      <c r="A17" s="198"/>
      <c r="B17" s="199" t="s">
        <v>103</v>
      </c>
      <c r="C17" s="200">
        <v>364</v>
      </c>
      <c r="D17" s="200">
        <v>72</v>
      </c>
      <c r="E17" s="200">
        <v>11</v>
      </c>
      <c r="F17" s="200">
        <v>5</v>
      </c>
      <c r="G17" s="200"/>
      <c r="H17" s="200">
        <v>2</v>
      </c>
      <c r="I17" s="200"/>
      <c r="J17" s="200">
        <v>80</v>
      </c>
      <c r="K17" s="200"/>
      <c r="L17" s="200"/>
      <c r="M17" s="200">
        <v>61</v>
      </c>
      <c r="N17" s="218">
        <f t="shared" si="0"/>
        <v>595</v>
      </c>
      <c r="O17" s="261" t="s">
        <v>261</v>
      </c>
      <c r="P17" s="214"/>
      <c r="Q17" s="220"/>
    </row>
    <row r="18" spans="1:17" ht="30" customHeight="1">
      <c r="A18" s="198"/>
      <c r="B18" s="199" t="s">
        <v>104</v>
      </c>
      <c r="C18" s="200">
        <v>36</v>
      </c>
      <c r="D18" s="200">
        <v>7</v>
      </c>
      <c r="E18" s="200">
        <v>23</v>
      </c>
      <c r="F18" s="200">
        <v>4</v>
      </c>
      <c r="G18" s="200"/>
      <c r="H18" s="200">
        <v>4</v>
      </c>
      <c r="I18" s="200"/>
      <c r="J18" s="200"/>
      <c r="K18" s="200">
        <v>100</v>
      </c>
      <c r="L18" s="200"/>
      <c r="M18" s="200"/>
      <c r="N18" s="218">
        <f t="shared" si="0"/>
        <v>174</v>
      </c>
      <c r="O18" s="260" t="s">
        <v>262</v>
      </c>
      <c r="P18" s="214"/>
      <c r="Q18" s="220"/>
    </row>
    <row r="19" spans="1:17" ht="30" customHeight="1">
      <c r="A19" s="198"/>
      <c r="B19" s="199" t="s">
        <v>0</v>
      </c>
      <c r="C19" s="200">
        <v>17</v>
      </c>
      <c r="D19" s="200">
        <v>20</v>
      </c>
      <c r="E19" s="200">
        <v>10</v>
      </c>
      <c r="F19" s="200"/>
      <c r="G19" s="200"/>
      <c r="H19" s="200"/>
      <c r="I19" s="200"/>
      <c r="J19" s="200"/>
      <c r="K19" s="200">
        <v>47</v>
      </c>
      <c r="L19" s="200"/>
      <c r="M19" s="200"/>
      <c r="N19" s="218">
        <f t="shared" si="0"/>
        <v>94</v>
      </c>
      <c r="O19" s="221" t="s">
        <v>1</v>
      </c>
      <c r="P19" s="214"/>
      <c r="Q19" s="220"/>
    </row>
    <row r="20" spans="1:17" ht="30" customHeight="1">
      <c r="A20" s="198"/>
      <c r="B20" s="199" t="s">
        <v>106</v>
      </c>
      <c r="C20" s="200">
        <v>56</v>
      </c>
      <c r="D20" s="200"/>
      <c r="E20" s="200"/>
      <c r="F20" s="200">
        <v>3</v>
      </c>
      <c r="G20" s="200"/>
      <c r="H20" s="200">
        <v>2</v>
      </c>
      <c r="I20" s="200"/>
      <c r="J20" s="200"/>
      <c r="K20" s="200">
        <v>50</v>
      </c>
      <c r="L20" s="200"/>
      <c r="M20" s="200"/>
      <c r="N20" s="218">
        <f t="shared" si="0"/>
        <v>111</v>
      </c>
      <c r="O20" s="221" t="s">
        <v>2</v>
      </c>
      <c r="P20" s="214"/>
      <c r="Q20" s="220"/>
    </row>
    <row r="21" spans="1:17" ht="30" customHeight="1">
      <c r="A21" s="198"/>
      <c r="B21" s="199" t="s">
        <v>107</v>
      </c>
      <c r="C21" s="200"/>
      <c r="D21" s="200"/>
      <c r="E21" s="200"/>
      <c r="F21" s="200"/>
      <c r="G21" s="200"/>
      <c r="H21" s="200"/>
      <c r="I21" s="200"/>
      <c r="J21" s="200"/>
      <c r="K21" s="200">
        <v>69</v>
      </c>
      <c r="L21" s="200"/>
      <c r="M21" s="200">
        <v>40</v>
      </c>
      <c r="N21" s="218">
        <f t="shared" si="0"/>
        <v>109</v>
      </c>
      <c r="O21" s="221" t="s">
        <v>3</v>
      </c>
      <c r="P21" s="214"/>
      <c r="Q21" s="220"/>
    </row>
    <row r="22" spans="1:17" ht="30" customHeight="1">
      <c r="A22" s="198"/>
      <c r="B22" s="199" t="s">
        <v>129</v>
      </c>
      <c r="C22" s="200">
        <v>74</v>
      </c>
      <c r="D22" s="200">
        <v>16</v>
      </c>
      <c r="E22" s="200">
        <v>21</v>
      </c>
      <c r="F22" s="200">
        <v>2</v>
      </c>
      <c r="G22" s="200"/>
      <c r="H22" s="200"/>
      <c r="I22" s="200"/>
      <c r="J22" s="200"/>
      <c r="K22" s="200"/>
      <c r="L22" s="200"/>
      <c r="M22" s="200"/>
      <c r="N22" s="218">
        <f t="shared" si="0"/>
        <v>113</v>
      </c>
      <c r="O22" s="221" t="s">
        <v>140</v>
      </c>
      <c r="P22" s="214"/>
      <c r="Q22" s="220"/>
    </row>
    <row r="23" spans="1:17" ht="30" customHeight="1">
      <c r="A23" s="198"/>
      <c r="B23" s="199" t="s">
        <v>108</v>
      </c>
      <c r="C23" s="200">
        <v>280</v>
      </c>
      <c r="D23" s="200">
        <v>218</v>
      </c>
      <c r="E23" s="200">
        <v>189</v>
      </c>
      <c r="F23" s="200">
        <v>235</v>
      </c>
      <c r="G23" s="200"/>
      <c r="H23" s="200">
        <v>47</v>
      </c>
      <c r="I23" s="200">
        <v>8</v>
      </c>
      <c r="J23" s="200"/>
      <c r="K23" s="200"/>
      <c r="L23" s="200"/>
      <c r="M23" s="200">
        <v>101</v>
      </c>
      <c r="N23" s="218">
        <f t="shared" si="0"/>
        <v>1078</v>
      </c>
      <c r="O23" s="221" t="s">
        <v>141</v>
      </c>
      <c r="P23" s="214"/>
      <c r="Q23" s="220"/>
    </row>
    <row r="24" spans="1:17" ht="30" customHeight="1">
      <c r="A24" s="198"/>
      <c r="B24" s="199" t="s">
        <v>109</v>
      </c>
      <c r="C24" s="200">
        <v>12</v>
      </c>
      <c r="D24" s="200">
        <v>20</v>
      </c>
      <c r="E24" s="200">
        <v>2</v>
      </c>
      <c r="F24" s="200">
        <v>3</v>
      </c>
      <c r="G24" s="200"/>
      <c r="H24" s="200"/>
      <c r="I24" s="200"/>
      <c r="J24" s="200"/>
      <c r="K24" s="200"/>
      <c r="L24" s="200"/>
      <c r="M24" s="200">
        <v>43</v>
      </c>
      <c r="N24" s="218">
        <f t="shared" si="0"/>
        <v>80</v>
      </c>
      <c r="O24" s="221" t="s">
        <v>263</v>
      </c>
      <c r="P24" s="214"/>
      <c r="Q24" s="220"/>
    </row>
    <row r="25" spans="1:17" ht="30" customHeight="1">
      <c r="A25" s="198"/>
      <c r="B25" s="199" t="s">
        <v>110</v>
      </c>
      <c r="C25" s="200"/>
      <c r="D25" s="200">
        <v>10</v>
      </c>
      <c r="E25" s="200"/>
      <c r="F25" s="200"/>
      <c r="G25" s="200"/>
      <c r="H25" s="200"/>
      <c r="I25" s="200"/>
      <c r="J25" s="200"/>
      <c r="K25" s="200"/>
      <c r="L25" s="200"/>
      <c r="M25" s="200">
        <v>69</v>
      </c>
      <c r="N25" s="218">
        <f t="shared" si="0"/>
        <v>79</v>
      </c>
      <c r="O25" s="221" t="s">
        <v>264</v>
      </c>
      <c r="P25" s="214"/>
      <c r="Q25" s="220"/>
    </row>
    <row r="26" spans="1:17" ht="30" customHeight="1">
      <c r="A26" s="198"/>
      <c r="B26" s="199" t="s">
        <v>111</v>
      </c>
      <c r="C26" s="200">
        <v>192</v>
      </c>
      <c r="D26" s="200">
        <v>1</v>
      </c>
      <c r="E26" s="200">
        <v>17</v>
      </c>
      <c r="F26" s="200"/>
      <c r="G26" s="200"/>
      <c r="H26" s="200">
        <v>3</v>
      </c>
      <c r="I26" s="200"/>
      <c r="J26" s="200">
        <v>9</v>
      </c>
      <c r="K26" s="200">
        <v>41</v>
      </c>
      <c r="L26" s="200"/>
      <c r="M26" s="200"/>
      <c r="N26" s="218">
        <f t="shared" si="0"/>
        <v>263</v>
      </c>
      <c r="O26" s="260" t="s">
        <v>265</v>
      </c>
      <c r="P26" s="214"/>
      <c r="Q26" s="220"/>
    </row>
    <row r="27" spans="1:17" ht="30" customHeight="1">
      <c r="A27" s="198"/>
      <c r="B27" s="199" t="s">
        <v>130</v>
      </c>
      <c r="C27" s="200">
        <v>17</v>
      </c>
      <c r="D27" s="200">
        <v>22</v>
      </c>
      <c r="E27" s="200">
        <v>4</v>
      </c>
      <c r="F27" s="200">
        <v>16</v>
      </c>
      <c r="G27" s="200"/>
      <c r="H27" s="200"/>
      <c r="I27" s="200"/>
      <c r="J27" s="200"/>
      <c r="K27" s="200"/>
      <c r="L27" s="200"/>
      <c r="M27" s="200">
        <v>19</v>
      </c>
      <c r="N27" s="218">
        <f t="shared" si="0"/>
        <v>78</v>
      </c>
      <c r="O27" s="221" t="s">
        <v>4</v>
      </c>
      <c r="P27" s="214"/>
      <c r="Q27" s="220"/>
    </row>
    <row r="28" spans="1:17" ht="30" customHeight="1">
      <c r="A28" s="198"/>
      <c r="B28" s="199" t="s">
        <v>131</v>
      </c>
      <c r="C28" s="200">
        <v>17</v>
      </c>
      <c r="D28" s="200">
        <v>5</v>
      </c>
      <c r="E28" s="200">
        <v>6</v>
      </c>
      <c r="F28" s="200">
        <v>1</v>
      </c>
      <c r="G28" s="200"/>
      <c r="H28" s="200"/>
      <c r="I28" s="200"/>
      <c r="J28" s="200"/>
      <c r="K28" s="200"/>
      <c r="L28" s="200"/>
      <c r="M28" s="200">
        <v>102</v>
      </c>
      <c r="N28" s="218">
        <f t="shared" si="0"/>
        <v>131</v>
      </c>
      <c r="O28" s="221" t="s">
        <v>155</v>
      </c>
      <c r="P28" s="214"/>
      <c r="Q28" s="220"/>
    </row>
    <row r="29" spans="1:17" ht="30" customHeight="1">
      <c r="A29" s="198"/>
      <c r="B29" s="199" t="s">
        <v>132</v>
      </c>
      <c r="C29" s="200"/>
      <c r="D29" s="200">
        <v>5</v>
      </c>
      <c r="E29" s="200">
        <v>2</v>
      </c>
      <c r="F29" s="200"/>
      <c r="G29" s="200"/>
      <c r="H29" s="200"/>
      <c r="I29" s="200"/>
      <c r="J29" s="200"/>
      <c r="K29" s="200">
        <v>48</v>
      </c>
      <c r="L29" s="200"/>
      <c r="M29" s="200"/>
      <c r="N29" s="218">
        <f t="shared" si="0"/>
        <v>55</v>
      </c>
      <c r="O29" s="221" t="s">
        <v>266</v>
      </c>
      <c r="P29" s="214"/>
      <c r="Q29" s="220"/>
    </row>
    <row r="30" spans="1:17" ht="30" customHeight="1" thickBot="1">
      <c r="A30" s="198"/>
      <c r="B30" s="249" t="s">
        <v>112</v>
      </c>
      <c r="C30" s="224">
        <v>498</v>
      </c>
      <c r="D30" s="224">
        <v>10</v>
      </c>
      <c r="E30" s="224">
        <v>6</v>
      </c>
      <c r="F30" s="224">
        <v>7</v>
      </c>
      <c r="G30" s="224"/>
      <c r="H30" s="224">
        <v>9</v>
      </c>
      <c r="I30" s="224">
        <v>1</v>
      </c>
      <c r="J30" s="224"/>
      <c r="K30" s="224"/>
      <c r="L30" s="224"/>
      <c r="M30" s="224"/>
      <c r="N30" s="218">
        <f t="shared" si="0"/>
        <v>531</v>
      </c>
      <c r="O30" s="262" t="s">
        <v>267</v>
      </c>
      <c r="P30" s="214"/>
      <c r="Q30" s="220"/>
    </row>
    <row r="31" spans="1:17" ht="30" customHeight="1" thickBot="1">
      <c r="A31" s="198"/>
      <c r="B31" s="249" t="s">
        <v>133</v>
      </c>
      <c r="C31" s="224">
        <f>SUM(C6:C30)</f>
        <v>3369</v>
      </c>
      <c r="D31" s="224">
        <f aca="true" t="shared" si="1" ref="D31:M31">SUM(D6:D30)</f>
        <v>1718</v>
      </c>
      <c r="E31" s="224">
        <f t="shared" si="1"/>
        <v>544</v>
      </c>
      <c r="F31" s="224">
        <f t="shared" si="1"/>
        <v>348</v>
      </c>
      <c r="G31" s="224">
        <f t="shared" si="1"/>
        <v>0</v>
      </c>
      <c r="H31" s="224">
        <f t="shared" si="1"/>
        <v>105</v>
      </c>
      <c r="I31" s="224">
        <f t="shared" si="1"/>
        <v>16</v>
      </c>
      <c r="J31" s="224">
        <f t="shared" si="1"/>
        <v>112</v>
      </c>
      <c r="K31" s="224">
        <f t="shared" si="1"/>
        <v>792</v>
      </c>
      <c r="L31" s="224">
        <f t="shared" si="1"/>
        <v>0</v>
      </c>
      <c r="M31" s="224">
        <f t="shared" si="1"/>
        <v>931</v>
      </c>
      <c r="N31" s="227">
        <f>SUM(C31:M31)</f>
        <v>7935</v>
      </c>
      <c r="O31" s="263"/>
      <c r="P31" s="214"/>
      <c r="Q31" s="220"/>
    </row>
    <row r="32" ht="12">
      <c r="O32" s="184"/>
    </row>
    <row r="33" s="238" customFormat="1" ht="13.5"/>
  </sheetData>
  <mergeCells count="8">
    <mergeCell ref="O4:O5"/>
    <mergeCell ref="C4:C5"/>
    <mergeCell ref="I4:I5"/>
    <mergeCell ref="J4:J5"/>
    <mergeCell ref="N4:N5"/>
    <mergeCell ref="M4:M5"/>
    <mergeCell ref="K4:K5"/>
    <mergeCell ref="D4:D5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85" customWidth="1"/>
    <col min="2" max="2" width="12.625" style="185" customWidth="1"/>
    <col min="3" max="14" width="10.125" style="185" customWidth="1"/>
    <col min="15" max="15" width="77.625" style="185" customWidth="1"/>
    <col min="16" max="16" width="9.00390625" style="185" customWidth="1"/>
    <col min="17" max="17" width="11.125" style="185" bestFit="1" customWidth="1"/>
    <col min="18" max="16384" width="9.00390625" style="185" customWidth="1"/>
  </cols>
  <sheetData>
    <row r="3" spans="1:15" s="234" customFormat="1" ht="39" customHeight="1" thickBot="1">
      <c r="A3" s="271" t="s">
        <v>268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70" t="s">
        <v>162</v>
      </c>
      <c r="N3" s="185"/>
      <c r="O3" s="255"/>
    </row>
    <row r="4" spans="1:16" ht="24.75" customHeight="1">
      <c r="A4" s="198"/>
      <c r="B4" s="210" t="s">
        <v>274</v>
      </c>
      <c r="C4" s="294" t="s">
        <v>275</v>
      </c>
      <c r="D4" s="294" t="s">
        <v>221</v>
      </c>
      <c r="E4" s="257" t="s">
        <v>296</v>
      </c>
      <c r="F4" s="213" t="s">
        <v>276</v>
      </c>
      <c r="G4" s="213" t="s">
        <v>222</v>
      </c>
      <c r="H4" s="213" t="s">
        <v>277</v>
      </c>
      <c r="I4" s="294" t="s">
        <v>223</v>
      </c>
      <c r="J4" s="294" t="s">
        <v>224</v>
      </c>
      <c r="K4" s="294" t="s">
        <v>278</v>
      </c>
      <c r="L4" s="191" t="s">
        <v>225</v>
      </c>
      <c r="M4" s="294" t="s">
        <v>226</v>
      </c>
      <c r="N4" s="296" t="s">
        <v>227</v>
      </c>
      <c r="O4" s="291" t="s">
        <v>230</v>
      </c>
      <c r="P4" s="214"/>
    </row>
    <row r="5" spans="1:16" ht="24.75" customHeight="1" thickBot="1">
      <c r="A5" s="198"/>
      <c r="B5" s="194" t="s">
        <v>17</v>
      </c>
      <c r="C5" s="295"/>
      <c r="D5" s="295"/>
      <c r="E5" s="259" t="s">
        <v>18</v>
      </c>
      <c r="F5" s="215" t="s">
        <v>228</v>
      </c>
      <c r="G5" s="215" t="s">
        <v>254</v>
      </c>
      <c r="H5" s="215"/>
      <c r="I5" s="295"/>
      <c r="J5" s="295"/>
      <c r="K5" s="295"/>
      <c r="L5" s="197" t="s">
        <v>163</v>
      </c>
      <c r="M5" s="295"/>
      <c r="N5" s="297"/>
      <c r="O5" s="292"/>
      <c r="P5" s="214"/>
    </row>
    <row r="6" spans="1:17" ht="39.75" customHeight="1">
      <c r="A6" s="198"/>
      <c r="B6" s="199" t="s">
        <v>113</v>
      </c>
      <c r="C6" s="200">
        <v>10196</v>
      </c>
      <c r="D6" s="200">
        <v>5890</v>
      </c>
      <c r="E6" s="200"/>
      <c r="F6" s="200"/>
      <c r="G6" s="200">
        <v>114</v>
      </c>
      <c r="H6" s="200"/>
      <c r="I6" s="200"/>
      <c r="J6" s="200"/>
      <c r="K6" s="200"/>
      <c r="L6" s="200">
        <v>158</v>
      </c>
      <c r="M6" s="200"/>
      <c r="N6" s="218">
        <f aca="true" t="shared" si="0" ref="N6:N22">SUM(C6:M6)</f>
        <v>16358</v>
      </c>
      <c r="O6" s="264" t="s">
        <v>269</v>
      </c>
      <c r="P6" s="214"/>
      <c r="Q6" s="220"/>
    </row>
    <row r="7" spans="1:17" ht="39.75" customHeight="1">
      <c r="A7" s="198"/>
      <c r="B7" s="199" t="s">
        <v>134</v>
      </c>
      <c r="C7" s="200">
        <v>27</v>
      </c>
      <c r="D7" s="200">
        <v>200</v>
      </c>
      <c r="E7" s="200">
        <v>100</v>
      </c>
      <c r="F7" s="200">
        <v>9</v>
      </c>
      <c r="G7" s="200">
        <v>29</v>
      </c>
      <c r="H7" s="200"/>
      <c r="I7" s="200">
        <v>28</v>
      </c>
      <c r="J7" s="200"/>
      <c r="K7" s="200"/>
      <c r="L7" s="200"/>
      <c r="M7" s="200">
        <v>30</v>
      </c>
      <c r="N7" s="218">
        <f t="shared" si="0"/>
        <v>423</v>
      </c>
      <c r="O7" s="265" t="s">
        <v>142</v>
      </c>
      <c r="P7" s="214"/>
      <c r="Q7" s="220"/>
    </row>
    <row r="8" spans="1:17" ht="39.75" customHeight="1">
      <c r="A8" s="198"/>
      <c r="B8" s="199" t="s">
        <v>114</v>
      </c>
      <c r="C8" s="200">
        <v>511</v>
      </c>
      <c r="D8" s="200">
        <v>171</v>
      </c>
      <c r="E8" s="200">
        <v>85</v>
      </c>
      <c r="F8" s="200">
        <v>79</v>
      </c>
      <c r="G8" s="200">
        <v>18</v>
      </c>
      <c r="H8" s="200">
        <v>5</v>
      </c>
      <c r="I8" s="200">
        <v>20</v>
      </c>
      <c r="J8" s="200">
        <v>13</v>
      </c>
      <c r="K8" s="200"/>
      <c r="L8" s="200"/>
      <c r="M8" s="200">
        <v>1081</v>
      </c>
      <c r="N8" s="218">
        <f t="shared" si="0"/>
        <v>1983</v>
      </c>
      <c r="O8" s="265" t="s">
        <v>270</v>
      </c>
      <c r="P8" s="214"/>
      <c r="Q8" s="220"/>
    </row>
    <row r="9" spans="1:17" ht="39.75" customHeight="1">
      <c r="A9" s="198"/>
      <c r="B9" s="199" t="s">
        <v>115</v>
      </c>
      <c r="C9" s="200">
        <v>113</v>
      </c>
      <c r="D9" s="200">
        <v>27</v>
      </c>
      <c r="E9" s="200">
        <v>3</v>
      </c>
      <c r="F9" s="200"/>
      <c r="G9" s="200"/>
      <c r="H9" s="200"/>
      <c r="I9" s="200"/>
      <c r="J9" s="200"/>
      <c r="K9" s="200"/>
      <c r="L9" s="200"/>
      <c r="M9" s="200">
        <v>7</v>
      </c>
      <c r="N9" s="218">
        <f t="shared" si="0"/>
        <v>150</v>
      </c>
      <c r="O9" s="265" t="s">
        <v>143</v>
      </c>
      <c r="P9" s="214"/>
      <c r="Q9" s="220"/>
    </row>
    <row r="10" spans="1:17" ht="39.75" customHeight="1">
      <c r="A10" s="198"/>
      <c r="B10" s="199" t="s">
        <v>116</v>
      </c>
      <c r="C10" s="200">
        <v>318</v>
      </c>
      <c r="D10" s="200">
        <v>307</v>
      </c>
      <c r="E10" s="222">
        <v>7</v>
      </c>
      <c r="F10" s="200"/>
      <c r="G10" s="200">
        <v>60</v>
      </c>
      <c r="H10" s="200">
        <v>1</v>
      </c>
      <c r="I10" s="200">
        <v>41</v>
      </c>
      <c r="J10" s="200"/>
      <c r="K10" s="200"/>
      <c r="L10" s="200">
        <v>2</v>
      </c>
      <c r="M10" s="200"/>
      <c r="N10" s="218">
        <f t="shared" si="0"/>
        <v>736</v>
      </c>
      <c r="O10" s="266" t="s">
        <v>297</v>
      </c>
      <c r="P10" s="214"/>
      <c r="Q10" s="220"/>
    </row>
    <row r="11" spans="1:17" ht="39.75" customHeight="1">
      <c r="A11" s="198"/>
      <c r="B11" s="199" t="s">
        <v>118</v>
      </c>
      <c r="C11" s="200">
        <v>198</v>
      </c>
      <c r="D11" s="200">
        <v>19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18">
        <f t="shared" si="0"/>
        <v>217</v>
      </c>
      <c r="O11" s="266" t="s">
        <v>298</v>
      </c>
      <c r="P11" s="214"/>
      <c r="Q11" s="220"/>
    </row>
    <row r="12" spans="1:17" ht="39.75" customHeight="1">
      <c r="A12" s="198"/>
      <c r="B12" s="199" t="s">
        <v>135</v>
      </c>
      <c r="C12" s="200">
        <v>82</v>
      </c>
      <c r="D12" s="200">
        <v>53</v>
      </c>
      <c r="E12" s="200">
        <v>98</v>
      </c>
      <c r="F12" s="200">
        <v>2</v>
      </c>
      <c r="G12" s="200">
        <v>14</v>
      </c>
      <c r="H12" s="200"/>
      <c r="I12" s="200">
        <v>11</v>
      </c>
      <c r="J12" s="200">
        <v>51</v>
      </c>
      <c r="K12" s="200"/>
      <c r="L12" s="200"/>
      <c r="M12" s="200">
        <v>25</v>
      </c>
      <c r="N12" s="218">
        <f t="shared" si="0"/>
        <v>336</v>
      </c>
      <c r="O12" s="266" t="s">
        <v>299</v>
      </c>
      <c r="P12" s="214"/>
      <c r="Q12" s="220"/>
    </row>
    <row r="13" spans="1:17" ht="39.75" customHeight="1">
      <c r="A13" s="198"/>
      <c r="B13" s="199" t="s">
        <v>117</v>
      </c>
      <c r="C13" s="200"/>
      <c r="D13" s="200">
        <v>5</v>
      </c>
      <c r="E13" s="200">
        <v>2</v>
      </c>
      <c r="F13" s="200">
        <v>1</v>
      </c>
      <c r="G13" s="200"/>
      <c r="H13" s="200">
        <v>2</v>
      </c>
      <c r="I13" s="200">
        <v>1</v>
      </c>
      <c r="J13" s="200">
        <v>1</v>
      </c>
      <c r="K13" s="200">
        <v>69</v>
      </c>
      <c r="L13" s="200"/>
      <c r="M13" s="200">
        <v>69</v>
      </c>
      <c r="N13" s="218">
        <f t="shared" si="0"/>
        <v>150</v>
      </c>
      <c r="O13" s="266" t="s">
        <v>300</v>
      </c>
      <c r="P13" s="214"/>
      <c r="Q13" s="220"/>
    </row>
    <row r="14" spans="1:17" ht="39.75" customHeight="1">
      <c r="A14" s="198"/>
      <c r="B14" s="199" t="s">
        <v>119</v>
      </c>
      <c r="C14" s="200">
        <v>45</v>
      </c>
      <c r="D14" s="200">
        <v>74</v>
      </c>
      <c r="E14" s="200">
        <v>26</v>
      </c>
      <c r="F14" s="200">
        <v>4</v>
      </c>
      <c r="G14" s="200"/>
      <c r="H14" s="200"/>
      <c r="I14" s="200">
        <v>20</v>
      </c>
      <c r="J14" s="200"/>
      <c r="K14" s="200"/>
      <c r="L14" s="200"/>
      <c r="M14" s="200">
        <v>33</v>
      </c>
      <c r="N14" s="218">
        <f t="shared" si="0"/>
        <v>202</v>
      </c>
      <c r="O14" s="266" t="s">
        <v>271</v>
      </c>
      <c r="P14" s="214"/>
      <c r="Q14" s="220"/>
    </row>
    <row r="15" spans="1:17" ht="39.75" customHeight="1">
      <c r="A15" s="198"/>
      <c r="B15" s="199" t="s">
        <v>120</v>
      </c>
      <c r="C15" s="200">
        <v>15</v>
      </c>
      <c r="D15" s="200">
        <v>34</v>
      </c>
      <c r="E15" s="200">
        <v>13</v>
      </c>
      <c r="F15" s="200">
        <v>4</v>
      </c>
      <c r="G15" s="200"/>
      <c r="H15" s="200">
        <v>4</v>
      </c>
      <c r="I15" s="200">
        <v>2</v>
      </c>
      <c r="J15" s="200"/>
      <c r="K15" s="200"/>
      <c r="L15" s="200"/>
      <c r="M15" s="200"/>
      <c r="N15" s="218">
        <f t="shared" si="0"/>
        <v>72</v>
      </c>
      <c r="O15" s="266" t="s">
        <v>301</v>
      </c>
      <c r="P15" s="214"/>
      <c r="Q15" s="220"/>
    </row>
    <row r="16" spans="1:17" ht="39.75" customHeight="1">
      <c r="A16" s="198"/>
      <c r="B16" s="199" t="s">
        <v>136</v>
      </c>
      <c r="C16" s="200">
        <v>147</v>
      </c>
      <c r="D16" s="200">
        <v>42</v>
      </c>
      <c r="E16" s="200">
        <v>5</v>
      </c>
      <c r="F16" s="200">
        <v>3</v>
      </c>
      <c r="G16" s="200"/>
      <c r="H16" s="200"/>
      <c r="I16" s="200"/>
      <c r="J16" s="200"/>
      <c r="K16" s="200">
        <v>81</v>
      </c>
      <c r="L16" s="200"/>
      <c r="M16" s="200"/>
      <c r="N16" s="218">
        <f t="shared" si="0"/>
        <v>278</v>
      </c>
      <c r="O16" s="266" t="s">
        <v>144</v>
      </c>
      <c r="P16" s="214"/>
      <c r="Q16" s="220"/>
    </row>
    <row r="17" spans="1:17" ht="39.75" customHeight="1">
      <c r="A17" s="198"/>
      <c r="B17" s="199" t="s">
        <v>121</v>
      </c>
      <c r="C17" s="200">
        <v>140</v>
      </c>
      <c r="D17" s="200">
        <v>27</v>
      </c>
      <c r="E17" s="200">
        <v>19</v>
      </c>
      <c r="F17" s="200"/>
      <c r="G17" s="200"/>
      <c r="H17" s="200"/>
      <c r="I17" s="200"/>
      <c r="J17" s="200">
        <v>1</v>
      </c>
      <c r="K17" s="200">
        <v>26</v>
      </c>
      <c r="L17" s="200"/>
      <c r="M17" s="200">
        <v>10</v>
      </c>
      <c r="N17" s="218">
        <f t="shared" si="0"/>
        <v>223</v>
      </c>
      <c r="O17" s="265" t="s">
        <v>145</v>
      </c>
      <c r="P17" s="214"/>
      <c r="Q17" s="220"/>
    </row>
    <row r="18" spans="1:17" ht="39.75" customHeight="1">
      <c r="A18" s="198"/>
      <c r="B18" s="199" t="s">
        <v>122</v>
      </c>
      <c r="C18" s="200">
        <v>78</v>
      </c>
      <c r="D18" s="200">
        <v>91</v>
      </c>
      <c r="E18" s="200">
        <v>140</v>
      </c>
      <c r="F18" s="200"/>
      <c r="G18" s="200"/>
      <c r="H18" s="200"/>
      <c r="I18" s="200">
        <v>75</v>
      </c>
      <c r="J18" s="200"/>
      <c r="K18" s="200">
        <v>49</v>
      </c>
      <c r="L18" s="200"/>
      <c r="M18" s="200"/>
      <c r="N18" s="218">
        <f t="shared" si="0"/>
        <v>433</v>
      </c>
      <c r="O18" s="266" t="s">
        <v>272</v>
      </c>
      <c r="P18" s="214"/>
      <c r="Q18" s="220"/>
    </row>
    <row r="19" spans="1:17" ht="39.75" customHeight="1">
      <c r="A19" s="198"/>
      <c r="B19" s="199" t="s">
        <v>123</v>
      </c>
      <c r="C19" s="200"/>
      <c r="D19" s="200">
        <v>12</v>
      </c>
      <c r="E19" s="200">
        <v>5</v>
      </c>
      <c r="F19" s="200"/>
      <c r="G19" s="200"/>
      <c r="H19" s="200"/>
      <c r="I19" s="200">
        <v>2</v>
      </c>
      <c r="J19" s="200"/>
      <c r="K19" s="200"/>
      <c r="L19" s="200"/>
      <c r="M19" s="200"/>
      <c r="N19" s="218">
        <f t="shared" si="0"/>
        <v>19</v>
      </c>
      <c r="O19" s="266" t="s">
        <v>146</v>
      </c>
      <c r="P19" s="214"/>
      <c r="Q19" s="220"/>
    </row>
    <row r="20" spans="1:17" ht="39.75" customHeight="1">
      <c r="A20" s="198"/>
      <c r="B20" s="199" t="s">
        <v>124</v>
      </c>
      <c r="C20" s="200">
        <v>12</v>
      </c>
      <c r="D20" s="200">
        <v>28</v>
      </c>
      <c r="E20" s="200">
        <v>21</v>
      </c>
      <c r="F20" s="200">
        <v>12</v>
      </c>
      <c r="G20" s="200"/>
      <c r="H20" s="200">
        <v>6</v>
      </c>
      <c r="I20" s="200"/>
      <c r="J20" s="200"/>
      <c r="K20" s="200"/>
      <c r="L20" s="200"/>
      <c r="M20" s="200">
        <v>3</v>
      </c>
      <c r="N20" s="218">
        <f t="shared" si="0"/>
        <v>82</v>
      </c>
      <c r="O20" s="266" t="s">
        <v>302</v>
      </c>
      <c r="P20" s="214"/>
      <c r="Q20" s="220"/>
    </row>
    <row r="21" spans="1:17" ht="39.75" customHeight="1">
      <c r="A21" s="198"/>
      <c r="B21" s="199" t="s">
        <v>125</v>
      </c>
      <c r="C21" s="200">
        <v>507</v>
      </c>
      <c r="D21" s="200">
        <v>99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18">
        <f t="shared" si="0"/>
        <v>606</v>
      </c>
      <c r="O21" s="265" t="s">
        <v>147</v>
      </c>
      <c r="P21" s="214"/>
      <c r="Q21" s="220"/>
    </row>
    <row r="22" spans="1:17" ht="39.75" customHeight="1" thickBot="1">
      <c r="A22" s="198"/>
      <c r="B22" s="249" t="s">
        <v>126</v>
      </c>
      <c r="C22" s="267">
        <v>279</v>
      </c>
      <c r="D22" s="267"/>
      <c r="E22" s="224">
        <v>1</v>
      </c>
      <c r="F22" s="224"/>
      <c r="G22" s="224"/>
      <c r="H22" s="224">
        <v>7</v>
      </c>
      <c r="I22" s="224"/>
      <c r="J22" s="224"/>
      <c r="K22" s="224"/>
      <c r="L22" s="224"/>
      <c r="M22" s="224">
        <v>14</v>
      </c>
      <c r="N22" s="218">
        <f t="shared" si="0"/>
        <v>301</v>
      </c>
      <c r="O22" s="268" t="s">
        <v>273</v>
      </c>
      <c r="P22" s="214"/>
      <c r="Q22" s="220"/>
    </row>
    <row r="23" spans="1:17" ht="39.75" customHeight="1" thickBot="1">
      <c r="A23" s="198"/>
      <c r="B23" s="249" t="s">
        <v>148</v>
      </c>
      <c r="C23" s="224">
        <f aca="true" t="shared" si="1" ref="C23:N23">SUM(C6:C22)</f>
        <v>12668</v>
      </c>
      <c r="D23" s="224">
        <f t="shared" si="1"/>
        <v>7079</v>
      </c>
      <c r="E23" s="224">
        <f t="shared" si="1"/>
        <v>525</v>
      </c>
      <c r="F23" s="224">
        <f t="shared" si="1"/>
        <v>114</v>
      </c>
      <c r="G23" s="224">
        <f t="shared" si="1"/>
        <v>235</v>
      </c>
      <c r="H23" s="224">
        <f t="shared" si="1"/>
        <v>25</v>
      </c>
      <c r="I23" s="224">
        <f t="shared" si="1"/>
        <v>200</v>
      </c>
      <c r="J23" s="224">
        <f t="shared" si="1"/>
        <v>66</v>
      </c>
      <c r="K23" s="224">
        <f t="shared" si="1"/>
        <v>225</v>
      </c>
      <c r="L23" s="224">
        <f t="shared" si="1"/>
        <v>160</v>
      </c>
      <c r="M23" s="224">
        <f t="shared" si="1"/>
        <v>1272</v>
      </c>
      <c r="N23" s="227">
        <f t="shared" si="1"/>
        <v>22569</v>
      </c>
      <c r="O23" s="269"/>
      <c r="P23" s="214"/>
      <c r="Q23" s="220"/>
    </row>
  </sheetData>
  <mergeCells count="8">
    <mergeCell ref="O4:O5"/>
    <mergeCell ref="C4:C5"/>
    <mergeCell ref="I4:I5"/>
    <mergeCell ref="J4:J5"/>
    <mergeCell ref="M4:M5"/>
    <mergeCell ref="K4:K5"/>
    <mergeCell ref="D4:D5"/>
    <mergeCell ref="N4:N5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