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<sst xmlns="http://schemas.openxmlformats.org/spreadsheetml/2006/main" count="1101" uniqueCount="600">
  <si>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</si>
  <si>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</si>
  <si>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</si>
  <si>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</si>
  <si>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</si>
  <si>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</si>
  <si>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</si>
  <si>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</si>
  <si>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</si>
  <si>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</si>
  <si>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</si>
  <si>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</si>
  <si>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</si>
  <si>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</si>
  <si>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</si>
  <si>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</si>
  <si>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</si>
  <si>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</si>
  <si>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</si>
  <si>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</si>
  <si>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</si>
  <si>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</si>
  <si>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</si>
  <si>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</si>
  <si>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</si>
  <si>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</si>
  <si>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</si>
  <si>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</si>
  <si>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</si>
  <si>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</si>
  <si>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</si>
  <si>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</si>
  <si>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</si>
  <si>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</si>
  <si>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</si>
  <si>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</si>
  <si>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</si>
  <si>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</si>
  <si>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</si>
  <si>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</si>
  <si>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</si>
  <si>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</si>
  <si>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</si>
  <si>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</si>
  <si>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</si>
  <si>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</si>
  <si>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</si>
  <si>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</si>
  <si>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</si>
  <si>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</si>
  <si>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</si>
  <si>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</si>
  <si>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</si>
  <si>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</si>
  <si>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</si>
  <si>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</si>
  <si>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</si>
  <si>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</si>
  <si>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</si>
  <si>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</si>
  <si>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</si>
  <si>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</si>
  <si>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</si>
  <si>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</si>
  <si>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</si>
  <si>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</si>
  <si>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</si>
  <si>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</si>
  <si>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</si>
  <si>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</si>
  <si>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</si>
  <si>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</si>
  <si>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</si>
  <si>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</si>
  <si>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</si>
  <si>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</si>
  <si>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</si>
  <si>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</si>
  <si>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</si>
  <si>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</si>
  <si>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</si>
  <si>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</si>
  <si>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</si>
  <si>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</si>
  <si>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</si>
  <si>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</si>
  <si>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</si>
  <si>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</si>
  <si>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</si>
  <si>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</si>
  <si>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</si>
  <si>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</si>
  <si>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</si>
  <si>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</si>
  <si>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</si>
  <si>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</si>
  <si>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</si>
  <si>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</si>
  <si>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</si>
  <si>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</si>
  <si>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</si>
  <si>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</si>
  <si>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</si>
  <si>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</si>
  <si>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</si>
  <si>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</si>
  <si>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</si>
  <si>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</si>
  <si>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</si>
  <si>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</si>
  <si>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</si>
  <si>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</si>
  <si>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</si>
  <si>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</si>
  <si>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</si>
  <si>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</si>
  <si>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</si>
  <si>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</si>
  <si>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</si>
  <si>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</si>
  <si>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</si>
  <si>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</si>
  <si>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</si>
  <si>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</si>
  <si>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</si>
  <si>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</si>
  <si>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</si>
  <si>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</si>
  <si>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</si>
  <si>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</si>
  <si>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</si>
  <si>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</si>
  <si>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</si>
  <si>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</si>
  <si>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</si>
  <si>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</si>
  <si>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</si>
  <si>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</si>
  <si>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</si>
  <si>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</si>
  <si>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</si>
  <si>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</si>
  <si>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</si>
  <si>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</si>
  <si>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</si>
  <si>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</si>
  <si>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</si>
  <si>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</si>
  <si>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</si>
  <si>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</si>
  <si>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</si>
  <si>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</si>
  <si>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</si>
  <si>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</si>
  <si>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</si>
  <si>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</si>
  <si>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</si>
  <si>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</si>
  <si>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</si>
  <si>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</si>
  <si>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</si>
  <si>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</si>
  <si>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</si>
  <si>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</si>
  <si>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</si>
  <si>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</si>
  <si>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</si>
  <si>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</si>
  <si>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</si>
  <si>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</si>
  <si>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</si>
  <si>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</si>
  <si>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</si>
  <si>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</si>
  <si>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</si>
  <si>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</si>
  <si>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</si>
  <si>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</si>
  <si>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</si>
  <si>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</si>
  <si>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</si>
  <si>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</si>
  <si>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</si>
  <si>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</si>
  <si>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</si>
  <si>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</si>
  <si>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</si>
  <si>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</si>
  <si>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</si>
  <si>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</si>
  <si>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</si>
  <si>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</si>
  <si>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</si>
  <si>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</si>
  <si>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</si>
  <si>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</si>
  <si>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</si>
  <si>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</si>
  <si>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</si>
  <si>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</si>
  <si>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</si>
  <si>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</si>
  <si>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</si>
  <si>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</si>
  <si>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</si>
  <si>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</si>
  <si>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</si>
  <si>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</si>
  <si>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</si>
  <si>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</si>
  <si>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</si>
  <si>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</si>
  <si>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</si>
  <si>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</si>
  <si>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</si>
  <si>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</si>
  <si>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</si>
  <si>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福岡県大川市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</si>
  <si>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</si>
  <si>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</si>
  <si>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</si>
  <si>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</si>
  <si>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</si>
  <si>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</si>
  <si>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</si>
  <si>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</si>
  <si>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</si>
  <si>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</si>
  <si>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</si>
  <si>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</si>
  <si>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</si>
  <si>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</si>
  <si>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</si>
  <si>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</si>
  <si>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</si>
  <si>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</si>
  <si>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</si>
  <si>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</si>
  <si>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</si>
  <si>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</si>
  <si>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</si>
  <si>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</si>
  <si>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</si>
  <si>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</si>
  <si>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</si>
  <si>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</si>
  <si>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</si>
  <si>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</si>
  <si>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</si>
  <si>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</si>
  <si>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</si>
  <si>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</si>
  <si>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</si>
  <si>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</si>
  <si>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</si>
  <si>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</si>
  <si>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</si>
  <si>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</si>
  <si>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</si>
  <si>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</si>
  <si>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</si>
  <si>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</si>
  <si>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</si>
  <si>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</si>
  <si>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</si>
  <si>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</si>
  <si>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</si>
  <si>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</si>
  <si>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</si>
  <si>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</si>
  <si>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</si>
  <si>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</si>
  <si>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</si>
  <si>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</si>
  <si>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</si>
  <si>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</si>
  <si>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</si>
  <si>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</si>
  <si>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</si>
  <si>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</si>
  <si>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</si>
  <si>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</si>
  <si>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</si>
  <si>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</si>
  <si>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</si>
  <si>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</si>
  <si>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</si>
  <si>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</si>
  <si>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</si>
  <si>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</si>
  <si>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</si>
  <si>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</si>
  <si>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</si>
  <si>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</si>
  <si>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</si>
  <si>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</si>
  <si>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</si>
  <si>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</si>
  <si>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</si>
  <si>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</si>
  <si>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</si>
  <si>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</si>
  <si>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</si>
  <si>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</si>
  <si>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</si>
  <si>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</si>
  <si>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</si>
  <si>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</si>
  <si>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</si>
  <si>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</si>
  <si>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</si>
  <si>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</si>
  <si>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</si>
  <si>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</si>
  <si>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</si>
  <si>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</si>
  <si>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</si>
  <si>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</si>
  <si>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</si>
  <si>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</si>
  <si>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</si>
  <si>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</si>
  <si>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</si>
  <si>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</si>
  <si>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</si>
  <si>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</si>
  <si>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</si>
  <si>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</si>
  <si>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</si>
  <si>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</si>
  <si>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</si>
  <si>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</si>
  <si>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</si>
  <si>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</si>
  <si>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</si>
  <si>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</si>
  <si>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</si>
  <si>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</si>
  <si>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</si>
  <si>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</si>
  <si>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</si>
  <si>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</si>
  <si>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</si>
  <si>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</si>
  <si>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</si>
  <si>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</si>
  <si>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</si>
  <si>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</si>
  <si>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</si>
  <si>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</si>
  <si>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</si>
  <si>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</si>
  <si>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</si>
  <si>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</si>
  <si>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</si>
  <si>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</si>
  <si>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</si>
  <si>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</si>
  <si>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</si>
  <si>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</si>
  <si>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</si>
  <si>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</si>
  <si>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</si>
  <si>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</si>
  <si>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</si>
  <si>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</si>
  <si>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</si>
  <si>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</si>
  <si>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</si>
  <si>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</si>
  <si>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福岡県大川市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</si>
  <si>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</si>
  <si>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</si>
  <si>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</si>
  <si>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</si>
  <si>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</si>
  <si>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</si>
  <si>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</si>
  <si>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</si>
  <si>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</si>
  <si>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</si>
  <si>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</si>
  <si>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</si>
  <si>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</si>
  <si>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</si>
  <si>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</si>
  <si>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</si>
  <si>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</si>
  <si>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</si>
  <si>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</si>
  <si>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</si>
  <si>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</si>
  <si>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</si>
  <si>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</si>
  <si>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</si>
  <si>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</si>
  <si>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</si>
  <si>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</si>
  <si>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</si>
  <si>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</si>
  <si>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</si>
  <si>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</si>
  <si>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</si>
  <si>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</si>
  <si>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</si>
  <si>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</si>
  <si>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</si>
  <si>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</si>
  <si>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</si>
  <si>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</si>
  <si>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</si>
  <si>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</si>
  <si>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</si>
  <si>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</si>
  <si>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</si>
  <si>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</si>
  <si>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</si>
  <si>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</si>
  <si>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</si>
  <si>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</si>
  <si>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</si>
  <si>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</si>
  <si>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</si>
  <si>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</si>
  <si>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</si>
  <si>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</si>
  <si>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</si>
  <si>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</si>
  <si>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</si>
  <si>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</si>
  <si>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</si>
  <si>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</si>
  <si>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</si>
  <si>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</si>
  <si>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</si>
  <si>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</si>
  <si>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</si>
  <si>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</si>
  <si>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</si>
  <si>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</si>
  <si>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</si>
  <si>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</si>
  <si>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</si>
  <si>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</si>
  <si>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</si>
  <si>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</si>
  <si>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</si>
  <si>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</si>
  <si>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</si>
  <si>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</si>
  <si>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</si>
  <si>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</si>
  <si>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</si>
  <si>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</si>
  <si>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</si>
  <si>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</si>
  <si>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</si>
  <si>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</si>
  <si>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</si>
  <si>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</si>
  <si>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</si>
  <si>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</si>
  <si>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</si>
  <si>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</si>
  <si>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</si>
  <si>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</si>
  <si>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</si>
  <si>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</si>
  <si>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</si>
  <si>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</si>
  <si>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</si>
  <si>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</si>
  <si>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</si>
  <si>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</si>
  <si>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</si>
  <si>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</si>
  <si>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</si>
  <si>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</si>
  <si>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</si>
  <si>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</si>
  <si>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</si>
  <si>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</si>
  <si>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</si>
  <si>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</si>
  <si>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</si>
  <si>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</si>
  <si>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</si>
  <si>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</si>
  <si>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</si>
  <si>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</si>
  <si>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</si>
  <si>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</si>
  <si>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</si>
  <si>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</si>
  <si>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</si>
  <si>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</si>
  <si>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</si>
  <si>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</si>
  <si>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</si>
  <si>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</si>
  <si>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</si>
  <si>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</si>
  <si>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</si>
  <si>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</si>
  <si>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</si>
  <si>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</si>
  <si>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</si>
  <si>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</si>
  <si>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</si>
  <si>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</si>
  <si>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</si>
  <si>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</si>
  <si>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</si>
  <si>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</si>
  <si>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</si>
  <si>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</si>
  <si>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</si>
  <si>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</si>
  <si>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</si>
  <si>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</si>
  <si>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</si>
  <si>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</si>
  <si>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</si>
  <si>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</si>
  <si>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</si>
  <si>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</si>
  <si>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</si>
  <si>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</si>
  <si>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</si>
  <si>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</si>
  <si>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</si>
  <si>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</si>
  <si>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</si>
  <si>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</si>
  <si>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</si>
  <si>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</si>
  <si>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</si>
  <si>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</si>
  <si>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</si>
  <si>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</si>
  <si>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</si>
  <si>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</si>
  <si>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</si>
  <si>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</si>
  <si>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</si>
  <si>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</si>
  <si>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</si>
  <si>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</si>
  <si>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</si>
  <si>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</si>
  <si>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</si>
  <si>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</si>
  <si>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</si>
  <si>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</si>
  <si>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</si>
  <si>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</si>
  <si>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0.54</t>
  </si>
  <si>
    <t>▲ 5.10</t>
  </si>
  <si>
    <t>水道事業会計</t>
  </si>
  <si>
    <t>一般会計</t>
  </si>
  <si>
    <t>介護保険事業</t>
  </si>
  <si>
    <t>国民健康保険事業</t>
  </si>
  <si>
    <t>▲ 3.76</t>
  </si>
  <si>
    <t>▲ 1.73</t>
  </si>
  <si>
    <t>▲ 1.13</t>
  </si>
  <si>
    <t>下水道事業会計</t>
  </si>
  <si>
    <t>後期高齢者医療事業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</si>
  <si>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</si>
  <si>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</si>
  <si>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</si>
  <si>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</si>
  <si>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</si>
  <si>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</si>
  <si>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</si>
  <si>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</si>
  <si>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</si>
  <si>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筑後川昇開橋観光財団</t>
    <rPh sb="0" eb="2">
      <t>チクゴ</t>
    </rPh>
    <rPh sb="2" eb="3">
      <t>ガワ</t>
    </rPh>
    <rPh sb="3" eb="6">
      <t>ショウカイキョウ</t>
    </rPh>
    <rPh sb="6" eb="8">
      <t>カンコウ</t>
    </rPh>
    <rPh sb="8" eb="10">
      <t>ザイダン</t>
    </rPh>
    <phoneticPr fontId="2"/>
  </si>
  <si>
    <t>大川インテリア振興センター</t>
    <rPh sb="0" eb="2">
      <t>オオカワ</t>
    </rPh>
    <rPh sb="7" eb="9">
      <t>シンコウ</t>
    </rPh>
    <phoneticPr fontId="2"/>
  </si>
  <si>
    <t>福岡県南広域水道企業団</t>
    <rPh sb="0" eb="3">
      <t>フクオカケン</t>
    </rPh>
    <rPh sb="3" eb="4">
      <t>ミナミ</t>
    </rPh>
    <rPh sb="4" eb="6">
      <t>コウイキ</t>
    </rPh>
    <rPh sb="6" eb="8">
      <t>スイドウ</t>
    </rPh>
    <rPh sb="8" eb="10">
      <t>キギョウ</t>
    </rPh>
    <rPh sb="10" eb="11">
      <t>ダン</t>
    </rPh>
    <phoneticPr fontId="2"/>
  </si>
  <si>
    <t>八女西部広域事務組合</t>
    <rPh sb="0" eb="2">
      <t>ヤメ</t>
    </rPh>
    <rPh sb="2" eb="4">
      <t>セイブ</t>
    </rPh>
    <rPh sb="4" eb="6">
      <t>コウイキ</t>
    </rPh>
    <rPh sb="6" eb="8">
      <t>ジム</t>
    </rPh>
    <rPh sb="8" eb="10">
      <t>クミアイ</t>
    </rPh>
    <phoneticPr fontId="2"/>
  </si>
  <si>
    <t>大川柳川衛生組合</t>
    <rPh sb="0" eb="2">
      <t>オオカワ</t>
    </rPh>
    <rPh sb="2" eb="4">
      <t>ヤナガワ</t>
    </rPh>
    <rPh sb="4" eb="6">
      <t>エイセイ</t>
    </rPh>
    <rPh sb="6" eb="8">
      <t>クミアイ</t>
    </rPh>
    <phoneticPr fontId="2"/>
  </si>
  <si>
    <t>花宗太田土木組合</t>
    <rPh sb="0" eb="1">
      <t>ハナ</t>
    </rPh>
    <rPh sb="1" eb="2">
      <t>ムネ</t>
    </rPh>
    <rPh sb="2" eb="4">
      <t>オオタ</t>
    </rPh>
    <rPh sb="4" eb="6">
      <t>ドボク</t>
    </rPh>
    <rPh sb="6" eb="8">
      <t>クミアイ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</si>
  <si>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</si>
  <si>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</si>
  <si>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</si>
  <si>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</si>
  <si>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久留米広域市町村圏事務組合（小児救急医療支援事業）</t>
    <rPh sb="0" eb="3">
      <t>クルメ</t>
    </rPh>
    <rPh sb="3" eb="5">
      <t>コウイキ</t>
    </rPh>
    <rPh sb="5" eb="8">
      <t>シチョウソン</t>
    </rPh>
    <rPh sb="8" eb="9">
      <t>ケン</t>
    </rPh>
    <rPh sb="9" eb="11">
      <t>ジム</t>
    </rPh>
    <rPh sb="11" eb="13">
      <t>クミアイ</t>
    </rPh>
    <rPh sb="14" eb="16">
      <t>ショウニ</t>
    </rPh>
    <rPh sb="16" eb="18">
      <t>キュウキュウ</t>
    </rPh>
    <rPh sb="18" eb="20">
      <t>イリョウ</t>
    </rPh>
    <rPh sb="20" eb="22">
      <t>シエン</t>
    </rPh>
    <rPh sb="22" eb="24">
      <t>ジギョウ</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</si>
  <si>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</si>
  <si>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法適用企業</t>
    <rPh sb="0" eb="1">
      <t>ホウ</t>
    </rPh>
    <rPh sb="1" eb="3">
      <t>テキヨウ</t>
    </rPh>
    <rPh sb="3" eb="5">
      <t>キギョウ</t>
    </rPh>
    <phoneticPr fontId="2"/>
  </si>
  <si>
    <t>大川市ふるさと基金</t>
    <rPh sb="0" eb="2">
      <t>オオカワ</t>
    </rPh>
    <rPh sb="2" eb="3">
      <t>シ</t>
    </rPh>
    <rPh sb="7" eb="9">
      <t>キキン</t>
    </rPh>
    <phoneticPr fontId="2"/>
  </si>
  <si>
    <t>古賀メロディーとインテリアのまちづくり基金</t>
    <rPh sb="0" eb="2">
      <t>コガ</t>
    </rPh>
    <rPh sb="19" eb="21">
      <t>キキン</t>
    </rPh>
    <phoneticPr fontId="2"/>
  </si>
  <si>
    <t>大川市ごみ対策基金</t>
    <rPh sb="0" eb="2">
      <t>オオカワ</t>
    </rPh>
    <rPh sb="2" eb="3">
      <t>シ</t>
    </rPh>
    <rPh sb="5" eb="7">
      <t>タイサク</t>
    </rPh>
    <rPh sb="7" eb="9">
      <t>キキン</t>
    </rPh>
    <phoneticPr fontId="2"/>
  </si>
  <si>
    <t>公共施設整備基金</t>
    <rPh sb="0" eb="2">
      <t>コウキョウ</t>
    </rPh>
    <rPh sb="2" eb="4">
      <t>シセツ</t>
    </rPh>
    <rPh sb="4" eb="6">
      <t>セイビ</t>
    </rPh>
    <rPh sb="6" eb="8">
      <t>キキン</t>
    </rPh>
    <phoneticPr fontId="2"/>
  </si>
  <si>
    <t>-</t>
    <phoneticPr fontId="2"/>
  </si>
  <si>
    <t>-</t>
    <phoneticPr fontId="2"/>
  </si>
  <si>
    <t>福岡県自治振興組合（一般会計）</t>
    <rPh sb="0" eb="3">
      <t>フクオカケン</t>
    </rPh>
    <rPh sb="3" eb="5">
      <t>ジチ</t>
    </rPh>
    <rPh sb="5" eb="7">
      <t>シンコウ</t>
    </rPh>
    <rPh sb="7" eb="9">
      <t>クミアイ</t>
    </rPh>
    <rPh sb="10" eb="14">
      <t>イッパンカイケイ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</si>
  <si>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20">
      <t>トクベツカイケイ</t>
    </rPh>
    <phoneticPr fontId="2"/>
  </si>
  <si>
    <t>-</t>
    <phoneticPr fontId="2"/>
  </si>
  <si>
    <t>-</t>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</si>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</sst>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xmlns:c16r2="http://schemas.microsoft.com/office/drawing/2015/06/chart">
            <c:ext xmlns:c16="http://schemas.microsoft.com/office/drawing/2014/chart" uri="{C3380CC4-5D6E-409C-BE32-E72D297353CC}">
              <c16:uniqueId val="{00000000-8C83-4107-96B6-6520719BF0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70364</c:v>
                </c:pt>
                <c:pt idx="1">
                  <c:v>124896</c:v>
                </c:pt>
                <c:pt idx="2">
                  <c:v>83100</c:v>
                </c:pt>
                <c:pt idx="3">
                  <c:v>90994</c:v>
                </c:pt>
                <c:pt idx="4">
                  <c:v>64836</c:v>
                </c:pt>
              </c:numCache>
            </c:numRef>
          </c:val>
          <c:smooth val="0"/>
          <c:extLst xmlns:c16r2="http://schemas.microsoft.com/office/drawing/2015/06/chart">
            <c:ext xmlns:c16="http://schemas.microsoft.com/office/drawing/2014/chart" uri="{C3380CC4-5D6E-409C-BE32-E72D297353CC}">
              <c16:uniqueId val="{00000001-8C83-4107-96B6-6520719BF0EF}"/>
            </c:ext>
          </c:extLst>
        </c:ser>
        <c:dLbls>
          <c:showLegendKey val="0"/>
          <c:showVal val="0"/>
          <c:showCatName val="0"/>
          <c:showSerName val="0"/>
          <c:showPercent val="0"/>
          <c:showBubbleSize val="0"/>
        </c:dLbls>
        <c:marker val="1"/>
        <c:smooth val="0"/>
        <c:axId val="499644608"/>
        <c:axId val="500624848"/>
      </c:lineChart>
      <c:catAx>
        <c:axId val="499644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0624848"/>
        <c:crosses val="autoZero"/>
        <c:auto val="1"/>
        <c:lblAlgn val="ctr"/>
        <c:lblOffset val="100"/>
        <c:tickLblSkip val="1"/>
        <c:tickMarkSkip val="1"/>
        <c:noMultiLvlLbl val="0"/>
      </c:catAx>
      <c:valAx>
        <c:axId val="5006248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644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c:v>
                </c:pt>
                <c:pt idx="1">
                  <c:v>1.41</c:v>
                </c:pt>
                <c:pt idx="2">
                  <c:v>1.39</c:v>
                </c:pt>
                <c:pt idx="3">
                  <c:v>11.45</c:v>
                </c:pt>
                <c:pt idx="4">
                  <c:v>5.34</c:v>
                </c:pt>
              </c:numCache>
            </c:numRef>
          </c:val>
          <c:extLst xmlns:c16r2="http://schemas.microsoft.com/office/drawing/2015/06/chart">
            <c:ext xmlns:c16="http://schemas.microsoft.com/office/drawing/2014/chart" uri="{C3380CC4-5D6E-409C-BE32-E72D297353CC}">
              <c16:uniqueId val="{00000000-8BA3-4300-915A-3FA5BC6775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26.79</c:v>
                </c:pt>
                <c:pt idx="1">
                  <c:v>26.41</c:v>
                </c:pt>
                <c:pt idx="2">
                  <c:v>30.67</c:v>
                </c:pt>
                <c:pt idx="3">
                  <c:v>29.69</c:v>
                </c:pt>
                <c:pt idx="4">
                  <c:v>37.19</c:v>
                </c:pt>
              </c:numCache>
            </c:numRef>
          </c:val>
          <c:extLst xmlns:c16r2="http://schemas.microsoft.com/office/drawing/2015/06/chart">
            <c:ext xmlns:c16="http://schemas.microsoft.com/office/drawing/2014/chart" uri="{C3380CC4-5D6E-409C-BE32-E72D297353CC}">
              <c16:uniqueId val="{00000001-8BA3-4300-915A-3FA5BC6775D5}"/>
            </c:ext>
          </c:extLst>
        </c:ser>
        <c:dLbls>
          <c:showLegendKey val="0"/>
          <c:showVal val="0"/>
          <c:showCatName val="0"/>
          <c:showSerName val="0"/>
          <c:showPercent val="0"/>
          <c:showBubbleSize val="0"/>
        </c:dLbls>
        <c:gapWidth val="250"/>
        <c:overlap val="100"/>
        <c:axId val="509285504"/>
        <c:axId val="509285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0.35</c:v>
                </c:pt>
                <c:pt idx="1">
                  <c:v>-0.54</c:v>
                </c:pt>
                <c:pt idx="2">
                  <c:v>3.6</c:v>
                </c:pt>
                <c:pt idx="3">
                  <c:v>10.119999999999999</c:v>
                </c:pt>
                <c:pt idx="4">
                  <c:v>-5.0999999999999996</c:v>
                </c:pt>
              </c:numCache>
            </c:numRef>
          </c:val>
          <c:smooth val="0"/>
          <c:extLst xmlns:c16r2="http://schemas.microsoft.com/office/drawing/2015/06/chart">
            <c:ext xmlns:c16="http://schemas.microsoft.com/office/drawing/2014/chart" uri="{C3380CC4-5D6E-409C-BE32-E72D297353CC}">
              <c16:uniqueId val="{00000002-8BA3-4300-915A-3FA5BC6775D5}"/>
            </c:ext>
          </c:extLst>
        </c:ser>
        <c:dLbls>
          <c:showLegendKey val="0"/>
          <c:showVal val="0"/>
          <c:showCatName val="0"/>
          <c:showSerName val="0"/>
          <c:showPercent val="0"/>
          <c:showBubbleSize val="0"/>
        </c:dLbls>
        <c:marker val="1"/>
        <c:smooth val="0"/>
        <c:axId val="509285504"/>
        <c:axId val="509285888"/>
      </c:lineChart>
      <c:catAx>
        <c:axId val="5092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9285888"/>
        <c:crosses val="autoZero"/>
        <c:auto val="1"/>
        <c:lblAlgn val="ctr"/>
        <c:lblOffset val="100"/>
        <c:tickLblSkip val="1"/>
        <c:tickMarkSkip val="1"/>
        <c:noMultiLvlLbl val="0"/>
      </c:catAx>
      <c:valAx>
        <c:axId val="509285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0</c:v>
                </c:pt>
                <c:pt idx="4">
                  <c:v>#N/A</c:v>
                </c:pt>
                <c:pt idx="5">
                  <c:v>0.01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D7A-4966-9633-4D273D4BED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7A-4966-9633-4D273D4BED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D7A-4966-9633-4D273D4BED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D7A-4966-9633-4D273D4BED36}"/>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4-BD7A-4966-9633-4D273D4BED3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0.13</c:v>
                </c:pt>
                <c:pt idx="4">
                  <c:v>#N/A</c:v>
                </c:pt>
                <c:pt idx="5">
                  <c:v>0.08</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5-BD7A-4966-9633-4D273D4BED36}"/>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3.76</c:v>
                </c:pt>
                <c:pt idx="1">
                  <c:v>#N/A</c:v>
                </c:pt>
                <c:pt idx="2">
                  <c:v>1.73</c:v>
                </c:pt>
                <c:pt idx="3">
                  <c:v>#N/A</c:v>
                </c:pt>
                <c:pt idx="4">
                  <c:v>1.1299999999999999</c:v>
                </c:pt>
                <c:pt idx="5">
                  <c:v>#N/A</c:v>
                </c:pt>
                <c:pt idx="6">
                  <c:v>#N/A</c:v>
                </c:pt>
                <c:pt idx="7">
                  <c:v>0.24</c:v>
                </c:pt>
                <c:pt idx="8">
                  <c:v>#N/A</c:v>
                </c:pt>
                <c:pt idx="9">
                  <c:v>1.47</c:v>
                </c:pt>
              </c:numCache>
            </c:numRef>
          </c:val>
          <c:extLst xmlns:c16r2="http://schemas.microsoft.com/office/drawing/2015/06/chart">
            <c:ext xmlns:c16="http://schemas.microsoft.com/office/drawing/2014/chart" uri="{C3380CC4-5D6E-409C-BE32-E72D297353CC}">
              <c16:uniqueId val="{00000006-BD7A-4966-9633-4D273D4BED36}"/>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1.1499999999999999</c:v>
                </c:pt>
                <c:pt idx="2">
                  <c:v>#N/A</c:v>
                </c:pt>
                <c:pt idx="3">
                  <c:v>0.94</c:v>
                </c:pt>
                <c:pt idx="4">
                  <c:v>#N/A</c:v>
                </c:pt>
                <c:pt idx="5">
                  <c:v>1.1000000000000001</c:v>
                </c:pt>
                <c:pt idx="6">
                  <c:v>#N/A</c:v>
                </c:pt>
                <c:pt idx="7">
                  <c:v>2.4900000000000002</c:v>
                </c:pt>
                <c:pt idx="8">
                  <c:v>#N/A</c:v>
                </c:pt>
                <c:pt idx="9">
                  <c:v>3.16</c:v>
                </c:pt>
              </c:numCache>
            </c:numRef>
          </c:val>
          <c:extLst xmlns:c16r2="http://schemas.microsoft.com/office/drawing/2015/06/chart">
            <c:ext xmlns:c16="http://schemas.microsoft.com/office/drawing/2014/chart" uri="{C3380CC4-5D6E-409C-BE32-E72D297353CC}">
              <c16:uniqueId val="{00000007-BD7A-4966-9633-4D273D4BED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1.49</c:v>
                </c:pt>
                <c:pt idx="2">
                  <c:v>#N/A</c:v>
                </c:pt>
                <c:pt idx="3">
                  <c:v>1.41</c:v>
                </c:pt>
                <c:pt idx="4">
                  <c:v>#N/A</c:v>
                </c:pt>
                <c:pt idx="5">
                  <c:v>1.38</c:v>
                </c:pt>
                <c:pt idx="6">
                  <c:v>#N/A</c:v>
                </c:pt>
                <c:pt idx="7">
                  <c:v>11.45</c:v>
                </c:pt>
                <c:pt idx="8">
                  <c:v>#N/A</c:v>
                </c:pt>
                <c:pt idx="9">
                  <c:v>5.34</c:v>
                </c:pt>
              </c:numCache>
            </c:numRef>
          </c:val>
          <c:extLst xmlns:c16r2="http://schemas.microsoft.com/office/drawing/2015/06/chart">
            <c:ext xmlns:c16="http://schemas.microsoft.com/office/drawing/2014/chart" uri="{C3380CC4-5D6E-409C-BE32-E72D297353CC}">
              <c16:uniqueId val="{00000008-BD7A-4966-9633-4D273D4BED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10.58</c:v>
                </c:pt>
                <c:pt idx="2">
                  <c:v>#N/A</c:v>
                </c:pt>
                <c:pt idx="3">
                  <c:v>9.98</c:v>
                </c:pt>
                <c:pt idx="4">
                  <c:v>#N/A</c:v>
                </c:pt>
                <c:pt idx="5">
                  <c:v>9.25</c:v>
                </c:pt>
                <c:pt idx="6">
                  <c:v>#N/A</c:v>
                </c:pt>
                <c:pt idx="7">
                  <c:v>8.0299999999999994</c:v>
                </c:pt>
                <c:pt idx="8">
                  <c:v>#N/A</c:v>
                </c:pt>
                <c:pt idx="9">
                  <c:v>7.27</c:v>
                </c:pt>
              </c:numCache>
            </c:numRef>
          </c:val>
          <c:extLst xmlns:c16r2="http://schemas.microsoft.com/office/drawing/2015/06/chart">
            <c:ext xmlns:c16="http://schemas.microsoft.com/office/drawing/2014/chart" uri="{C3380CC4-5D6E-409C-BE32-E72D297353CC}">
              <c16:uniqueId val="{00000009-BD7A-4966-9633-4D273D4BED36}"/>
            </c:ext>
          </c:extLst>
        </c:ser>
        <c:dLbls>
          <c:showLegendKey val="0"/>
          <c:showVal val="0"/>
          <c:showCatName val="0"/>
          <c:showSerName val="0"/>
          <c:showPercent val="0"/>
          <c:showBubbleSize val="0"/>
        </c:dLbls>
        <c:gapWidth val="150"/>
        <c:overlap val="100"/>
        <c:axId val="500031560"/>
        <c:axId val="500031944"/>
      </c:barChart>
      <c:catAx>
        <c:axId val="5000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0031944"/>
        <c:crosses val="autoZero"/>
        <c:auto val="1"/>
        <c:lblAlgn val="ctr"/>
        <c:lblOffset val="100"/>
        <c:tickLblSkip val="1"/>
        <c:tickMarkSkip val="1"/>
        <c:noMultiLvlLbl val="0"/>
      </c:catAx>
      <c:valAx>
        <c:axId val="50003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03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1062</c:v>
                </c:pt>
                <c:pt idx="5">
                  <c:v>1058</c:v>
                </c:pt>
                <c:pt idx="8">
                  <c:v>1040</c:v>
                </c:pt>
                <c:pt idx="11">
                  <c:v>995</c:v>
                </c:pt>
                <c:pt idx="14">
                  <c:v>1004</c:v>
                </c:pt>
              </c:numCache>
            </c:numRef>
          </c:val>
          <c:extLst xmlns:c16r2="http://schemas.microsoft.com/office/drawing/2015/06/chart">
            <c:ext xmlns:c16="http://schemas.microsoft.com/office/drawing/2014/chart" uri="{C3380CC4-5D6E-409C-BE32-E72D297353CC}">
              <c16:uniqueId val="{00000000-EF49-4397-A538-0327820AE0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F49-4397-A538-0327820AE0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6</c:v>
                </c:pt>
                <c:pt idx="9">
                  <c:v>6</c:v>
                </c:pt>
                <c:pt idx="12">
                  <c:v>5</c:v>
                </c:pt>
              </c:numCache>
            </c:numRef>
          </c:val>
          <c:extLst xmlns:c16r2="http://schemas.microsoft.com/office/drawing/2015/06/chart">
            <c:ext xmlns:c16="http://schemas.microsoft.com/office/drawing/2014/chart" uri="{C3380CC4-5D6E-409C-BE32-E72D297353CC}">
              <c16:uniqueId val="{00000002-EF49-4397-A538-0327820AE0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27</c:v>
                </c:pt>
                <c:pt idx="6">
                  <c:v>38</c:v>
                </c:pt>
                <c:pt idx="9">
                  <c:v>58</c:v>
                </c:pt>
                <c:pt idx="12">
                  <c:v>67</c:v>
                </c:pt>
              </c:numCache>
            </c:numRef>
          </c:val>
          <c:extLst xmlns:c16r2="http://schemas.microsoft.com/office/drawing/2015/06/chart">
            <c:ext xmlns:c16="http://schemas.microsoft.com/office/drawing/2014/chart" uri="{C3380CC4-5D6E-409C-BE32-E72D297353CC}">
              <c16:uniqueId val="{00000003-EF49-4397-A538-0327820AE0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243</c:v>
                </c:pt>
                <c:pt idx="3">
                  <c:v>246</c:v>
                </c:pt>
                <c:pt idx="6">
                  <c:v>278</c:v>
                </c:pt>
                <c:pt idx="9">
                  <c:v>279</c:v>
                </c:pt>
                <c:pt idx="12">
                  <c:v>281</c:v>
                </c:pt>
              </c:numCache>
            </c:numRef>
          </c:val>
          <c:extLst xmlns:c16r2="http://schemas.microsoft.com/office/drawing/2015/06/chart">
            <c:ext xmlns:c16="http://schemas.microsoft.com/office/drawing/2014/chart" uri="{C3380CC4-5D6E-409C-BE32-E72D297353CC}">
              <c16:uniqueId val="{00000004-EF49-4397-A538-0327820AE0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F49-4397-A538-0327820AE0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F49-4397-A538-0327820AE0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1423</c:v>
                </c:pt>
                <c:pt idx="3">
                  <c:v>1396</c:v>
                </c:pt>
                <c:pt idx="6">
                  <c:v>1457</c:v>
                </c:pt>
                <c:pt idx="9">
                  <c:v>1348</c:v>
                </c:pt>
                <c:pt idx="12">
                  <c:v>1418</c:v>
                </c:pt>
              </c:numCache>
            </c:numRef>
          </c:val>
          <c:extLst xmlns:c16r2="http://schemas.microsoft.com/office/drawing/2015/06/chart">
            <c:ext xmlns:c16="http://schemas.microsoft.com/office/drawing/2014/chart" uri="{C3380CC4-5D6E-409C-BE32-E72D297353CC}">
              <c16:uniqueId val="{00000007-EF49-4397-A538-0327820AE018}"/>
            </c:ext>
          </c:extLst>
        </c:ser>
        <c:dLbls>
          <c:showLegendKey val="0"/>
          <c:showVal val="0"/>
          <c:showCatName val="0"/>
          <c:showSerName val="0"/>
          <c:showPercent val="0"/>
          <c:showBubbleSize val="0"/>
        </c:dLbls>
        <c:gapWidth val="100"/>
        <c:overlap val="100"/>
        <c:axId val="506373544"/>
        <c:axId val="50546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637</c:v>
                </c:pt>
                <c:pt idx="2">
                  <c:v>#N/A</c:v>
                </c:pt>
                <c:pt idx="3">
                  <c:v>#N/A</c:v>
                </c:pt>
                <c:pt idx="4">
                  <c:v>617</c:v>
                </c:pt>
                <c:pt idx="5">
                  <c:v>#N/A</c:v>
                </c:pt>
                <c:pt idx="6">
                  <c:v>#N/A</c:v>
                </c:pt>
                <c:pt idx="7">
                  <c:v>739</c:v>
                </c:pt>
                <c:pt idx="8">
                  <c:v>#N/A</c:v>
                </c:pt>
                <c:pt idx="9">
                  <c:v>#N/A</c:v>
                </c:pt>
                <c:pt idx="10">
                  <c:v>696</c:v>
                </c:pt>
                <c:pt idx="11">
                  <c:v>#N/A</c:v>
                </c:pt>
                <c:pt idx="12">
                  <c:v>#N/A</c:v>
                </c:pt>
                <c:pt idx="13">
                  <c:v>767</c:v>
                </c:pt>
                <c:pt idx="14">
                  <c:v>#N/A</c:v>
                </c:pt>
              </c:numCache>
            </c:numRef>
          </c:val>
          <c:smooth val="0"/>
          <c:extLst xmlns:c16r2="http://schemas.microsoft.com/office/drawing/2015/06/chart">
            <c:ext xmlns:c16="http://schemas.microsoft.com/office/drawing/2014/chart" uri="{C3380CC4-5D6E-409C-BE32-E72D297353CC}">
              <c16:uniqueId val="{00000008-EF49-4397-A538-0327820AE018}"/>
            </c:ext>
          </c:extLst>
        </c:ser>
        <c:dLbls>
          <c:showLegendKey val="0"/>
          <c:showVal val="0"/>
          <c:showCatName val="0"/>
          <c:showSerName val="0"/>
          <c:showPercent val="0"/>
          <c:showBubbleSize val="0"/>
        </c:dLbls>
        <c:marker val="1"/>
        <c:smooth val="0"/>
        <c:axId val="506373544"/>
        <c:axId val="505462048"/>
      </c:lineChart>
      <c:catAx>
        <c:axId val="506373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5462048"/>
        <c:crosses val="autoZero"/>
        <c:auto val="1"/>
        <c:lblAlgn val="ctr"/>
        <c:lblOffset val="100"/>
        <c:tickLblSkip val="1"/>
        <c:tickMarkSkip val="1"/>
        <c:noMultiLvlLbl val="0"/>
      </c:catAx>
      <c:valAx>
        <c:axId val="50546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73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11142</c:v>
                </c:pt>
                <c:pt idx="5">
                  <c:v>12034</c:v>
                </c:pt>
                <c:pt idx="8">
                  <c:v>12690</c:v>
                </c:pt>
                <c:pt idx="11">
                  <c:v>12682</c:v>
                </c:pt>
                <c:pt idx="14">
                  <c:v>12294</c:v>
                </c:pt>
              </c:numCache>
            </c:numRef>
          </c:val>
          <c:extLst xmlns:c16r2="http://schemas.microsoft.com/office/drawing/2015/06/chart">
            <c:ext xmlns:c16="http://schemas.microsoft.com/office/drawing/2014/chart" uri="{C3380CC4-5D6E-409C-BE32-E72D297353CC}">
              <c16:uniqueId val="{00000000-403C-4A90-B5A8-3139EB6EC1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1049</c:v>
                </c:pt>
                <c:pt idx="5">
                  <c:v>917</c:v>
                </c:pt>
                <c:pt idx="8">
                  <c:v>780</c:v>
                </c:pt>
                <c:pt idx="11">
                  <c:v>648</c:v>
                </c:pt>
                <c:pt idx="14">
                  <c:v>538</c:v>
                </c:pt>
              </c:numCache>
            </c:numRef>
          </c:val>
          <c:extLst xmlns:c16r2="http://schemas.microsoft.com/office/drawing/2015/06/chart">
            <c:ext xmlns:c16="http://schemas.microsoft.com/office/drawing/2014/chart" uri="{C3380CC4-5D6E-409C-BE32-E72D297353CC}">
              <c16:uniqueId val="{00000001-403C-4A90-B5A8-3139EB6EC1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3573</c:v>
                </c:pt>
                <c:pt idx="5">
                  <c:v>3493</c:v>
                </c:pt>
                <c:pt idx="8">
                  <c:v>3834</c:v>
                </c:pt>
                <c:pt idx="11">
                  <c:v>4342</c:v>
                </c:pt>
                <c:pt idx="14">
                  <c:v>5770</c:v>
                </c:pt>
              </c:numCache>
            </c:numRef>
          </c:val>
          <c:extLst xmlns:c16r2="http://schemas.microsoft.com/office/drawing/2015/06/chart">
            <c:ext xmlns:c16="http://schemas.microsoft.com/office/drawing/2014/chart" uri="{C3380CC4-5D6E-409C-BE32-E72D297353CC}">
              <c16:uniqueId val="{00000002-403C-4A90-B5A8-3139EB6EC1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03C-4A90-B5A8-3139EB6EC1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03C-4A90-B5A8-3139EB6EC1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3C-4A90-B5A8-3139EB6EC1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2136</c:v>
                </c:pt>
                <c:pt idx="3">
                  <c:v>2037</c:v>
                </c:pt>
                <c:pt idx="6">
                  <c:v>2030</c:v>
                </c:pt>
                <c:pt idx="9">
                  <c:v>1990</c:v>
                </c:pt>
                <c:pt idx="12">
                  <c:v>2061</c:v>
                </c:pt>
              </c:numCache>
            </c:numRef>
          </c:val>
          <c:extLst xmlns:c16r2="http://schemas.microsoft.com/office/drawing/2015/06/chart">
            <c:ext xmlns:c16="http://schemas.microsoft.com/office/drawing/2014/chart" uri="{C3380CC4-5D6E-409C-BE32-E72D297353CC}">
              <c16:uniqueId val="{00000006-403C-4A90-B5A8-3139EB6EC1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35</c:v>
                </c:pt>
                <c:pt idx="6">
                  <c:v>30</c:v>
                </c:pt>
                <c:pt idx="9">
                  <c:v>25</c:v>
                </c:pt>
                <c:pt idx="12">
                  <c:v>109</c:v>
                </c:pt>
              </c:numCache>
            </c:numRef>
          </c:val>
          <c:extLst xmlns:c16r2="http://schemas.microsoft.com/office/drawing/2015/06/chart">
            <c:ext xmlns:c16="http://schemas.microsoft.com/office/drawing/2014/chart" uri="{C3380CC4-5D6E-409C-BE32-E72D297353CC}">
              <c16:uniqueId val="{00000007-403C-4A90-B5A8-3139EB6EC1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5099</c:v>
                </c:pt>
                <c:pt idx="3">
                  <c:v>5052</c:v>
                </c:pt>
                <c:pt idx="6">
                  <c:v>4995</c:v>
                </c:pt>
                <c:pt idx="9">
                  <c:v>4906</c:v>
                </c:pt>
                <c:pt idx="12">
                  <c:v>4871</c:v>
                </c:pt>
              </c:numCache>
            </c:numRef>
          </c:val>
          <c:extLst xmlns:c16r2="http://schemas.microsoft.com/office/drawing/2015/06/chart">
            <c:ext xmlns:c16="http://schemas.microsoft.com/office/drawing/2014/chart" uri="{C3380CC4-5D6E-409C-BE32-E72D297353CC}">
              <c16:uniqueId val="{00000008-403C-4A90-B5A8-3139EB6EC1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9-403C-4A90-B5A8-3139EB6EC1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13543</c:v>
                </c:pt>
                <c:pt idx="3">
                  <c:v>14955</c:v>
                </c:pt>
                <c:pt idx="6">
                  <c:v>15630</c:v>
                </c:pt>
                <c:pt idx="9">
                  <c:v>16107</c:v>
                </c:pt>
                <c:pt idx="12">
                  <c:v>15709</c:v>
                </c:pt>
              </c:numCache>
            </c:numRef>
          </c:val>
          <c:extLst xmlns:c16r2="http://schemas.microsoft.com/office/drawing/2015/06/chart">
            <c:ext xmlns:c16="http://schemas.microsoft.com/office/drawing/2014/chart" uri="{C3380CC4-5D6E-409C-BE32-E72D297353CC}">
              <c16:uniqueId val="{0000000A-403C-4A90-B5A8-3139EB6EC1A9}"/>
            </c:ext>
          </c:extLst>
        </c:ser>
        <c:dLbls>
          <c:showLegendKey val="0"/>
          <c:showVal val="0"/>
          <c:showCatName val="0"/>
          <c:showSerName val="0"/>
          <c:showPercent val="0"/>
          <c:showBubbleSize val="0"/>
        </c:dLbls>
        <c:gapWidth val="100"/>
        <c:overlap val="100"/>
        <c:axId val="497373848"/>
        <c:axId val="511473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5055</c:v>
                </c:pt>
                <c:pt idx="2">
                  <c:v>#N/A</c:v>
                </c:pt>
                <c:pt idx="3">
                  <c:v>#N/A</c:v>
                </c:pt>
                <c:pt idx="4">
                  <c:v>5638</c:v>
                </c:pt>
                <c:pt idx="5">
                  <c:v>#N/A</c:v>
                </c:pt>
                <c:pt idx="6">
                  <c:v>#N/A</c:v>
                </c:pt>
                <c:pt idx="7">
                  <c:v>5382</c:v>
                </c:pt>
                <c:pt idx="8">
                  <c:v>#N/A</c:v>
                </c:pt>
                <c:pt idx="9">
                  <c:v>#N/A</c:v>
                </c:pt>
                <c:pt idx="10">
                  <c:v>5356</c:v>
                </c:pt>
                <c:pt idx="11">
                  <c:v>#N/A</c:v>
                </c:pt>
                <c:pt idx="12">
                  <c:v>#N/A</c:v>
                </c:pt>
                <c:pt idx="13">
                  <c:v>4148</c:v>
                </c:pt>
                <c:pt idx="14">
                  <c:v>#N/A</c:v>
                </c:pt>
              </c:numCache>
            </c:numRef>
          </c:val>
          <c:smooth val="0"/>
          <c:extLst xmlns:c16r2="http://schemas.microsoft.com/office/drawing/2015/06/chart">
            <c:ext xmlns:c16="http://schemas.microsoft.com/office/drawing/2014/chart" uri="{C3380CC4-5D6E-409C-BE32-E72D297353CC}">
              <c16:uniqueId val="{0000000B-403C-4A90-B5A8-3139EB6EC1A9}"/>
            </c:ext>
          </c:extLst>
        </c:ser>
        <c:dLbls>
          <c:showLegendKey val="0"/>
          <c:showVal val="0"/>
          <c:showCatName val="0"/>
          <c:showSerName val="0"/>
          <c:showPercent val="0"/>
          <c:showBubbleSize val="0"/>
        </c:dLbls>
        <c:marker val="1"/>
        <c:smooth val="0"/>
        <c:axId val="497373848"/>
        <c:axId val="511473288"/>
      </c:lineChart>
      <c:catAx>
        <c:axId val="49737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1473288"/>
        <c:crosses val="autoZero"/>
        <c:auto val="1"/>
        <c:lblAlgn val="ctr"/>
        <c:lblOffset val="100"/>
        <c:tickLblSkip val="1"/>
        <c:tickMarkSkip val="1"/>
        <c:noMultiLvlLbl val="0"/>
      </c:catAx>
      <c:valAx>
        <c:axId val="51147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373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2572</c:v>
                </c:pt>
                <c:pt idx="1">
                  <c:v>2573</c:v>
                </c:pt>
                <c:pt idx="2">
                  <c:v>3175</c:v>
                </c:pt>
              </c:numCache>
            </c:numRef>
          </c:val>
          <c:extLst xmlns:c16r2="http://schemas.microsoft.com/office/drawing/2015/06/chart">
            <c:ext xmlns:c16="http://schemas.microsoft.com/office/drawing/2014/chart" uri="{C3380CC4-5D6E-409C-BE32-E72D297353CC}">
              <c16:uniqueId val="{00000000-0C4C-48BF-BB53-033493890B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c:v>
                </c:pt>
                <c:pt idx="1">
                  <c:v>38</c:v>
                </c:pt>
                <c:pt idx="2">
                  <c:v>175</c:v>
                </c:pt>
              </c:numCache>
            </c:numRef>
          </c:val>
          <c:extLst xmlns:c16r2="http://schemas.microsoft.com/office/drawing/2015/06/chart">
            <c:ext xmlns:c16="http://schemas.microsoft.com/office/drawing/2014/chart" uri="{C3380CC4-5D6E-409C-BE32-E72D297353CC}">
              <c16:uniqueId val="{00000001-0C4C-48BF-BB53-033493890B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1031</c:v>
                </c:pt>
                <c:pt idx="1">
                  <c:v>1536</c:v>
                </c:pt>
                <c:pt idx="2">
                  <c:v>2140</c:v>
                </c:pt>
              </c:numCache>
            </c:numRef>
          </c:val>
          <c:extLst xmlns:c16r2="http://schemas.microsoft.com/office/drawing/2015/06/chart">
            <c:ext xmlns:c16="http://schemas.microsoft.com/office/drawing/2014/chart" uri="{C3380CC4-5D6E-409C-BE32-E72D297353CC}">
              <c16:uniqueId val="{00000002-0C4C-48BF-BB53-033493890BCB}"/>
            </c:ext>
          </c:extLst>
        </c:ser>
        <c:dLbls>
          <c:showLegendKey val="0"/>
          <c:showVal val="0"/>
          <c:showCatName val="0"/>
          <c:showSerName val="0"/>
          <c:showPercent val="0"/>
          <c:showBubbleSize val="0"/>
        </c:dLbls>
        <c:gapWidth val="120"/>
        <c:overlap val="100"/>
        <c:axId val="511372960"/>
        <c:axId val="497369120"/>
      </c:barChart>
      <c:catAx>
        <c:axId val="5113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369120"/>
        <c:crosses val="autoZero"/>
        <c:auto val="1"/>
        <c:lblAlgn val="ctr"/>
        <c:lblOffset val="100"/>
        <c:tickLblSkip val="1"/>
        <c:tickMarkSkip val="1"/>
        <c:noMultiLvlLbl val="0"/>
      </c:catAx>
      <c:valAx>
        <c:axId val="497369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13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年度は統合中学校整備事業や庁舎耐震改修事業に関する起債の償還が始まったことで、元利償還金が増加した。</a:t>
          </a:r>
        </a:p>
        <a:p>
          <a:r>
            <a:rPr kumimoji="1" lang="ja-JP" altLang="en-US" sz="1400">
              <a:latin typeface="ＭＳ ゴシック" pitchFamily="49" charset="-128"/>
              <a:ea typeface="ＭＳ ゴシック" pitchFamily="49" charset="-128"/>
            </a:rPr>
            <a:t>地方債の新規発行抑制の取組を継続し、公債費の削減に努める。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基金活用に向けて、積立に努めていく。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将来負担額については地方債現在高をはじめとして高止まりが続いている一方で、充当可能財源等については充当可能基金が増加し、令和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年度の将来負担額の分子は大きく減少した。</a:t>
          </a:r>
        </a:p>
        <a:p>
          <a:r>
            <a:rPr kumimoji="1" lang="ja-JP" altLang="en-US" sz="1400">
              <a:latin typeface="ＭＳ ゴシック" pitchFamily="49" charset="-128"/>
              <a:ea typeface="ＭＳ ゴシック" pitchFamily="49" charset="-128"/>
            </a:rPr>
            <a:t>なお充当可能基金の増は、ふるさと基金への積立によるものである。</a:t>
          </a:r>
        </a:p>
        <a:p>
          <a:r>
            <a:rPr kumimoji="1" lang="ja-JP" altLang="en-US" sz="1400">
              <a:latin typeface="ＭＳ ゴシック" pitchFamily="49" charset="-128"/>
              <a:ea typeface="ＭＳ ゴシック" pitchFamily="49" charset="-128"/>
            </a:rPr>
            <a:t>地方債の新規発行抑制、基金積立に努める。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億円となっており、前年度から大きく増加となっている。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・普通交付税の増分を財政調整基金に積み立てたほか、ふるさと寄付の増分を基金に積み立てたことによるものである。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ふるさと基金については、寄付額は増加傾向にあるものの、充当予定の事業も増加しており、残高は将来的に減少する見込みである。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ふるさと基金：学力の向上に資する事業、移住・定住促進事業、高齢者支援事業、子育て支援事業、産業振興に資する事業　等　　　　　　　　　　　　　　　　　　　　　　　　　　　　　　　　　　　　　　　　　　　　　　　　　　　　　古賀メロディーとインテリアのまちづくり基金：古賀メロディーを生かした街並みづくり、景観整備を推進する事業　等　　　　　　　　　　　　　　　　　　　　　　　　　　　　　　　　　　　ごみ対策基金：ごみ減量化・リサイクル推進に関する事業、ごみ減量化・リサイクル推進に関する市民活動　等　　　　　　　　　　　　　　　　　　　　　　　　　地域福祉基金：在宅福祉を推進する事業、ボランティア活動の推進に関する事業、地域福祉の振興に係る調査及び研究事業　等　　　　　　　　　　　　　　　　　　　　　　　　　　　　　　　　　　　　　　　　　　　　　　公共施設整備基金：公共施設の建設及び整備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ふるさと基金：ふるさと納税による寄付金を原資に約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億円の積立を行ったほか、子育て支援に関する経費に充当するため、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ふるさと基金：寄付額は増加傾向にあるが、充当予定の事業も増加しており、残高は将来的に減少する見込みである。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その他：宿泊税交付金基金や森林環境譲与税基金については、その目的に沿って積立と取崩を行っていく方針である。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年度においては積立を行い、基金残額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年度以降は財政調整基金を取り崩しながらの財政運営が続いているが、令和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年度以降は普通交付税の増があり、取崩しは行っていない。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災害への備え等、一定の基金残高を確保する必要があるため、基金積立が可能となるよう、単年度収支の黒字化に取り組む。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年度は普通交付税の再算定（臨時財政対策債償還基金費）分を積立て、基金残高は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地方債の償還計画を踏まえ、必要な時に積立等を行う。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32,359
31,981
33.62
18,784,363
18,275,261
455,899
8,536,850
15,708,566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人口減少や基幹産業の低迷により減少し、類似団体を下回る結果となっている。</a:t>
          </a:r>
        </a:p>
        <a:p>
          <a:r>
            <a:rPr kumimoji="1" lang="ja-JP" altLang="en-US" sz="1300">
              <a:latin typeface="ＭＳ Ｐゴシック" panose="020B0600070205080204" pitchFamily="50" charset="-128"/>
              <a:ea typeface="ＭＳ Ｐゴシック" panose="020B0600070205080204" pitchFamily="50" charset="-128"/>
            </a:rPr>
            <a:t>窓口サービスの民間委託等による行政の効率化や定員適正化等による歳出削減、新たな税外収入の確保等により、財政基盤の強化及び財政の健全化を図る。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96308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年度以降に数値が改善しているのは普通交付税の追加交付によるもので、地方税はほぼ横ばい、扶助費を中心に経常経費充当一般財源は高止まりという状況は変わっていない。令和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年度は普通交付税の追加交付が前年に比べて少なかったため、経常収支比率が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類似団体平均を超えて高い水準にあるため、引き続き市税を中心とした自主財源の確保、歳出全般にわたる経常経費削減に努める。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98213</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67435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65</xdr:row>
      <xdr:rowOff>85090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674350"/>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141394</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12293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141394</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11649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一般職の給与とその手当が減となり、昨年度よりも減少した。物件費については、ふるさと寄附の増にともなって委託料や手数料が増となり、昨年度よりも増加した。全体として決算額は増加している一方で人口は減少を続けてお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人当たりの人件費・物件費等決算額は類似団体平均よりも高い水準にある。</a:t>
          </a:r>
        </a:p>
        <a:p>
          <a:r>
            <a:rPr kumimoji="1" lang="ja-JP" altLang="en-US" sz="1300">
              <a:latin typeface="ＭＳ Ｐゴシック" panose="020B0600070205080204" pitchFamily="50" charset="-128"/>
              <a:ea typeface="ＭＳ Ｐゴシック" panose="020B0600070205080204" pitchFamily="50" charset="-128"/>
            </a:rPr>
            <a:t>定員の適正化や指定管理者制度を積極的に導入し、引き続き人件費、物件費等の縮減を図る。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81879</xdr:rowOff>
    </xdr:from>
    <xdr:to>
      <xdr:col>23</xdr:col>
      <xdr:colOff>133350</xdr:colOff>
      <xdr:row>83</xdr:row>
      <xdr:rowOff>9692</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140779"/>
          <a:ext cx="838200" cy="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132551</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362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39627</xdr:rowOff>
    </xdr:from>
    <xdr:to>
      <xdr:col>19</xdr:col>
      <xdr:colOff>133350</xdr:colOff>
      <xdr:row>82</xdr:row>
      <xdr:rowOff>81879</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3225800" y="14098527"/>
          <a:ext cx="889000" cy="4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14248</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41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126502</xdr:rowOff>
    </xdr:from>
    <xdr:to>
      <xdr:col>15</xdr:col>
      <xdr:colOff>82550</xdr:colOff>
      <xdr:row>82</xdr:row>
      <xdr:rowOff>39627</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013952"/>
          <a:ext cx="889000" cy="8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126502</xdr:rowOff>
    </xdr:from>
    <xdr:to>
      <xdr:col>11</xdr:col>
      <xdr:colOff>31750</xdr:colOff>
      <xdr:row>81</xdr:row>
      <xdr:rowOff>150560</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flipV="1">
          <a:off x="1447800" y="14013952"/>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130342</xdr:rowOff>
    </xdr:from>
    <xdr:to>
      <xdr:col>23</xdr:col>
      <xdr:colOff>184150</xdr:colOff>
      <xdr:row>83</xdr:row>
      <xdr:rowOff>60492</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1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146869</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03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31079</xdr:rowOff>
    </xdr:from>
    <xdr:to>
      <xdr:col>19</xdr:col>
      <xdr:colOff>184150</xdr:colOff>
      <xdr:row>82</xdr:row>
      <xdr:rowOff>132679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0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142856</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3858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160277</xdr:rowOff>
    </xdr:from>
    <xdr:to>
      <xdr:col>15</xdr:col>
      <xdr:colOff>133350</xdr:colOff>
      <xdr:row>82</xdr:row>
      <xdr:rowOff>90427</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0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100604</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381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75702</xdr:rowOff>
    </xdr:from>
    <xdr:to>
      <xdr:col>11</xdr:col>
      <xdr:colOff>82550</xdr:colOff>
      <xdr:row>82</xdr:row>
      <xdr:rowOff>5852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39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16029</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373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99760</xdr:rowOff>
    </xdr:from>
    <xdr:to>
      <xdr:col>7</xdr:col>
      <xdr:colOff>31750</xdr:colOff>
      <xdr:row>82</xdr:row>
      <xdr:rowOff>29910</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39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40087</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375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一部の年齢層に高い水準の階層が存在するため、ラスパイレス指数が押し上げられている。</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を下回るよう、引き続き適正化に努める。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5556</xdr:rowOff>
    </xdr:from>
    <xdr:to>
      <xdr:col>81</xdr:col>
      <xdr:colOff>44450</xdr:colOff>
      <xdr:row>87</xdr:row>
      <xdr:rowOff>35719</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179800" y="149217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5556</xdr:rowOff>
    </xdr:from>
    <xdr:to>
      <xdr:col>77</xdr:col>
      <xdr:colOff>44450</xdr:colOff>
      <xdr:row>87</xdr:row>
      <xdr:rowOff>35719</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5290800" y="149217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35719</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4401800" y="149066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5556</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flipV="1">
          <a:off x="13512800" y="149066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156369</xdr:rowOff>
    </xdr:from>
    <xdr:to>
      <xdr:col>81</xdr:col>
      <xdr:colOff>95250</xdr:colOff>
      <xdr:row>87</xdr:row>
      <xdr:rowOff>86519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49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128446</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487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126206</xdr:rowOff>
    </xdr:from>
    <xdr:to>
      <xdr:col>77</xdr:col>
      <xdr:colOff>95250</xdr:colOff>
      <xdr:row>87</xdr:row>
      <xdr:rowOff>56356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4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41133</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4957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156369</xdr:rowOff>
    </xdr:from>
    <xdr:to>
      <xdr:col>73</xdr:col>
      <xdr:colOff>44450</xdr:colOff>
      <xdr:row>87</xdr:row>
      <xdr:rowOff>86519</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49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71296</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498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126206</xdr:rowOff>
    </xdr:from>
    <xdr:to>
      <xdr:col>64</xdr:col>
      <xdr:colOff>152400</xdr:colOff>
      <xdr:row>87</xdr:row>
      <xdr:rowOff>56356</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4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41133</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495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定員適正化計画に基づき職員数の削減に取り組んできたことで、類似団体の平均を下回っている。　　　　　　　　　　　　　　　　　　　　　　　　　　　　　　　　　　　　　　　　　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32244</xdr:rowOff>
    </xdr:from>
    <xdr:to>
      <xdr:col>81</xdr:col>
      <xdr:colOff>44450</xdr:colOff>
      <xdr:row>61</xdr:row>
      <xdr:rowOff>33585</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0490694"/>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17498</xdr:rowOff>
    </xdr:from>
    <xdr:to>
      <xdr:col>77</xdr:col>
      <xdr:colOff>44450</xdr:colOff>
      <xdr:row>61</xdr:row>
      <xdr:rowOff>32244</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5290800" y="10475948"/>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154094</xdr:rowOff>
    </xdr:from>
    <xdr:to>
      <xdr:col>72</xdr:col>
      <xdr:colOff>203200</xdr:colOff>
      <xdr:row>61</xdr:row>
      <xdr:rowOff>17498</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4401800" y="10441094"/>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60</xdr:row>
      <xdr:rowOff>167499</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flipV="1">
          <a:off x="13512800" y="1044109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154235</xdr:rowOff>
    </xdr:from>
    <xdr:to>
      <xdr:col>81</xdr:col>
      <xdr:colOff>95250</xdr:colOff>
      <xdr:row>61</xdr:row>
      <xdr:rowOff>84385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170762</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102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152894</xdr:rowOff>
    </xdr:from>
    <xdr:to>
      <xdr:col>77</xdr:col>
      <xdr:colOff>95250</xdr:colOff>
      <xdr:row>61</xdr:row>
      <xdr:rowOff>83044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4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93221</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1020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138148</xdr:rowOff>
    </xdr:from>
    <xdr:to>
      <xdr:col>73</xdr:col>
      <xdr:colOff>44450</xdr:colOff>
      <xdr:row>61</xdr:row>
      <xdr:rowOff>68298</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4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78475</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1019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103294</xdr:rowOff>
    </xdr:from>
    <xdr:to>
      <xdr:col>68</xdr:col>
      <xdr:colOff>203200</xdr:colOff>
      <xdr:row>61</xdr:row>
      <xdr:rowOff>33444</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116699</xdr:rowOff>
    </xdr:from>
    <xdr:to>
      <xdr:col>64</xdr:col>
      <xdr:colOff>152400</xdr:colOff>
      <xdr:row>61</xdr:row>
      <xdr:rowOff>46849</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4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57026</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1017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統合中学校整備事業や庁舎耐震化事業にかかる起債の償還開始により、類似団体を超えた比率となっている。緊急度や住民ニーズを的確に把握した事業選択により、起債に大きく頼ることが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139398</xdr:rowOff>
    </xdr:from>
    <xdr:to>
      <xdr:col>81</xdr:col>
      <xdr:colOff>44450</xdr:colOff>
      <xdr:row>42</xdr:row>
      <xdr:rowOff>13909</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6179800" y="71688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 xmlns:a16="http://schemas.microsoft.com/office/drawing/2014/main" id="{00000000-0008-0000-0300-000085010000}"/>
            </a:ext>
          </a:extLst>
        </xdr:cNvPr>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139398</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41</xdr:row>
      <xdr:rowOff>127907</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4401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104926</xdr:rowOff>
    </xdr:from>
    <xdr:to>
      <xdr:col>68</xdr:col>
      <xdr:colOff>152400</xdr:colOff>
      <xdr:row>41</xdr:row>
      <xdr:rowOff>127907</xdr:rowOff>
    </xdr:to>
    <xdr:cxnSp macro="">
      <xdr:nvCxnSpPr>
        <xdr:cNvPr id="397" name="直線コネクタ 396">
          <a:extLst>
            <a:ext uri="{FF2B5EF4-FFF2-40B4-BE49-F238E27FC236}">
              <a16:creationId xmlns="" xmlns:a16="http://schemas.microsoft.com/office/drawing/2014/main" id="{00000000-0008-0000-0300-00008D010000}"/>
            </a:ext>
          </a:extLst>
        </xdr:cNvPr>
        <xdr:cNvCxnSpPr/>
      </xdr:nvCxnSpPr>
      <xdr:spPr>
        <a:xfrm flipV="1">
          <a:off x="13512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a:extLst>
            <a:ext uri="{FF2B5EF4-FFF2-40B4-BE49-F238E27FC236}">
              <a16:creationId xmlns="" xmlns:a16="http://schemas.microsoft.com/office/drawing/2014/main" id="{00000000-0008-0000-0300-000098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13" name="楕円 412">
          <a:extLst>
            <a:ext uri="{FF2B5EF4-FFF2-40B4-BE49-F238E27FC236}">
              <a16:creationId xmlns="" xmlns:a16="http://schemas.microsoft.com/office/drawing/2014/main" id="{00000000-0008-0000-0300-00009D010000}"/>
            </a:ext>
          </a:extLst>
        </xdr:cNvPr>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165903</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4020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5" name="楕円 414">
          <a:extLst>
            <a:ext uri="{FF2B5EF4-FFF2-40B4-BE49-F238E27FC236}">
              <a16:creationId xmlns="" xmlns:a16="http://schemas.microsoft.com/office/drawing/2014/main" id="{00000000-0008-0000-0300-00009F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普通交付税の増やふるさと寄附の好調で充当可能財源が増加し、昨年度より</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ポイント改善した。類似団体平均を超えているのは、他団体と比較して基金現在高が少ないことが要因である。</a:t>
          </a:r>
        </a:p>
        <a:p>
          <a:r>
            <a:rPr kumimoji="1" lang="ja-JP" altLang="en-US" sz="1300">
              <a:latin typeface="ＭＳ Ｐゴシック" panose="020B0600070205080204" pitchFamily="50" charset="-128"/>
              <a:ea typeface="ＭＳ Ｐゴシック" panose="020B0600070205080204" pitchFamily="50" charset="-128"/>
            </a:rPr>
            <a:t>引き続き地方債の発行抑制に努め、基金積立が可能となるよう経費削減を図る。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140437</xdr:rowOff>
    </xdr:from>
    <xdr:to>
      <xdr:col>81</xdr:col>
      <xdr:colOff>44450</xdr:colOff>
      <xdr:row>16</xdr:row>
      <xdr:rowOff>37998</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6179800" y="2712187"/>
          <a:ext cx="8382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 xmlns:a16="http://schemas.microsoft.com/office/drawing/2014/main" id="{00000000-0008-0000-0300-0000C1010000}"/>
            </a:ext>
          </a:extLst>
        </xdr:cNvPr>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37998</xdr:rowOff>
    </xdr:from>
    <xdr:to>
      <xdr:col>77</xdr:col>
      <xdr:colOff>44450</xdr:colOff>
      <xdr:row>16</xdr:row>
      <xdr:rowOff>53442</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5290800" y="278119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53442</xdr:rowOff>
    </xdr:from>
    <xdr:to>
      <xdr:col>72</xdr:col>
      <xdr:colOff>203200</xdr:colOff>
      <xdr:row>16</xdr:row>
      <xdr:rowOff>86258</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4401800" y="2796642"/>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46203</xdr:rowOff>
    </xdr:from>
    <xdr:to>
      <xdr:col>68</xdr:col>
      <xdr:colOff>152400</xdr:colOff>
      <xdr:row>16</xdr:row>
      <xdr:rowOff>86258</xdr:rowOff>
    </xdr:to>
    <xdr:cxnSp macro="">
      <xdr:nvCxnSpPr>
        <xdr:cNvPr id="457" name="直線コネクタ 456">
          <a:extLst>
            <a:ext uri="{FF2B5EF4-FFF2-40B4-BE49-F238E27FC236}">
              <a16:creationId xmlns="" xmlns:a16="http://schemas.microsoft.com/office/drawing/2014/main" id="{00000000-0008-0000-0300-0000C9010000}"/>
            </a:ext>
          </a:extLst>
        </xdr:cNvPr>
        <xdr:cNvCxnSpPr/>
      </xdr:nvCxnSpPr>
      <xdr:spPr>
        <a:xfrm>
          <a:off x="13512800" y="2789403"/>
          <a:ext cx="8890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a:extLst>
            <a:ext uri="{FF2B5EF4-FFF2-40B4-BE49-F238E27FC236}">
              <a16:creationId xmlns="" xmlns:a16="http://schemas.microsoft.com/office/drawing/2014/main" id="{00000000-0008-0000-0300-0000CC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89637</xdr:rowOff>
    </xdr:from>
    <xdr:to>
      <xdr:col>81</xdr:col>
      <xdr:colOff>95250</xdr:colOff>
      <xdr:row>16</xdr:row>
      <xdr:rowOff>19787</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6967200" y="26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61714</xdr:rowOff>
    </xdr:from>
    <xdr:ext cx="762000" cy="259045"/>
    <xdr:sp macro="" textlink="">
      <xdr:nvSpPr>
        <xdr:cNvPr id="468" name="将来負担の状況該当値テキスト">
          <a:extLst>
            <a:ext uri="{FF2B5EF4-FFF2-40B4-BE49-F238E27FC236}">
              <a16:creationId xmlns="" xmlns:a16="http://schemas.microsoft.com/office/drawing/2014/main" id="{00000000-0008-0000-0300-0000D4010000}"/>
            </a:ext>
          </a:extLst>
        </xdr:cNvPr>
        <xdr:cNvSpPr txBox="1"/>
      </xdr:nvSpPr>
      <xdr:spPr>
        <a:xfrm>
          <a:off x="17106900" y="26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158648</xdr:rowOff>
    </xdr:from>
    <xdr:to>
      <xdr:col>77</xdr:col>
      <xdr:colOff>95250</xdr:colOff>
      <xdr:row>16</xdr:row>
      <xdr:rowOff>88798</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6129000" y="273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73575</xdr:rowOff>
    </xdr:from>
    <xdr:ext cx="7366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5798800" y="2816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2642</xdr:rowOff>
    </xdr:from>
    <xdr:to>
      <xdr:col>73</xdr:col>
      <xdr:colOff>44450</xdr:colOff>
      <xdr:row>16</xdr:row>
      <xdr:rowOff>104242</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5240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89019</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909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35458</xdr:rowOff>
    </xdr:from>
    <xdr:to>
      <xdr:col>68</xdr:col>
      <xdr:colOff>203200</xdr:colOff>
      <xdr:row>16</xdr:row>
      <xdr:rowOff>137058</xdr:rowOff>
    </xdr:to>
    <xdr:sp macro="" textlink="">
      <xdr:nvSpPr>
        <xdr:cNvPr id="473" name="楕円 472">
          <a:extLst>
            <a:ext uri="{FF2B5EF4-FFF2-40B4-BE49-F238E27FC236}">
              <a16:creationId xmlns="" xmlns:a16="http://schemas.microsoft.com/office/drawing/2014/main" id="{00000000-0008-0000-0300-0000D9010000}"/>
            </a:ext>
          </a:extLst>
        </xdr:cNvPr>
        <xdr:cNvSpPr/>
      </xdr:nvSpPr>
      <xdr:spPr>
        <a:xfrm>
          <a:off x="14351000" y="2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121835</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4020800" y="286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166853</xdr:rowOff>
    </xdr:from>
    <xdr:to>
      <xdr:col>64</xdr:col>
      <xdr:colOff>152400</xdr:colOff>
      <xdr:row>16</xdr:row>
      <xdr:rowOff>97003</xdr:rowOff>
    </xdr:to>
    <xdr:sp macro="" textlink="">
      <xdr:nvSpPr>
        <xdr:cNvPr id="475" name="楕円 474">
          <a:extLst>
            <a:ext uri="{FF2B5EF4-FFF2-40B4-BE49-F238E27FC236}">
              <a16:creationId xmlns="" xmlns:a16="http://schemas.microsoft.com/office/drawing/2014/main" id="{00000000-0008-0000-0300-0000DB010000}"/>
            </a:ext>
          </a:extLst>
        </xdr:cNvPr>
        <xdr:cNvSpPr/>
      </xdr:nvSpPr>
      <xdr:spPr>
        <a:xfrm>
          <a:off x="13462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81780</xdr:rowOff>
    </xdr:from>
    <xdr:ext cx="762000" cy="259045"/>
    <xdr:sp macro="" textlink="">
      <xdr:nvSpPr>
        <xdr:cNvPr id="476" name="テキスト ボックス 475">
          <a:extLst>
            <a:ext uri="{FF2B5EF4-FFF2-40B4-BE49-F238E27FC236}">
              <a16:creationId xmlns="" xmlns:a16="http://schemas.microsoft.com/office/drawing/2014/main" id="{00000000-0008-0000-0300-0000DC010000}"/>
            </a:ext>
          </a:extLst>
        </xdr:cNvPr>
        <xdr:cNvSpPr txBox="1"/>
      </xdr:nvSpPr>
      <xdr:spPr>
        <a:xfrm>
          <a:off x="13131800" y="28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32,359
31,981
33.62
18,784,363
18,275,261
455,899
8,536,850
15,708,566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一般職の給与と手当の減少のほか、普通交付税の増などにより経常一般財源が増加したことで、昨年度より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近年は類似団体平均に近い数字で推移している。引き続き定員適正化等、人件費の抑制に努める。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114300</xdr:rowOff>
    </xdr:from>
    <xdr:to>
      <xdr:col>24</xdr:col>
      <xdr:colOff>25400</xdr:colOff>
      <xdr:row>37</xdr:row>
      <xdr:rowOff>6350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28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6350</xdr:rowOff>
    </xdr:from>
    <xdr:to>
      <xdr:col>19</xdr:col>
      <xdr:colOff>187325</xdr:colOff>
      <xdr:row>38</xdr:row>
      <xdr:rowOff>50800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350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38100</xdr:rowOff>
    </xdr:from>
    <xdr:to>
      <xdr:col>15</xdr:col>
      <xdr:colOff>98425</xdr:colOff>
      <xdr:row>38</xdr:row>
      <xdr:rowOff>50800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38100</xdr:rowOff>
    </xdr:from>
    <xdr:to>
      <xdr:col>11</xdr:col>
      <xdr:colOff>9525</xdr:colOff>
      <xdr:row>41</xdr:row>
      <xdr:rowOff>19050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5532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127000</xdr:rowOff>
    </xdr:from>
    <xdr:to>
      <xdr:col>20</xdr:col>
      <xdr:colOff>38100</xdr:colOff>
      <xdr:row>37</xdr:row>
      <xdr:rowOff>57150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158750</xdr:rowOff>
    </xdr:from>
    <xdr:to>
      <xdr:col>11</xdr:col>
      <xdr:colOff>60325</xdr:colOff>
      <xdr:row>38</xdr:row>
      <xdr:rowOff>88900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73677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139700</xdr:rowOff>
    </xdr:from>
    <xdr:to>
      <xdr:col>6</xdr:col>
      <xdr:colOff>171450</xdr:colOff>
      <xdr:row>41</xdr:row>
      <xdr:rowOff>69850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54627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経常経費の削減に努めてきた結果、類似団体平均と比較して抑制されている。　</a:t>
          </a:r>
        </a:p>
        <a:p>
          <a:r>
            <a:rPr kumimoji="1" lang="ja-JP" altLang="en-US" sz="1300">
              <a:latin typeface="ＭＳ Ｐゴシック" panose="020B0600070205080204" pitchFamily="50" charset="-128"/>
              <a:ea typeface="ＭＳ Ｐゴシック" panose="020B0600070205080204" pitchFamily="50" charset="-128"/>
            </a:rPr>
            <a:t>今後も継続的に取組を進める。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168910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69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16</xdr:row>
      <xdr:rowOff>27940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694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27940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771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50800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生活保護費を中心に扶助費は高止まりしており、類似団体平均を超過した状態が続いている。昨年度より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ポイント改善しているのは、普通交付税の増などにより経常一般財源が増加したことが理由である。</a:t>
          </a:r>
        </a:p>
        <a:p>
          <a:r>
            <a:rPr kumimoji="1" lang="ja-JP" altLang="en-US" sz="1300">
              <a:latin typeface="ＭＳ Ｐゴシック" panose="020B0600070205080204" pitchFamily="50" charset="-128"/>
              <a:ea typeface="ＭＳ Ｐゴシック" panose="020B0600070205080204" pitchFamily="50" charset="-128"/>
            </a:rPr>
            <a:t>サービス水準や自己負担等についての適正化の検討が必要である。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60</xdr:row>
      <xdr:rowOff>50800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1031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76200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1033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76200</xdr:rowOff>
    </xdr:from>
    <xdr:to>
      <xdr:col>15</xdr:col>
      <xdr:colOff>98425</xdr:colOff>
      <xdr:row>61</xdr:row>
      <xdr:rowOff>31750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flipV="1">
          <a:off x="2209800" y="10363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101600</xdr:rowOff>
    </xdr:from>
    <xdr:to>
      <xdr:col>11</xdr:col>
      <xdr:colOff>9525</xdr:colOff>
      <xdr:row>61</xdr:row>
      <xdr:rowOff>31750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1038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25400</xdr:rowOff>
    </xdr:from>
    <xdr:to>
      <xdr:col>15</xdr:col>
      <xdr:colOff>149225</xdr:colOff>
      <xdr:row>60</xdr:row>
      <xdr:rowOff>127000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111777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152400</xdr:rowOff>
    </xdr:from>
    <xdr:to>
      <xdr:col>11</xdr:col>
      <xdr:colOff>60325</xdr:colOff>
      <xdr:row>61</xdr:row>
      <xdr:rowOff>82550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50800</xdr:rowOff>
    </xdr:from>
    <xdr:to>
      <xdr:col>6</xdr:col>
      <xdr:colOff>171450</xdr:colOff>
      <xdr:row>60</xdr:row>
      <xdr:rowOff>152400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137177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類似団体の平均を上回っており、国民健康保険事業、後期高齢者医療事業、介護保険事業及び下水道事業の各種特別会計等への繰出金によるものと推測される。　　　　　　　　　　　　　　　　　　　　　　　　　　　　　　　　　　　　　　　　各事業においては給付の適正化及び経費節減の取組を進め、一般会計の負担減少に努める。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12700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153670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5080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893800" y="992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59</xdr:row>
      <xdr:rowOff>69850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3004800" y="99491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各種補助金について不断の見直しに努めてきた結果、類似団体平均と比較して抑制されている。</a:t>
          </a:r>
        </a:p>
        <a:p>
          <a:r>
            <a:rPr kumimoji="1" lang="ja-JP" altLang="en-US" sz="1300">
              <a:latin typeface="ＭＳ Ｐゴシック" panose="020B0600070205080204" pitchFamily="50" charset="-128"/>
              <a:ea typeface="ＭＳ Ｐゴシック" panose="020B0600070205080204" pitchFamily="50" charset="-128"/>
            </a:rPr>
            <a:t>今後も事業の適正化の取組を進め、抑制に努める。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119380</xdr:rowOff>
    </xdr:from>
    <xdr:to>
      <xdr:col>82</xdr:col>
      <xdr:colOff>107950</xdr:colOff>
      <xdr:row>35</xdr:row>
      <xdr:rowOff>127000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5671800" y="6120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119380</xdr:rowOff>
    </xdr:from>
    <xdr:to>
      <xdr:col>78</xdr:col>
      <xdr:colOff>69850</xdr:colOff>
      <xdr:row>35</xdr:row>
      <xdr:rowOff>161290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4782800" y="6120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1270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3893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xdr:rowOff>
    </xdr:from>
    <xdr:to>
      <xdr:col>69</xdr:col>
      <xdr:colOff>92075</xdr:colOff>
      <xdr:row>36</xdr:row>
      <xdr:rowOff>1270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3004800" y="584581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6459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92727</xdr:rowOff>
    </xdr:from>
    <xdr:ext cx="762000" cy="259045"/>
    <xdr:sp macro="" textlink="">
      <xdr:nvSpPr>
        <xdr:cNvPr id="329" name="補助費等該当値テキスト">
          <a:extLst>
            <a:ext uri="{FF2B5EF4-FFF2-40B4-BE49-F238E27FC236}">
              <a16:creationId xmlns="" xmlns:a16="http://schemas.microsoft.com/office/drawing/2014/main" id="{00000000-0008-0000-0400-000049010000}"/>
            </a:ext>
          </a:extLst>
        </xdr:cNvPr>
        <xdr:cNvSpPr txBox="1"/>
      </xdr:nvSpPr>
      <xdr:spPr>
        <a:xfrm>
          <a:off x="16598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68580</xdr:rowOff>
    </xdr:from>
    <xdr:to>
      <xdr:col>78</xdr:col>
      <xdr:colOff>120650</xdr:colOff>
      <xdr:row>35</xdr:row>
      <xdr:rowOff>170180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5621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8907</xdr:rowOff>
    </xdr:from>
    <xdr:ext cx="7366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290800" y="583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121920</xdr:rowOff>
    </xdr:from>
    <xdr:to>
      <xdr:col>69</xdr:col>
      <xdr:colOff>142875</xdr:colOff>
      <xdr:row>36</xdr:row>
      <xdr:rowOff>52070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3843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137160</xdr:rowOff>
    </xdr:from>
    <xdr:to>
      <xdr:col>65</xdr:col>
      <xdr:colOff>53975</xdr:colOff>
      <xdr:row>34</xdr:row>
      <xdr:rowOff>67310</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2954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77487</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2623800" y="55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統合中学校整備に係る起債の償還が始まったことで元利償還金が増加し、昨年度より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ポイント高くなっている。類似団体平均よりもやや少ない比率となっている。　　　　　　　　　　　　　　　　　　　　　　　　　　　　　　　　　　　　　　　　　今後も緊急度や住民ニーズを的確に把握した事業選択により、起債に大きく頼ることのない財政運営に努める。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60706</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3987800" y="131846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88137</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098800" y="131846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88137</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2209800" y="132532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78994</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flipV="1">
          <a:off x="1320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7" name="公債費該当値テキスト">
          <a:extLst>
            <a:ext uri="{FF2B5EF4-FFF2-40B4-BE49-F238E27FC236}">
              <a16:creationId xmlns="" xmlns:a16="http://schemas.microsoft.com/office/drawing/2014/main" id="{00000000-0008-0000-0400-000083010000}"/>
            </a:ext>
          </a:extLst>
        </xdr:cNvPr>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類似団体平均を上回っているのは、経常一般財源に占める扶助費の割合が大きいことによるものと推測される。引き続き、抑制の取組を進める。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138430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5671800" y="132897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127000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4782800" y="13289787"/>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24130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3893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79</xdr:row>
      <xdr:rowOff>24130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004800" y="13472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48266</xdr:rowOff>
    </xdr:from>
    <xdr:to>
      <xdr:col>29</xdr:col>
      <xdr:colOff>127000</xdr:colOff>
      <xdr:row>17</xdr:row>
      <xdr:rowOff>55124</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flipV="1">
          <a:off x="5003800" y="3010541"/>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10307</xdr:rowOff>
    </xdr:from>
    <xdr:ext cx="762000" cy="259045"/>
    <xdr:sp macro="" textlink="">
      <xdr:nvSpPr>
        <xdr:cNvPr id="55" name="人口1人当たり決算額の推移平均値テキスト130">
          <a:extLst>
            <a:ext uri="{FF2B5EF4-FFF2-40B4-BE49-F238E27FC236}">
              <a16:creationId xmlns="" xmlns:a16="http://schemas.microsoft.com/office/drawing/2014/main" id="{00000000-0008-0000-0500-000037000000}"/>
            </a:ext>
          </a:extLst>
        </xdr:cNvPr>
        <xdr:cNvSpPr txBox="1"/>
      </xdr:nvSpPr>
      <xdr:spPr>
        <a:xfrm>
          <a:off x="5740400" y="262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55124</xdr:rowOff>
    </xdr:from>
    <xdr:to>
      <xdr:col>26</xdr:col>
      <xdr:colOff>50800</xdr:colOff>
      <xdr:row>17</xdr:row>
      <xdr:rowOff>86928</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flipV="1">
          <a:off x="4305300" y="3017399"/>
          <a:ext cx="698500" cy="3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129189</xdr:rowOff>
    </xdr:from>
    <xdr:ext cx="7366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4622800" y="257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71398</xdr:rowOff>
    </xdr:from>
    <xdr:to>
      <xdr:col>22</xdr:col>
      <xdr:colOff>114300</xdr:colOff>
      <xdr:row>17</xdr:row>
      <xdr:rowOff>86928</xdr:rowOff>
    </xdr:to>
    <xdr:cxnSp macro="">
      <xdr:nvCxnSpPr>
        <xdr:cNvPr id="60" name="直線コネクタ 59">
          <a:extLst>
            <a:ext uri="{FF2B5EF4-FFF2-40B4-BE49-F238E27FC236}">
              <a16:creationId xmlns="" xmlns:a16="http://schemas.microsoft.com/office/drawing/2014/main" id="{00000000-0008-0000-0500-00003C000000}"/>
            </a:ext>
          </a:extLst>
        </xdr:cNvPr>
        <xdr:cNvCxnSpPr/>
      </xdr:nvCxnSpPr>
      <xdr:spPr bwMode="auto">
        <a:xfrm>
          <a:off x="3606800" y="3033673"/>
          <a:ext cx="698500" cy="15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8145</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3924300" y="26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71398</xdr:rowOff>
    </xdr:from>
    <xdr:to>
      <xdr:col>18</xdr:col>
      <xdr:colOff>177800</xdr:colOff>
      <xdr:row>17</xdr:row>
      <xdr:rowOff>80156</xdr:rowOff>
    </xdr:to>
    <xdr:cxnSp macro="">
      <xdr:nvCxnSpPr>
        <xdr:cNvPr id="63" name="直線コネクタ 62">
          <a:extLst>
            <a:ext uri="{FF2B5EF4-FFF2-40B4-BE49-F238E27FC236}">
              <a16:creationId xmlns="" xmlns:a16="http://schemas.microsoft.com/office/drawing/2014/main" id="{00000000-0008-0000-0500-00003F000000}"/>
            </a:ext>
          </a:extLst>
        </xdr:cNvPr>
        <xdr:cNvCxnSpPr/>
      </xdr:nvCxnSpPr>
      <xdr:spPr bwMode="auto">
        <a:xfrm flipV="1">
          <a:off x="2908300" y="3033673"/>
          <a:ext cx="698500" cy="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168916</xdr:rowOff>
    </xdr:from>
    <xdr:to>
      <xdr:col>29</xdr:col>
      <xdr:colOff>177800</xdr:colOff>
      <xdr:row>17</xdr:row>
      <xdr:rowOff>99066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5600700" y="295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140993</xdr:rowOff>
    </xdr:from>
    <xdr:ext cx="762000" cy="259045"/>
    <xdr:sp macro="" textlink="">
      <xdr:nvSpPr>
        <xdr:cNvPr id="74" name="人口1人当たり決算額の推移該当値テキスト130">
          <a:extLst>
            <a:ext uri="{FF2B5EF4-FFF2-40B4-BE49-F238E27FC236}">
              <a16:creationId xmlns="" xmlns:a16="http://schemas.microsoft.com/office/drawing/2014/main" id="{00000000-0008-0000-0500-00004A000000}"/>
            </a:ext>
          </a:extLst>
        </xdr:cNvPr>
        <xdr:cNvSpPr txBox="1"/>
      </xdr:nvSpPr>
      <xdr:spPr>
        <a:xfrm>
          <a:off x="5740400" y="293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4324</xdr:rowOff>
    </xdr:from>
    <xdr:to>
      <xdr:col>26</xdr:col>
      <xdr:colOff>101600</xdr:colOff>
      <xdr:row>17</xdr:row>
      <xdr:rowOff>105924</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953000" y="296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90701</xdr:rowOff>
    </xdr:from>
    <xdr:ext cx="7366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4622800" y="3052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36128</xdr:rowOff>
    </xdr:from>
    <xdr:to>
      <xdr:col>22</xdr:col>
      <xdr:colOff>165100</xdr:colOff>
      <xdr:row>17</xdr:row>
      <xdr:rowOff>137728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4254500" y="29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122505</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924300" y="30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20598</xdr:rowOff>
    </xdr:from>
    <xdr:to>
      <xdr:col>19</xdr:col>
      <xdr:colOff>38100</xdr:colOff>
      <xdr:row>17</xdr:row>
      <xdr:rowOff>122198</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3556000" y="298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106975</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3225800" y="30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29356</xdr:rowOff>
    </xdr:from>
    <xdr:to>
      <xdr:col>15</xdr:col>
      <xdr:colOff>101600</xdr:colOff>
      <xdr:row>17</xdr:row>
      <xdr:rowOff>130956</xdr:rowOff>
    </xdr:to>
    <xdr:sp macro="" textlink="">
      <xdr:nvSpPr>
        <xdr:cNvPr id="81" name="楕円 80">
          <a:extLst>
            <a:ext uri="{FF2B5EF4-FFF2-40B4-BE49-F238E27FC236}">
              <a16:creationId xmlns="" xmlns:a16="http://schemas.microsoft.com/office/drawing/2014/main" id="{00000000-0008-0000-0500-000051000000}"/>
            </a:ext>
          </a:extLst>
        </xdr:cNvPr>
        <xdr:cNvSpPr/>
      </xdr:nvSpPr>
      <xdr:spPr bwMode="auto">
        <a:xfrm>
          <a:off x="2857500" y="299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115733</xdr:rowOff>
    </xdr:from>
    <xdr:ext cx="762000" cy="259045"/>
    <xdr:sp macro="" textlink="">
      <xdr:nvSpPr>
        <xdr:cNvPr id="82" name="テキスト ボックス 81">
          <a:extLst>
            <a:ext uri="{FF2B5EF4-FFF2-40B4-BE49-F238E27FC236}">
              <a16:creationId xmlns="" xmlns:a16="http://schemas.microsoft.com/office/drawing/2014/main" id="{00000000-0008-0000-0500-000052000000}"/>
            </a:ext>
          </a:extLst>
        </xdr:cNvPr>
        <xdr:cNvSpPr txBox="1"/>
      </xdr:nvSpPr>
      <xdr:spPr>
        <a:xfrm>
          <a:off x="2527300" y="307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226833</xdr:rowOff>
    </xdr:from>
    <xdr:to>
      <xdr:col>29</xdr:col>
      <xdr:colOff>127000</xdr:colOff>
      <xdr:row>35</xdr:row>
      <xdr:rowOff>308476</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flipV="1">
          <a:off x="5003800" y="6837183"/>
          <a:ext cx="647700" cy="8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211611</xdr:rowOff>
    </xdr:from>
    <xdr:ext cx="762000" cy="259045"/>
    <xdr:sp macro="" textlink="">
      <xdr:nvSpPr>
        <xdr:cNvPr id="119" name="人口1人当たり決算額の推移平均値テキスト445">
          <a:extLst>
            <a:ext uri="{FF2B5EF4-FFF2-40B4-BE49-F238E27FC236}">
              <a16:creationId xmlns="" xmlns:a16="http://schemas.microsoft.com/office/drawing/2014/main" id="{00000000-0008-0000-0500-000077000000}"/>
            </a:ext>
          </a:extLst>
        </xdr:cNvPr>
        <xdr:cNvSpPr txBox="1"/>
      </xdr:nvSpPr>
      <xdr:spPr>
        <a:xfrm>
          <a:off x="5740400" y="682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276635</xdr:rowOff>
    </xdr:from>
    <xdr:to>
      <xdr:col>26</xdr:col>
      <xdr:colOff>50800</xdr:colOff>
      <xdr:row>35</xdr:row>
      <xdr:rowOff>308476</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4305300" y="6886985"/>
          <a:ext cx="698500" cy="3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276635</xdr:rowOff>
    </xdr:from>
    <xdr:to>
      <xdr:col>22</xdr:col>
      <xdr:colOff>114300</xdr:colOff>
      <xdr:row>36</xdr:row>
      <xdr:rowOff>63123</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3606800" y="6886985"/>
          <a:ext cx="6985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51888</xdr:rowOff>
    </xdr:from>
    <xdr:to>
      <xdr:col>18</xdr:col>
      <xdr:colOff>177800</xdr:colOff>
      <xdr:row>36</xdr:row>
      <xdr:rowOff>63123</xdr:rowOff>
    </xdr:to>
    <xdr:cxnSp macro="">
      <xdr:nvCxnSpPr>
        <xdr:cNvPr id="127" name="直線コネクタ 126">
          <a:extLst>
            <a:ext uri="{FF2B5EF4-FFF2-40B4-BE49-F238E27FC236}">
              <a16:creationId xmlns="" xmlns:a16="http://schemas.microsoft.com/office/drawing/2014/main" id="{00000000-0008-0000-0500-00007F000000}"/>
            </a:ext>
          </a:extLst>
        </xdr:cNvPr>
        <xdr:cNvCxnSpPr/>
      </xdr:nvCxnSpPr>
      <xdr:spPr bwMode="auto">
        <a:xfrm>
          <a:off x="2908300" y="7005138"/>
          <a:ext cx="698500" cy="1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176033</xdr:rowOff>
    </xdr:from>
    <xdr:to>
      <xdr:col>29</xdr:col>
      <xdr:colOff>177800</xdr:colOff>
      <xdr:row>35</xdr:row>
      <xdr:rowOff>277633</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5600700" y="6786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21110</xdr:rowOff>
    </xdr:from>
    <xdr:ext cx="762000" cy="259045"/>
    <xdr:sp macro="" textlink="">
      <xdr:nvSpPr>
        <xdr:cNvPr id="138" name="人口1人当たり決算額の推移該当値テキスト445">
          <a:extLst>
            <a:ext uri="{FF2B5EF4-FFF2-40B4-BE49-F238E27FC236}">
              <a16:creationId xmlns="" xmlns:a16="http://schemas.microsoft.com/office/drawing/2014/main" id="{00000000-0008-0000-0500-00008A000000}"/>
            </a:ext>
          </a:extLst>
        </xdr:cNvPr>
        <xdr:cNvSpPr txBox="1"/>
      </xdr:nvSpPr>
      <xdr:spPr>
        <a:xfrm>
          <a:off x="5740400" y="663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257676</xdr:rowOff>
    </xdr:from>
    <xdr:to>
      <xdr:col>26</xdr:col>
      <xdr:colOff>101600</xdr:colOff>
      <xdr:row>36</xdr:row>
      <xdr:rowOff>16376</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4953000" y="686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1153</xdr:rowOff>
    </xdr:from>
    <xdr:ext cx="7366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4622800" y="695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225835</xdr:rowOff>
    </xdr:from>
    <xdr:to>
      <xdr:col>22</xdr:col>
      <xdr:colOff>165100</xdr:colOff>
      <xdr:row>35</xdr:row>
      <xdr:rowOff>327435</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4254500" y="683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337612</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3924300" y="66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12323</xdr:rowOff>
    </xdr:from>
    <xdr:to>
      <xdr:col>19</xdr:col>
      <xdr:colOff>38100</xdr:colOff>
      <xdr:row>36</xdr:row>
      <xdr:rowOff>113923</xdr:rowOff>
    </xdr:to>
    <xdr:sp macro="" textlink="">
      <xdr:nvSpPr>
        <xdr:cNvPr id="143" name="楕円 142">
          <a:extLst>
            <a:ext uri="{FF2B5EF4-FFF2-40B4-BE49-F238E27FC236}">
              <a16:creationId xmlns="" xmlns:a16="http://schemas.microsoft.com/office/drawing/2014/main" id="{00000000-0008-0000-0500-00008F000000}"/>
            </a:ext>
          </a:extLst>
        </xdr:cNvPr>
        <xdr:cNvSpPr/>
      </xdr:nvSpPr>
      <xdr:spPr bwMode="auto">
        <a:xfrm>
          <a:off x="3556000" y="696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98700</xdr:rowOff>
    </xdr:from>
    <xdr:ext cx="762000" cy="259045"/>
    <xdr:sp macro="" textlink="">
      <xdr:nvSpPr>
        <xdr:cNvPr id="144" name="テキスト ボックス 143">
          <a:extLst>
            <a:ext uri="{FF2B5EF4-FFF2-40B4-BE49-F238E27FC236}">
              <a16:creationId xmlns="" xmlns:a16="http://schemas.microsoft.com/office/drawing/2014/main" id="{00000000-0008-0000-0500-000090000000}"/>
            </a:ext>
          </a:extLst>
        </xdr:cNvPr>
        <xdr:cNvSpPr txBox="1"/>
      </xdr:nvSpPr>
      <xdr:spPr>
        <a:xfrm>
          <a:off x="3225800" y="705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1088</xdr:rowOff>
    </xdr:from>
    <xdr:to>
      <xdr:col>15</xdr:col>
      <xdr:colOff>101600</xdr:colOff>
      <xdr:row>36</xdr:row>
      <xdr:rowOff>102688</xdr:rowOff>
    </xdr:to>
    <xdr:sp macro="" textlink="">
      <xdr:nvSpPr>
        <xdr:cNvPr id="145" name="楕円 144">
          <a:extLst>
            <a:ext uri="{FF2B5EF4-FFF2-40B4-BE49-F238E27FC236}">
              <a16:creationId xmlns="" xmlns:a16="http://schemas.microsoft.com/office/drawing/2014/main" id="{00000000-0008-0000-0500-000091000000}"/>
            </a:ext>
          </a:extLst>
        </xdr:cNvPr>
        <xdr:cNvSpPr/>
      </xdr:nvSpPr>
      <xdr:spPr bwMode="auto">
        <a:xfrm>
          <a:off x="2857500" y="695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87465</xdr:rowOff>
    </xdr:from>
    <xdr:ext cx="762000" cy="259045"/>
    <xdr:sp macro="" textlink="">
      <xdr:nvSpPr>
        <xdr:cNvPr id="146" name="テキスト ボックス 145">
          <a:extLst>
            <a:ext uri="{FF2B5EF4-FFF2-40B4-BE49-F238E27FC236}">
              <a16:creationId xmlns="" xmlns:a16="http://schemas.microsoft.com/office/drawing/2014/main" id="{00000000-0008-0000-0500-000092000000}"/>
            </a:ext>
          </a:extLst>
        </xdr:cNvPr>
        <xdr:cNvSpPr txBox="1"/>
      </xdr:nvSpPr>
      <xdr:spPr>
        <a:xfrm>
          <a:off x="2527300" y="704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32,359
31,981
33.62
18,784,363
18,275,261
455,899
8,536,850
15,708,566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79987</xdr:rowOff>
    </xdr:from>
    <xdr:to>
      <xdr:col>24</xdr:col>
      <xdr:colOff>63500</xdr:colOff>
      <xdr:row>36</xdr:row>
      <xdr:rowOff>100577</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252187"/>
          <a:ext cx="8382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79987</xdr:rowOff>
    </xdr:from>
    <xdr:to>
      <xdr:col>19</xdr:col>
      <xdr:colOff>177800</xdr:colOff>
      <xdr:row>36</xdr:row>
      <xdr:rowOff>102961</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252187"/>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79534</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102961</xdr:rowOff>
    </xdr:from>
    <xdr:to>
      <xdr:col>15</xdr:col>
      <xdr:colOff>50800</xdr:colOff>
      <xdr:row>36</xdr:row>
      <xdr:rowOff>123257</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275161"/>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16256</xdr:rowOff>
    </xdr:from>
    <xdr:to>
      <xdr:col>10</xdr:col>
      <xdr:colOff>114300</xdr:colOff>
      <xdr:row>36</xdr:row>
      <xdr:rowOff>123257</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188456"/>
          <a:ext cx="889000" cy="10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49777</xdr:rowOff>
    </xdr:from>
    <xdr:to>
      <xdr:col>24</xdr:col>
      <xdr:colOff>114300</xdr:colOff>
      <xdr:row>36</xdr:row>
      <xdr:rowOff>151377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28204</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2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29187</xdr:rowOff>
    </xdr:from>
    <xdr:to>
      <xdr:col>20</xdr:col>
      <xdr:colOff>38100</xdr:colOff>
      <xdr:row>36</xdr:row>
      <xdr:rowOff>130787</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121914</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29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52161</xdr:rowOff>
    </xdr:from>
    <xdr:to>
      <xdr:col>15</xdr:col>
      <xdr:colOff>101600</xdr:colOff>
      <xdr:row>36</xdr:row>
      <xdr:rowOff>153761</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144888</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3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72457</xdr:rowOff>
    </xdr:from>
    <xdr:to>
      <xdr:col>10</xdr:col>
      <xdr:colOff>165100</xdr:colOff>
      <xdr:row>37</xdr:row>
      <xdr:rowOff>2607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2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165184</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3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136906</xdr:rowOff>
    </xdr:from>
    <xdr:to>
      <xdr:col>6</xdr:col>
      <xdr:colOff>38100</xdr:colOff>
      <xdr:row>36</xdr:row>
      <xdr:rowOff>67056</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83583</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23187</xdr:rowOff>
    </xdr:from>
    <xdr:to>
      <xdr:col>24</xdr:col>
      <xdr:colOff>63500</xdr:colOff>
      <xdr:row>57</xdr:row>
      <xdr:rowOff>130318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795837"/>
          <a:ext cx="838200" cy="10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130318</xdr:rowOff>
    </xdr:from>
    <xdr:to>
      <xdr:col>19</xdr:col>
      <xdr:colOff>177800</xdr:colOff>
      <xdr:row>57</xdr:row>
      <xdr:rowOff>162606</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902968"/>
          <a:ext cx="889000" cy="3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162606</xdr:rowOff>
    </xdr:from>
    <xdr:to>
      <xdr:col>15</xdr:col>
      <xdr:colOff>50800</xdr:colOff>
      <xdr:row>58</xdr:row>
      <xdr:rowOff>62571</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935256"/>
          <a:ext cx="8890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62571</xdr:rowOff>
    </xdr:from>
    <xdr:to>
      <xdr:col>10</xdr:col>
      <xdr:colOff>114300</xdr:colOff>
      <xdr:row>58</xdr:row>
      <xdr:rowOff>116255</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10006671"/>
          <a:ext cx="8890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143837</xdr:rowOff>
    </xdr:from>
    <xdr:to>
      <xdr:col>24</xdr:col>
      <xdr:colOff>114300</xdr:colOff>
      <xdr:row>57</xdr:row>
      <xdr:rowOff>73987</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7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122264</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72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79518</xdr:rowOff>
    </xdr:from>
    <xdr:to>
      <xdr:col>20</xdr:col>
      <xdr:colOff>38100</xdr:colOff>
      <xdr:row>58</xdr:row>
      <xdr:rowOff>9668</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8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795</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9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111806</xdr:rowOff>
    </xdr:from>
    <xdr:to>
      <xdr:col>15</xdr:col>
      <xdr:colOff>101600</xdr:colOff>
      <xdr:row>58</xdr:row>
      <xdr:rowOff>41956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33083</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9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11771</xdr:rowOff>
    </xdr:from>
    <xdr:to>
      <xdr:col>10</xdr:col>
      <xdr:colOff>165100</xdr:colOff>
      <xdr:row>58</xdr:row>
      <xdr:rowOff>113371</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9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104498</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100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65455</xdr:rowOff>
    </xdr:from>
    <xdr:to>
      <xdr:col>6</xdr:col>
      <xdr:colOff>38100</xdr:colOff>
      <xdr:row>58</xdr:row>
      <xdr:rowOff>167055</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100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158182</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101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31344</xdr:rowOff>
    </xdr:from>
    <xdr:to>
      <xdr:col>24</xdr:col>
      <xdr:colOff>63500</xdr:colOff>
      <xdr:row>78</xdr:row>
      <xdr:rowOff>42545</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3797300" y="13404444"/>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42545</xdr:rowOff>
    </xdr:from>
    <xdr:to>
      <xdr:col>19</xdr:col>
      <xdr:colOff>177800</xdr:colOff>
      <xdr:row>78</xdr:row>
      <xdr:rowOff>45151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2908300" y="13415645"/>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40236</xdr:rowOff>
    </xdr:from>
    <xdr:to>
      <xdr:col>15</xdr:col>
      <xdr:colOff>50800</xdr:colOff>
      <xdr:row>78</xdr:row>
      <xdr:rowOff>45151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a:off x="2019300" y="1341333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40236</xdr:rowOff>
    </xdr:from>
    <xdr:to>
      <xdr:col>10</xdr:col>
      <xdr:colOff>114300</xdr:colOff>
      <xdr:row>78</xdr:row>
      <xdr:rowOff>44145</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413336"/>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151994</xdr:rowOff>
    </xdr:from>
    <xdr:to>
      <xdr:col>24</xdr:col>
      <xdr:colOff>114300</xdr:colOff>
      <xdr:row>78</xdr:row>
      <xdr:rowOff>82144</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66921</xdr:rowOff>
    </xdr:from>
    <xdr:ext cx="469744"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2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163195</xdr:rowOff>
    </xdr:from>
    <xdr:to>
      <xdr:col>20</xdr:col>
      <xdr:colOff>38100</xdr:colOff>
      <xdr:row>78</xdr:row>
      <xdr:rowOff>93345</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84472</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62428"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165801</xdr:rowOff>
    </xdr:from>
    <xdr:to>
      <xdr:col>15</xdr:col>
      <xdr:colOff>101600</xdr:colOff>
      <xdr:row>78</xdr:row>
      <xdr:rowOff>95951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3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87078</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73428" y="134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160886</xdr:rowOff>
    </xdr:from>
    <xdr:to>
      <xdr:col>10</xdr:col>
      <xdr:colOff>165100</xdr:colOff>
      <xdr:row>78</xdr:row>
      <xdr:rowOff>91036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3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82163</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84428" y="1345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164795</xdr:rowOff>
    </xdr:from>
    <xdr:to>
      <xdr:col>6</xdr:col>
      <xdr:colOff>38100</xdr:colOff>
      <xdr:row>78</xdr:row>
      <xdr:rowOff>94945</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86072</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95428" y="134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119101</xdr:rowOff>
    </xdr:from>
    <xdr:to>
      <xdr:col>24</xdr:col>
      <xdr:colOff>63500</xdr:colOff>
      <xdr:row>93</xdr:row>
      <xdr:rowOff>75070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3797300" y="15892501"/>
          <a:ext cx="838200" cy="1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119101</xdr:rowOff>
    </xdr:from>
    <xdr:to>
      <xdr:col>19</xdr:col>
      <xdr:colOff>177800</xdr:colOff>
      <xdr:row>94</xdr:row>
      <xdr:rowOff>126619</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2908300" y="15892501"/>
          <a:ext cx="889000" cy="3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126619</xdr:rowOff>
    </xdr:from>
    <xdr:to>
      <xdr:col>15</xdr:col>
      <xdr:colOff>50800</xdr:colOff>
      <xdr:row>95</xdr:row>
      <xdr:rowOff>2502</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2019300" y="16242919"/>
          <a:ext cx="8890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2502</xdr:rowOff>
    </xdr:from>
    <xdr:to>
      <xdr:col>10</xdr:col>
      <xdr:colOff>114300</xdr:colOff>
      <xdr:row>95</xdr:row>
      <xdr:rowOff>52260</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6290252"/>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24270</xdr:rowOff>
    </xdr:from>
    <xdr:to>
      <xdr:col>24</xdr:col>
      <xdr:colOff>114300</xdr:colOff>
      <xdr:row>93</xdr:row>
      <xdr:rowOff>125870</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59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47147</xdr:rowOff>
    </xdr:from>
    <xdr:ext cx="599010"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582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68301</xdr:rowOff>
    </xdr:from>
    <xdr:to>
      <xdr:col>20</xdr:col>
      <xdr:colOff>38100</xdr:colOff>
      <xdr:row>92</xdr:row>
      <xdr:rowOff>169901</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58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14978</xdr:rowOff>
    </xdr:from>
    <xdr:ext cx="59901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497795" y="1561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75819</xdr:rowOff>
    </xdr:from>
    <xdr:to>
      <xdr:col>15</xdr:col>
      <xdr:colOff>101600</xdr:colOff>
      <xdr:row>95</xdr:row>
      <xdr:rowOff>5969</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1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22496</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08795" y="1596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123152</xdr:rowOff>
    </xdr:from>
    <xdr:to>
      <xdr:col>10</xdr:col>
      <xdr:colOff>165100</xdr:colOff>
      <xdr:row>95</xdr:row>
      <xdr:rowOff>53302</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2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69829</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19795" y="160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1460</xdr:rowOff>
    </xdr:from>
    <xdr:to>
      <xdr:col>6</xdr:col>
      <xdr:colOff>38100</xdr:colOff>
      <xdr:row>95</xdr:row>
      <xdr:rowOff>103060</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2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119587</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30795" y="1606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116017</xdr:rowOff>
    </xdr:from>
    <xdr:to>
      <xdr:col>55</xdr:col>
      <xdr:colOff>0</xdr:colOff>
      <xdr:row>36</xdr:row>
      <xdr:rowOff>150223</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9639300" y="6288217"/>
          <a:ext cx="838200" cy="3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33325</xdr:rowOff>
    </xdr:from>
    <xdr:to>
      <xdr:col>50</xdr:col>
      <xdr:colOff>114300</xdr:colOff>
      <xdr:row>36</xdr:row>
      <xdr:rowOff>150223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8750300" y="5519725"/>
          <a:ext cx="889000" cy="80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33325</xdr:rowOff>
    </xdr:from>
    <xdr:to>
      <xdr:col>45</xdr:col>
      <xdr:colOff>177800</xdr:colOff>
      <xdr:row>37</xdr:row>
      <xdr:rowOff>15829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7861300" y="5519725"/>
          <a:ext cx="889000" cy="8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15829</xdr:rowOff>
    </xdr:from>
    <xdr:to>
      <xdr:col>41</xdr:col>
      <xdr:colOff>50800</xdr:colOff>
      <xdr:row>38</xdr:row>
      <xdr:rowOff>14526</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6972300" y="6359479"/>
          <a:ext cx="889000" cy="17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65217</xdr:rowOff>
    </xdr:from>
    <xdr:to>
      <xdr:col>55</xdr:col>
      <xdr:colOff>50800</xdr:colOff>
      <xdr:row>36</xdr:row>
      <xdr:rowOff>166817</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623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43644</xdr:rowOff>
    </xdr:from>
    <xdr:ext cx="534377"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62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99423</xdr:rowOff>
    </xdr:from>
    <xdr:to>
      <xdr:col>50</xdr:col>
      <xdr:colOff>165100</xdr:colOff>
      <xdr:row>37</xdr:row>
      <xdr:rowOff>29573</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20700</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72111" y="63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153975</xdr:rowOff>
    </xdr:from>
    <xdr:to>
      <xdr:col>46</xdr:col>
      <xdr:colOff>38100</xdr:colOff>
      <xdr:row>32</xdr:row>
      <xdr:rowOff>84125</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54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75252</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50795" y="556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136479</xdr:rowOff>
    </xdr:from>
    <xdr:to>
      <xdr:col>41</xdr:col>
      <xdr:colOff>101600</xdr:colOff>
      <xdr:row>37</xdr:row>
      <xdr:rowOff>66629</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3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57756</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94111" y="64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135176</xdr:rowOff>
    </xdr:from>
    <xdr:to>
      <xdr:col>36</xdr:col>
      <xdr:colOff>165100</xdr:colOff>
      <xdr:row>38</xdr:row>
      <xdr:rowOff>65326</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64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56453</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05111" y="65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36876</xdr:rowOff>
    </xdr:from>
    <xdr:to>
      <xdr:col>55</xdr:col>
      <xdr:colOff>0</xdr:colOff>
      <xdr:row>56</xdr:row>
      <xdr:rowOff>64750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9466626"/>
          <a:ext cx="838200" cy="19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36876</xdr:rowOff>
    </xdr:from>
    <xdr:to>
      <xdr:col>50</xdr:col>
      <xdr:colOff>114300</xdr:colOff>
      <xdr:row>55</xdr:row>
      <xdr:rowOff>97028</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8750300" y="9466626"/>
          <a:ext cx="889000" cy="6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121442</xdr:rowOff>
    </xdr:from>
    <xdr:to>
      <xdr:col>45</xdr:col>
      <xdr:colOff>177800</xdr:colOff>
      <xdr:row>55</xdr:row>
      <xdr:rowOff>97028</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7861300" y="9208292"/>
          <a:ext cx="889000" cy="3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121442</xdr:rowOff>
    </xdr:from>
    <xdr:to>
      <xdr:col>41</xdr:col>
      <xdr:colOff>50800</xdr:colOff>
      <xdr:row>56</xdr:row>
      <xdr:rowOff>22627</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208292"/>
          <a:ext cx="889000" cy="4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13950</xdr:rowOff>
    </xdr:from>
    <xdr:to>
      <xdr:col>55</xdr:col>
      <xdr:colOff>50800</xdr:colOff>
      <xdr:row>56</xdr:row>
      <xdr:rowOff>115550</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6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163827</xdr:rowOff>
    </xdr:from>
    <xdr:ext cx="534377"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5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157526</xdr:rowOff>
    </xdr:from>
    <xdr:to>
      <xdr:col>50</xdr:col>
      <xdr:colOff>165100</xdr:colOff>
      <xdr:row>55</xdr:row>
      <xdr:rowOff>87676</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4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104203</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1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46228</xdr:rowOff>
    </xdr:from>
    <xdr:to>
      <xdr:col>46</xdr:col>
      <xdr:colOff>38100</xdr:colOff>
      <xdr:row>55</xdr:row>
      <xdr:rowOff>147828</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4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164355</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83111" y="92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70642</xdr:rowOff>
    </xdr:from>
    <xdr:to>
      <xdr:col>41</xdr:col>
      <xdr:colOff>101600</xdr:colOff>
      <xdr:row>54</xdr:row>
      <xdr:rowOff>792</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1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17319</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61795" y="893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143277</xdr:rowOff>
    </xdr:from>
    <xdr:to>
      <xdr:col>36</xdr:col>
      <xdr:colOff>165100</xdr:colOff>
      <xdr:row>56</xdr:row>
      <xdr:rowOff>73427</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5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89954</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05111" y="93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158707</xdr:rowOff>
    </xdr:from>
    <xdr:to>
      <xdr:col>55</xdr:col>
      <xdr:colOff>0</xdr:colOff>
      <xdr:row>79</xdr:row>
      <xdr:rowOff>98879</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9639300" y="13531807"/>
          <a:ext cx="838200" cy="1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133082</xdr:rowOff>
    </xdr:from>
    <xdr:to>
      <xdr:col>50</xdr:col>
      <xdr:colOff>114300</xdr:colOff>
      <xdr:row>78</xdr:row>
      <xdr:rowOff>158707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8750300" y="13506182"/>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133082</xdr:rowOff>
    </xdr:from>
    <xdr:to>
      <xdr:col>45</xdr:col>
      <xdr:colOff>177800</xdr:colOff>
      <xdr:row>79</xdr:row>
      <xdr:rowOff>52451</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7861300" y="13506182"/>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52451</xdr:rowOff>
    </xdr:from>
    <xdr:to>
      <xdr:col>41</xdr:col>
      <xdr:colOff>50800</xdr:colOff>
      <xdr:row>79</xdr:row>
      <xdr:rowOff>95864</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6972300" y="13597001"/>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5" name="普通建設事業費 （ うち新規整備　）該当値テキスト">
          <a:extLst>
            <a:ext uri="{FF2B5EF4-FFF2-40B4-BE49-F238E27FC236}">
              <a16:creationId xmlns="" xmlns:a16="http://schemas.microsoft.com/office/drawing/2014/main" id="{00000000-0008-0000-0600-0000A9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107907</xdr:rowOff>
    </xdr:from>
    <xdr:to>
      <xdr:col>50</xdr:col>
      <xdr:colOff>165100</xdr:colOff>
      <xdr:row>79</xdr:row>
      <xdr:rowOff>38057</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9588500" y="134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29184</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9372111" y="1357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82282</xdr:rowOff>
    </xdr:from>
    <xdr:to>
      <xdr:col>46</xdr:col>
      <xdr:colOff>38100</xdr:colOff>
      <xdr:row>79</xdr:row>
      <xdr:rowOff>12432</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8699500" y="134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3559</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8483111" y="1354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1651</xdr:rowOff>
    </xdr:from>
    <xdr:to>
      <xdr:col>41</xdr:col>
      <xdr:colOff>101600</xdr:colOff>
      <xdr:row>79</xdr:row>
      <xdr:rowOff>103251</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7810500" y="135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94378</xdr:rowOff>
    </xdr:from>
    <xdr:ext cx="469744"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7626428" y="1363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45064</xdr:rowOff>
    </xdr:from>
    <xdr:to>
      <xdr:col>36</xdr:col>
      <xdr:colOff>165100</xdr:colOff>
      <xdr:row>79</xdr:row>
      <xdr:rowOff>146664</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6921500" y="135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137791</xdr:rowOff>
    </xdr:from>
    <xdr:ext cx="378565"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83017" y="13682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65176</xdr:rowOff>
    </xdr:from>
    <xdr:to>
      <xdr:col>55</xdr:col>
      <xdr:colOff>0</xdr:colOff>
      <xdr:row>95</xdr:row>
      <xdr:rowOff>109454</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9639300" y="16181476"/>
          <a:ext cx="838200" cy="2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65176</xdr:rowOff>
    </xdr:from>
    <xdr:to>
      <xdr:col>50</xdr:col>
      <xdr:colOff>114300</xdr:colOff>
      <xdr:row>94</xdr:row>
      <xdr:rowOff>115182</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8750300" y="16181476"/>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42374</xdr:rowOff>
    </xdr:from>
    <xdr:to>
      <xdr:col>45</xdr:col>
      <xdr:colOff>177800</xdr:colOff>
      <xdr:row>94</xdr:row>
      <xdr:rowOff>115182</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7861300" y="15644324"/>
          <a:ext cx="889000" cy="58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a:extLst>
            <a:ext uri="{FF2B5EF4-FFF2-40B4-BE49-F238E27FC236}">
              <a16:creationId xmlns="" xmlns:a16="http://schemas.microsoft.com/office/drawing/2014/main" id="{00000000-0008-0000-0600-0000D9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42374</xdr:rowOff>
    </xdr:from>
    <xdr:to>
      <xdr:col>41</xdr:col>
      <xdr:colOff>50800</xdr:colOff>
      <xdr:row>94</xdr:row>
      <xdr:rowOff>115439</xdr:rowOff>
    </xdr:to>
    <xdr:cxnSp macro="">
      <xdr:nvCxnSpPr>
        <xdr:cNvPr id="475" name="直線コネクタ 474">
          <a:extLst>
            <a:ext uri="{FF2B5EF4-FFF2-40B4-BE49-F238E27FC236}">
              <a16:creationId xmlns="" xmlns:a16="http://schemas.microsoft.com/office/drawing/2014/main" id="{00000000-0008-0000-0600-0000DB010000}"/>
            </a:ext>
          </a:extLst>
        </xdr:cNvPr>
        <xdr:cNvCxnSpPr/>
      </xdr:nvCxnSpPr>
      <xdr:spPr>
        <a:xfrm flipV="1">
          <a:off x="6972300" y="15644324"/>
          <a:ext cx="889000" cy="58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58654</xdr:rowOff>
    </xdr:from>
    <xdr:to>
      <xdr:col>55</xdr:col>
      <xdr:colOff>50800</xdr:colOff>
      <xdr:row>95</xdr:row>
      <xdr:rowOff>160254</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10426700" y="16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81531</xdr:rowOff>
    </xdr:from>
    <xdr:ext cx="534377" cy="259045"/>
    <xdr:sp macro="" textlink="">
      <xdr:nvSpPr>
        <xdr:cNvPr id="486" name="普通建設事業費 （ うち更新整備　）該当値テキスト">
          <a:extLst>
            <a:ext uri="{FF2B5EF4-FFF2-40B4-BE49-F238E27FC236}">
              <a16:creationId xmlns="" xmlns:a16="http://schemas.microsoft.com/office/drawing/2014/main" id="{00000000-0008-0000-0600-0000E6010000}"/>
            </a:ext>
          </a:extLst>
        </xdr:cNvPr>
        <xdr:cNvSpPr txBox="1"/>
      </xdr:nvSpPr>
      <xdr:spPr>
        <a:xfrm>
          <a:off x="10528300" y="161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14376</xdr:rowOff>
    </xdr:from>
    <xdr:to>
      <xdr:col>50</xdr:col>
      <xdr:colOff>165100</xdr:colOff>
      <xdr:row>94</xdr:row>
      <xdr:rowOff>115976</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9588500" y="161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132503</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9372111" y="159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64382</xdr:rowOff>
    </xdr:from>
    <xdr:to>
      <xdr:col>46</xdr:col>
      <xdr:colOff>38100</xdr:colOff>
      <xdr:row>94</xdr:row>
      <xdr:rowOff>165982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8699500" y="161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11059</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8483111" y="159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163024</xdr:rowOff>
    </xdr:from>
    <xdr:to>
      <xdr:col>41</xdr:col>
      <xdr:colOff>101600</xdr:colOff>
      <xdr:row>91</xdr:row>
      <xdr:rowOff>93174</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7810500" y="155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109701</xdr:rowOff>
    </xdr:from>
    <xdr:ext cx="599010"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7561795" y="1536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64639</xdr:rowOff>
    </xdr:from>
    <xdr:to>
      <xdr:col>36</xdr:col>
      <xdr:colOff>165100</xdr:colOff>
      <xdr:row>94</xdr:row>
      <xdr:rowOff>166239</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6921500" y="161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11316</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6705111" y="159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a:extLst>
            <a:ext uri="{FF2B5EF4-FFF2-40B4-BE49-F238E27FC236}">
              <a16:creationId xmlns="" xmlns:a16="http://schemas.microsoft.com/office/drawing/2014/main" id="{00000000-0008-0000-0600-000007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55575</xdr:rowOff>
    </xdr:from>
    <xdr:to>
      <xdr:col>85</xdr:col>
      <xdr:colOff>127000</xdr:colOff>
      <xdr:row>38</xdr:row>
      <xdr:rowOff>139700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5481300" y="6570675"/>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2" name="災害復旧事業費平均値テキスト">
          <a:extLst>
            <a:ext uri="{FF2B5EF4-FFF2-40B4-BE49-F238E27FC236}">
              <a16:creationId xmlns="" xmlns:a16="http://schemas.microsoft.com/office/drawing/2014/main" id="{00000000-0008-0000-0600-00000A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160594</xdr:rowOff>
    </xdr:from>
    <xdr:to>
      <xdr:col>81</xdr:col>
      <xdr:colOff>50800</xdr:colOff>
      <xdr:row>38</xdr:row>
      <xdr:rowOff>55575</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4592300" y="6504244"/>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160594</xdr:rowOff>
    </xdr:from>
    <xdr:to>
      <xdr:col>76</xdr:col>
      <xdr:colOff>114300</xdr:colOff>
      <xdr:row>38</xdr:row>
      <xdr:rowOff>29241</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3703300" y="6504244"/>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29241</xdr:rowOff>
    </xdr:from>
    <xdr:to>
      <xdr:col>71</xdr:col>
      <xdr:colOff>177800</xdr:colOff>
      <xdr:row>38</xdr:row>
      <xdr:rowOff>33584</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flipV="1">
          <a:off x="12814300" y="654434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4775</xdr:rowOff>
    </xdr:from>
    <xdr:to>
      <xdr:col>81</xdr:col>
      <xdr:colOff>101600</xdr:colOff>
      <xdr:row>38</xdr:row>
      <xdr:rowOff>106375</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5430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97502</xdr:rowOff>
    </xdr:from>
    <xdr:ext cx="469744"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5246428" y="66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109794</xdr:rowOff>
    </xdr:from>
    <xdr:to>
      <xdr:col>76</xdr:col>
      <xdr:colOff>165100</xdr:colOff>
      <xdr:row>38</xdr:row>
      <xdr:rowOff>39944</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4541500" y="64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31071</xdr:rowOff>
    </xdr:from>
    <xdr:ext cx="469744"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4357428" y="654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149890</xdr:rowOff>
    </xdr:from>
    <xdr:to>
      <xdr:col>72</xdr:col>
      <xdr:colOff>38100</xdr:colOff>
      <xdr:row>38</xdr:row>
      <xdr:rowOff>80040</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3652500" y="64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71168</xdr:rowOff>
    </xdr:from>
    <xdr:ext cx="469744"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3468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154234</xdr:rowOff>
    </xdr:from>
    <xdr:to>
      <xdr:col>67</xdr:col>
      <xdr:colOff>101600</xdr:colOff>
      <xdr:row>38</xdr:row>
      <xdr:rowOff>84384</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2763500" y="64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75511</xdr:rowOff>
    </xdr:from>
    <xdr:ext cx="469744"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579428" y="659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a:extLst>
            <a:ext uri="{FF2B5EF4-FFF2-40B4-BE49-F238E27FC236}">
              <a16:creationId xmlns="" xmlns:a16="http://schemas.microsoft.com/office/drawing/2014/main" id="{00000000-0008-0000-0600-00006F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a:extLst>
            <a:ext uri="{FF2B5EF4-FFF2-40B4-BE49-F238E27FC236}">
              <a16:creationId xmlns="" xmlns:a16="http://schemas.microsoft.com/office/drawing/2014/main" id="{00000000-0008-0000-0600-000071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2463</xdr:rowOff>
    </xdr:from>
    <xdr:to>
      <xdr:col>85</xdr:col>
      <xdr:colOff>127000</xdr:colOff>
      <xdr:row>76</xdr:row>
      <xdr:rowOff>37542</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5481300" y="13032663"/>
          <a:ext cx="838200" cy="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8" name="公債費平均値テキスト">
          <a:extLst>
            <a:ext uri="{FF2B5EF4-FFF2-40B4-BE49-F238E27FC236}">
              <a16:creationId xmlns="" xmlns:a16="http://schemas.microsoft.com/office/drawing/2014/main" id="{00000000-0008-0000-0600-000074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4204</xdr:rowOff>
    </xdr:from>
    <xdr:to>
      <xdr:col>81</xdr:col>
      <xdr:colOff>50800</xdr:colOff>
      <xdr:row>76</xdr:row>
      <xdr:rowOff>37542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4592300" y="13034404"/>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4204</xdr:rowOff>
    </xdr:from>
    <xdr:to>
      <xdr:col>76</xdr:col>
      <xdr:colOff>114300</xdr:colOff>
      <xdr:row>76</xdr:row>
      <xdr:rowOff>36246</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3703300" y="13034404"/>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32944</xdr:rowOff>
    </xdr:from>
    <xdr:to>
      <xdr:col>71</xdr:col>
      <xdr:colOff>177800</xdr:colOff>
      <xdr:row>76</xdr:row>
      <xdr:rowOff>36246</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814300" y="1306314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123113</xdr:rowOff>
    </xdr:from>
    <xdr:to>
      <xdr:col>85</xdr:col>
      <xdr:colOff>177800</xdr:colOff>
      <xdr:row>76</xdr:row>
      <xdr:rowOff>53263</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6268700" y="129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101540</xdr:rowOff>
    </xdr:from>
    <xdr:ext cx="534377" cy="259045"/>
    <xdr:sp macro="" textlink="">
      <xdr:nvSpPr>
        <xdr:cNvPr id="647" name="公債費該当値テキスト">
          <a:extLst>
            <a:ext uri="{FF2B5EF4-FFF2-40B4-BE49-F238E27FC236}">
              <a16:creationId xmlns="" xmlns:a16="http://schemas.microsoft.com/office/drawing/2014/main" id="{00000000-0008-0000-0600-000087020000}"/>
            </a:ext>
          </a:extLst>
        </xdr:cNvPr>
        <xdr:cNvSpPr txBox="1"/>
      </xdr:nvSpPr>
      <xdr:spPr>
        <a:xfrm>
          <a:off x="16370300" y="1296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158192</xdr:rowOff>
    </xdr:from>
    <xdr:to>
      <xdr:col>81</xdr:col>
      <xdr:colOff>101600</xdr:colOff>
      <xdr:row>76</xdr:row>
      <xdr:rowOff>88342</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5430500" y="130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79469</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14111" y="131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124854</xdr:rowOff>
    </xdr:from>
    <xdr:to>
      <xdr:col>76</xdr:col>
      <xdr:colOff>165100</xdr:colOff>
      <xdr:row>76</xdr:row>
      <xdr:rowOff>55004</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4541500" y="129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46131</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4325111" y="130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156896</xdr:rowOff>
    </xdr:from>
    <xdr:to>
      <xdr:col>72</xdr:col>
      <xdr:colOff>38100</xdr:colOff>
      <xdr:row>76</xdr:row>
      <xdr:rowOff>87046</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3652500" y="130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78173</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436111" y="131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153594</xdr:rowOff>
    </xdr:from>
    <xdr:to>
      <xdr:col>67</xdr:col>
      <xdr:colOff>101600</xdr:colOff>
      <xdr:row>76</xdr:row>
      <xdr:rowOff>83744</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27635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74871</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547111" y="13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166460</xdr:rowOff>
    </xdr:from>
    <xdr:to>
      <xdr:col>85</xdr:col>
      <xdr:colOff>127000</xdr:colOff>
      <xdr:row>97</xdr:row>
      <xdr:rowOff>133769</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6625660"/>
          <a:ext cx="838200" cy="1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48082</xdr:rowOff>
    </xdr:from>
    <xdr:to>
      <xdr:col>81</xdr:col>
      <xdr:colOff>50800</xdr:colOff>
      <xdr:row>97</xdr:row>
      <xdr:rowOff>133769</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4592300" y="16678732"/>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48082</xdr:rowOff>
    </xdr:from>
    <xdr:to>
      <xdr:col>76</xdr:col>
      <xdr:colOff>114300</xdr:colOff>
      <xdr:row>98</xdr:row>
      <xdr:rowOff>26060</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3703300" y="16678732"/>
          <a:ext cx="8890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26060</xdr:rowOff>
    </xdr:from>
    <xdr:to>
      <xdr:col>71</xdr:col>
      <xdr:colOff>177800</xdr:colOff>
      <xdr:row>98</xdr:row>
      <xdr:rowOff>87097</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828160"/>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115660</xdr:rowOff>
    </xdr:from>
    <xdr:to>
      <xdr:col>85</xdr:col>
      <xdr:colOff>177800</xdr:colOff>
      <xdr:row>97</xdr:row>
      <xdr:rowOff>45810</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5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138537</xdr:rowOff>
    </xdr:from>
    <xdr:ext cx="534377"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42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82969</xdr:rowOff>
    </xdr:from>
    <xdr:to>
      <xdr:col>81</xdr:col>
      <xdr:colOff>101600</xdr:colOff>
      <xdr:row>98</xdr:row>
      <xdr:rowOff>13119</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7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4246</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14111" y="1680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168732</xdr:rowOff>
    </xdr:from>
    <xdr:to>
      <xdr:col>76</xdr:col>
      <xdr:colOff>165100</xdr:colOff>
      <xdr:row>97</xdr:row>
      <xdr:rowOff>98882</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115409</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64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146710</xdr:rowOff>
    </xdr:from>
    <xdr:to>
      <xdr:col>72</xdr:col>
      <xdr:colOff>38100</xdr:colOff>
      <xdr:row>98</xdr:row>
      <xdr:rowOff>76860</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7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67987</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36111" y="168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36297</xdr:rowOff>
    </xdr:from>
    <xdr:to>
      <xdr:col>67</xdr:col>
      <xdr:colOff>101600</xdr:colOff>
      <xdr:row>98</xdr:row>
      <xdr:rowOff>137897</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8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129024</xdr:rowOff>
    </xdr:from>
    <xdr:ext cx="534377"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47111" y="169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a:extLst>
            <a:ext uri="{FF2B5EF4-FFF2-40B4-BE49-F238E27FC236}">
              <a16:creationId xmlns="" xmlns:a16="http://schemas.microsoft.com/office/drawing/2014/main" id="{00000000-0008-0000-0600-0000E5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16844</xdr:rowOff>
    </xdr:from>
    <xdr:to>
      <xdr:col>116</xdr:col>
      <xdr:colOff>63500</xdr:colOff>
      <xdr:row>39</xdr:row>
      <xdr:rowOff>33369</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flipV="1">
          <a:off x="21323300" y="6703394"/>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4" name="投資及び出資金平均値テキスト">
          <a:extLst>
            <a:ext uri="{FF2B5EF4-FFF2-40B4-BE49-F238E27FC236}">
              <a16:creationId xmlns="" xmlns:a16="http://schemas.microsoft.com/office/drawing/2014/main" id="{00000000-0008-0000-0600-0000E8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18379</xdr:rowOff>
    </xdr:from>
    <xdr:to>
      <xdr:col>111</xdr:col>
      <xdr:colOff>177800</xdr:colOff>
      <xdr:row>39</xdr:row>
      <xdr:rowOff>33369</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20434300" y="6704929"/>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18379</xdr:rowOff>
    </xdr:from>
    <xdr:to>
      <xdr:col>107</xdr:col>
      <xdr:colOff>50800</xdr:colOff>
      <xdr:row>39</xdr:row>
      <xdr:rowOff>48489</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flipV="1">
          <a:off x="19545300" y="6704929"/>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34055</xdr:rowOff>
    </xdr:from>
    <xdr:to>
      <xdr:col>102</xdr:col>
      <xdr:colOff>114300</xdr:colOff>
      <xdr:row>39</xdr:row>
      <xdr:rowOff>48489</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656300" y="6720605"/>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a:extLst>
            <a:ext uri="{FF2B5EF4-FFF2-40B4-BE49-F238E27FC236}">
              <a16:creationId xmlns="" xmlns:a16="http://schemas.microsoft.com/office/drawing/2014/main" id="{00000000-0008-0000-0600-0000F3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137494</xdr:rowOff>
    </xdr:from>
    <xdr:to>
      <xdr:col>116</xdr:col>
      <xdr:colOff>114300</xdr:colOff>
      <xdr:row>39</xdr:row>
      <xdr:rowOff>67644</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2110700" y="66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52421</xdr:rowOff>
    </xdr:from>
    <xdr:ext cx="469744" cy="259045"/>
    <xdr:sp macro="" textlink="">
      <xdr:nvSpPr>
        <xdr:cNvPr id="763" name="投資及び出資金該当値テキスト">
          <a:extLst>
            <a:ext uri="{FF2B5EF4-FFF2-40B4-BE49-F238E27FC236}">
              <a16:creationId xmlns="" xmlns:a16="http://schemas.microsoft.com/office/drawing/2014/main" id="{00000000-0008-0000-0600-0000FB020000}"/>
            </a:ext>
          </a:extLst>
        </xdr:cNvPr>
        <xdr:cNvSpPr txBox="1"/>
      </xdr:nvSpPr>
      <xdr:spPr>
        <a:xfrm>
          <a:off x="22212300" y="656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154019</xdr:rowOff>
    </xdr:from>
    <xdr:to>
      <xdr:col>112</xdr:col>
      <xdr:colOff>38100</xdr:colOff>
      <xdr:row>39</xdr:row>
      <xdr:rowOff>84169</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1272500" y="66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75296</xdr:rowOff>
    </xdr:from>
    <xdr:ext cx="469744"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1088428" y="676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139029</xdr:rowOff>
    </xdr:from>
    <xdr:to>
      <xdr:col>107</xdr:col>
      <xdr:colOff>101600</xdr:colOff>
      <xdr:row>39</xdr:row>
      <xdr:rowOff>69179</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20383500" y="665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60306</xdr:rowOff>
    </xdr:from>
    <xdr:ext cx="469744"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0199428" y="674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169139</xdr:rowOff>
    </xdr:from>
    <xdr:to>
      <xdr:col>102</xdr:col>
      <xdr:colOff>165100</xdr:colOff>
      <xdr:row>39</xdr:row>
      <xdr:rowOff>99289</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9494500" y="66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90416</xdr:rowOff>
    </xdr:from>
    <xdr:ext cx="469744"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9310428" y="67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154705</xdr:rowOff>
    </xdr:from>
    <xdr:to>
      <xdr:col>98</xdr:col>
      <xdr:colOff>38100</xdr:colOff>
      <xdr:row>39</xdr:row>
      <xdr:rowOff>84855</xdr:rowOff>
    </xdr:to>
    <xdr:sp macro="" textlink="">
      <xdr:nvSpPr>
        <xdr:cNvPr id="770" name="楕円 769">
          <a:extLst>
            <a:ext uri="{FF2B5EF4-FFF2-40B4-BE49-F238E27FC236}">
              <a16:creationId xmlns="" xmlns:a16="http://schemas.microsoft.com/office/drawing/2014/main" id="{00000000-0008-0000-0600-000002030000}"/>
            </a:ext>
          </a:extLst>
        </xdr:cNvPr>
        <xdr:cNvSpPr/>
      </xdr:nvSpPr>
      <xdr:spPr>
        <a:xfrm>
          <a:off x="18605500" y="66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75982</xdr:rowOff>
    </xdr:from>
    <xdr:ext cx="469744"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421428" y="67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a:extLst>
            <a:ext uri="{FF2B5EF4-FFF2-40B4-BE49-F238E27FC236}">
              <a16:creationId xmlns="" xmlns:a16="http://schemas.microsoft.com/office/drawing/2014/main" id="{00000000-0008-0000-0600-00001E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87846</xdr:rowOff>
    </xdr:from>
    <xdr:to>
      <xdr:col>116</xdr:col>
      <xdr:colOff>63500</xdr:colOff>
      <xdr:row>56</xdr:row>
      <xdr:rowOff>94894</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flipV="1">
          <a:off x="21323300" y="9689046"/>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1" name="貸付金平均値テキスト">
          <a:extLst>
            <a:ext uri="{FF2B5EF4-FFF2-40B4-BE49-F238E27FC236}">
              <a16:creationId xmlns="" xmlns:a16="http://schemas.microsoft.com/office/drawing/2014/main" id="{00000000-0008-0000-0600-000021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94894</xdr:rowOff>
    </xdr:from>
    <xdr:to>
      <xdr:col>111</xdr:col>
      <xdr:colOff>177800</xdr:colOff>
      <xdr:row>56</xdr:row>
      <xdr:rowOff>102171</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flipV="1">
          <a:off x="20434300" y="9696094"/>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102171</xdr:rowOff>
    </xdr:from>
    <xdr:to>
      <xdr:col>107</xdr:col>
      <xdr:colOff>50800</xdr:colOff>
      <xdr:row>56</xdr:row>
      <xdr:rowOff>109754</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flipV="1">
          <a:off x="19545300" y="9703371"/>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109754</xdr:rowOff>
    </xdr:from>
    <xdr:to>
      <xdr:col>102</xdr:col>
      <xdr:colOff>114300</xdr:colOff>
      <xdr:row>56</xdr:row>
      <xdr:rowOff>115316</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flipV="1">
          <a:off x="18656300" y="9710954"/>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a:extLst>
            <a:ext uri="{FF2B5EF4-FFF2-40B4-BE49-F238E27FC236}">
              <a16:creationId xmlns="" xmlns:a16="http://schemas.microsoft.com/office/drawing/2014/main" id="{00000000-0008-0000-0600-00002C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37046</xdr:rowOff>
    </xdr:from>
    <xdr:to>
      <xdr:col>116</xdr:col>
      <xdr:colOff>114300</xdr:colOff>
      <xdr:row>56</xdr:row>
      <xdr:rowOff>138646</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2110700" y="96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59923</xdr:rowOff>
    </xdr:from>
    <xdr:ext cx="534377" cy="259045"/>
    <xdr:sp macro="" textlink="">
      <xdr:nvSpPr>
        <xdr:cNvPr id="820" name="貸付金該当値テキスト">
          <a:extLst>
            <a:ext uri="{FF2B5EF4-FFF2-40B4-BE49-F238E27FC236}">
              <a16:creationId xmlns="" xmlns:a16="http://schemas.microsoft.com/office/drawing/2014/main" id="{00000000-0008-0000-0600-000034030000}"/>
            </a:ext>
          </a:extLst>
        </xdr:cNvPr>
        <xdr:cNvSpPr txBox="1"/>
      </xdr:nvSpPr>
      <xdr:spPr>
        <a:xfrm>
          <a:off x="22212300" y="948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44094</xdr:rowOff>
    </xdr:from>
    <xdr:to>
      <xdr:col>112</xdr:col>
      <xdr:colOff>38100</xdr:colOff>
      <xdr:row>56</xdr:row>
      <xdr:rowOff>145694</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1272500" y="96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162221</xdr:rowOff>
    </xdr:from>
    <xdr:ext cx="534377"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1056111" y="94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51371</xdr:rowOff>
    </xdr:from>
    <xdr:to>
      <xdr:col>107</xdr:col>
      <xdr:colOff>101600</xdr:colOff>
      <xdr:row>56</xdr:row>
      <xdr:rowOff>152971</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20383500" y="965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169498</xdr:rowOff>
    </xdr:from>
    <xdr:ext cx="534377"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20167111" y="94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58954</xdr:rowOff>
    </xdr:from>
    <xdr:to>
      <xdr:col>102</xdr:col>
      <xdr:colOff>165100</xdr:colOff>
      <xdr:row>56</xdr:row>
      <xdr:rowOff>160554</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9494500" y="96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5631</xdr:rowOff>
    </xdr:from>
    <xdr:ext cx="534377"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9278111" y="94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64516</xdr:rowOff>
    </xdr:from>
    <xdr:to>
      <xdr:col>98</xdr:col>
      <xdr:colOff>38100</xdr:colOff>
      <xdr:row>56</xdr:row>
      <xdr:rowOff>166116</xdr:rowOff>
    </xdr:to>
    <xdr:sp macro="" textlink="">
      <xdr:nvSpPr>
        <xdr:cNvPr id="827" name="楕円 826">
          <a:extLst>
            <a:ext uri="{FF2B5EF4-FFF2-40B4-BE49-F238E27FC236}">
              <a16:creationId xmlns="" xmlns:a16="http://schemas.microsoft.com/office/drawing/2014/main" id="{00000000-0008-0000-0600-00003B030000}"/>
            </a:ext>
          </a:extLst>
        </xdr:cNvPr>
        <xdr:cNvSpPr/>
      </xdr:nvSpPr>
      <xdr:spPr>
        <a:xfrm>
          <a:off x="18605500" y="96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11193</xdr:rowOff>
    </xdr:from>
    <xdr:ext cx="534377"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389111" y="94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a:extLst>
            <a:ext uri="{FF2B5EF4-FFF2-40B4-BE49-F238E27FC236}">
              <a16:creationId xmlns="" xmlns:a16="http://schemas.microsoft.com/office/drawing/2014/main" id="{00000000-0008-0000-0600-000056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a:extLst>
            <a:ext uri="{FF2B5EF4-FFF2-40B4-BE49-F238E27FC236}">
              <a16:creationId xmlns="" xmlns:a16="http://schemas.microsoft.com/office/drawing/2014/main" id="{00000000-0008-0000-0600-000058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43821</xdr:rowOff>
    </xdr:from>
    <xdr:to>
      <xdr:col>116</xdr:col>
      <xdr:colOff>63500</xdr:colOff>
      <xdr:row>75</xdr:row>
      <xdr:rowOff>80302</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21323300" y="12902571"/>
          <a:ext cx="8382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a:extLst>
            <a:ext uri="{FF2B5EF4-FFF2-40B4-BE49-F238E27FC236}">
              <a16:creationId xmlns="" xmlns:a16="http://schemas.microsoft.com/office/drawing/2014/main" id="{00000000-0008-0000-0600-00005B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80302</xdr:rowOff>
    </xdr:from>
    <xdr:to>
      <xdr:col>111</xdr:col>
      <xdr:colOff>177800</xdr:colOff>
      <xdr:row>75</xdr:row>
      <xdr:rowOff>127012</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20434300" y="12939052"/>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127012</xdr:rowOff>
    </xdr:from>
    <xdr:to>
      <xdr:col>107</xdr:col>
      <xdr:colOff>50800</xdr:colOff>
      <xdr:row>76</xdr:row>
      <xdr:rowOff>16218</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flipV="1">
          <a:off x="19545300" y="12985762"/>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49994</xdr:rowOff>
    </xdr:from>
    <xdr:to>
      <xdr:col>102</xdr:col>
      <xdr:colOff>114300</xdr:colOff>
      <xdr:row>76</xdr:row>
      <xdr:rowOff>16218</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656300" y="12908744"/>
          <a:ext cx="889000" cy="13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a:extLst>
            <a:ext uri="{FF2B5EF4-FFF2-40B4-BE49-F238E27FC236}">
              <a16:creationId xmlns="" xmlns:a16="http://schemas.microsoft.com/office/drawing/2014/main" id="{00000000-0008-0000-0600-000066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164471</xdr:rowOff>
    </xdr:from>
    <xdr:to>
      <xdr:col>116</xdr:col>
      <xdr:colOff>114300</xdr:colOff>
      <xdr:row>75</xdr:row>
      <xdr:rowOff>94621</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2110700" y="128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15898</xdr:rowOff>
    </xdr:from>
    <xdr:ext cx="534377" cy="259045"/>
    <xdr:sp macro="" textlink="">
      <xdr:nvSpPr>
        <xdr:cNvPr id="878" name="繰出金該当値テキスト">
          <a:extLst>
            <a:ext uri="{FF2B5EF4-FFF2-40B4-BE49-F238E27FC236}">
              <a16:creationId xmlns="" xmlns:a16="http://schemas.microsoft.com/office/drawing/2014/main" id="{00000000-0008-0000-0600-00006E030000}"/>
            </a:ext>
          </a:extLst>
        </xdr:cNvPr>
        <xdr:cNvSpPr txBox="1"/>
      </xdr:nvSpPr>
      <xdr:spPr>
        <a:xfrm>
          <a:off x="22212300" y="127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29502</xdr:rowOff>
    </xdr:from>
    <xdr:to>
      <xdr:col>112</xdr:col>
      <xdr:colOff>38100</xdr:colOff>
      <xdr:row>75</xdr:row>
      <xdr:rowOff>131102</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1272500" y="128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147629</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1056111" y="1266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76212</xdr:rowOff>
    </xdr:from>
    <xdr:to>
      <xdr:col>107</xdr:col>
      <xdr:colOff>101600</xdr:colOff>
      <xdr:row>76</xdr:row>
      <xdr:rowOff>6362</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203835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22889</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20167111" y="127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136868</xdr:rowOff>
    </xdr:from>
    <xdr:to>
      <xdr:col>102</xdr:col>
      <xdr:colOff>165100</xdr:colOff>
      <xdr:row>76</xdr:row>
      <xdr:rowOff>67018</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9494500" y="129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58145</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9278111" y="130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170644</xdr:rowOff>
    </xdr:from>
    <xdr:to>
      <xdr:col>98</xdr:col>
      <xdr:colOff>38100</xdr:colOff>
      <xdr:row>75</xdr:row>
      <xdr:rowOff>100794</xdr:rowOff>
    </xdr:to>
    <xdr:sp macro="" textlink="">
      <xdr:nvSpPr>
        <xdr:cNvPr id="885" name="楕円 884">
          <a:extLst>
            <a:ext uri="{FF2B5EF4-FFF2-40B4-BE49-F238E27FC236}">
              <a16:creationId xmlns="" xmlns:a16="http://schemas.microsoft.com/office/drawing/2014/main" id="{00000000-0008-0000-0600-000075030000}"/>
            </a:ext>
          </a:extLst>
        </xdr:cNvPr>
        <xdr:cNvSpPr/>
      </xdr:nvSpPr>
      <xdr:spPr>
        <a:xfrm>
          <a:off x="18605500" y="128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117321</xdr:rowOff>
    </xdr:from>
    <xdr:ext cx="534377"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389111" y="1263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人件費について、近年は類似団体平均を下回っている。令和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年度は一般職の給与や退職手当が減少した。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補助費等についても、近年は類似団体平均を下回っている。令和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年度が突出して高いのは特別定額給付金事業によるものである。</a:t>
          </a:r>
        </a:p>
        <a:p>
          <a:r>
            <a:rPr kumimoji="1" lang="ja-JP" altLang="en-US" sz="1300">
              <a:latin typeface="ＭＳ Ｐゴシック" panose="020B0600070205080204" pitchFamily="50" charset="-128"/>
              <a:ea typeface="ＭＳ Ｐゴシック" panose="020B0600070205080204" pitchFamily="50" charset="-128"/>
            </a:rPr>
            <a:t>扶助費については、類似団体平均を大きく上回っており、上昇を抑制する取組が必要である。令和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年度が突出して高いのは、住民税非課税世帯に対する臨時特別給付金事業によるものである。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年度に普通建設事業費（うち更新工事）が減少したのは、小学校移転改修工事が令和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年度に普通建設事業費（うち新規整備）が減少したのは、子育て支援総合施設整備事業が令和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年度で完了したためである。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32,359
31,981
33.62
18,784,363
18,275,261
455,899
8,536,850
15,708,566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147320</xdr:rowOff>
    </xdr:from>
    <xdr:to>
      <xdr:col>24</xdr:col>
      <xdr:colOff>63500</xdr:colOff>
      <xdr:row>35</xdr:row>
      <xdr:rowOff>167132</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14807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167132</xdr:rowOff>
    </xdr:from>
    <xdr:to>
      <xdr:col>19</xdr:col>
      <xdr:colOff>177800</xdr:colOff>
      <xdr:row>36</xdr:row>
      <xdr:rowOff>6350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16788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135890</xdr:rowOff>
    </xdr:from>
    <xdr:to>
      <xdr:col>15</xdr:col>
      <xdr:colOff>50800</xdr:colOff>
      <xdr:row>36</xdr:row>
      <xdr:rowOff>6350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1366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15494</xdr:rowOff>
    </xdr:from>
    <xdr:to>
      <xdr:col>10</xdr:col>
      <xdr:colOff>114300</xdr:colOff>
      <xdr:row>35</xdr:row>
      <xdr:rowOff>135890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016244"/>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74947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116332</xdr:rowOff>
    </xdr:from>
    <xdr:to>
      <xdr:col>20</xdr:col>
      <xdr:colOff>38100</xdr:colOff>
      <xdr:row>36</xdr:row>
      <xdr:rowOff>46482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37609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127000</xdr:rowOff>
    </xdr:from>
    <xdr:to>
      <xdr:col>15</xdr:col>
      <xdr:colOff>101600</xdr:colOff>
      <xdr:row>36</xdr:row>
      <xdr:rowOff>57150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48277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85090</xdr:rowOff>
    </xdr:from>
    <xdr:to>
      <xdr:col>10</xdr:col>
      <xdr:colOff>165100</xdr:colOff>
      <xdr:row>36</xdr:row>
      <xdr:rowOff>15240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6367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136144</xdr:rowOff>
    </xdr:from>
    <xdr:to>
      <xdr:col>6</xdr:col>
      <xdr:colOff>38100</xdr:colOff>
      <xdr:row>35</xdr:row>
      <xdr:rowOff>66294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82821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1360</xdr:rowOff>
    </xdr:from>
    <xdr:to>
      <xdr:col>24</xdr:col>
      <xdr:colOff>63500</xdr:colOff>
      <xdr:row>56</xdr:row>
      <xdr:rowOff>97363</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602560"/>
          <a:ext cx="838200" cy="9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105035</xdr:rowOff>
    </xdr:from>
    <xdr:to>
      <xdr:col>19</xdr:col>
      <xdr:colOff>177800</xdr:colOff>
      <xdr:row>56</xdr:row>
      <xdr:rowOff>97363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191885"/>
          <a:ext cx="889000" cy="5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105035</xdr:rowOff>
    </xdr:from>
    <xdr:to>
      <xdr:col>15</xdr:col>
      <xdr:colOff>50800</xdr:colOff>
      <xdr:row>56</xdr:row>
      <xdr:rowOff>139462</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191885"/>
          <a:ext cx="889000" cy="5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139462</xdr:rowOff>
    </xdr:from>
    <xdr:to>
      <xdr:col>10</xdr:col>
      <xdr:colOff>114300</xdr:colOff>
      <xdr:row>57</xdr:row>
      <xdr:rowOff>35692</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740662"/>
          <a:ext cx="889000" cy="6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122010</xdr:rowOff>
    </xdr:from>
    <xdr:to>
      <xdr:col>24</xdr:col>
      <xdr:colOff>114300</xdr:colOff>
      <xdr:row>56</xdr:row>
      <xdr:rowOff>52160</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144887</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40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46563</xdr:rowOff>
    </xdr:from>
    <xdr:to>
      <xdr:col>20</xdr:col>
      <xdr:colOff>38100</xdr:colOff>
      <xdr:row>56</xdr:row>
      <xdr:rowOff>148163</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6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139290</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74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54235</xdr:rowOff>
    </xdr:from>
    <xdr:to>
      <xdr:col>15</xdr:col>
      <xdr:colOff>101600</xdr:colOff>
      <xdr:row>53</xdr:row>
      <xdr:rowOff>155835</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912</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891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88662</xdr:rowOff>
    </xdr:from>
    <xdr:to>
      <xdr:col>10</xdr:col>
      <xdr:colOff>165100</xdr:colOff>
      <xdr:row>57</xdr:row>
      <xdr:rowOff>18812</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6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9939</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78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156342</xdr:rowOff>
    </xdr:from>
    <xdr:to>
      <xdr:col>6</xdr:col>
      <xdr:colOff>38100</xdr:colOff>
      <xdr:row>57</xdr:row>
      <xdr:rowOff>86492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7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77619</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85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32650</xdr:rowOff>
    </xdr:from>
    <xdr:to>
      <xdr:col>24</xdr:col>
      <xdr:colOff>63500</xdr:colOff>
      <xdr:row>73</xdr:row>
      <xdr:rowOff>38898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2377050"/>
          <a:ext cx="838200" cy="1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32650</xdr:rowOff>
    </xdr:from>
    <xdr:to>
      <xdr:col>19</xdr:col>
      <xdr:colOff>177800</xdr:colOff>
      <xdr:row>74</xdr:row>
      <xdr:rowOff>56490</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377050"/>
          <a:ext cx="889000" cy="36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56490</xdr:rowOff>
    </xdr:from>
    <xdr:to>
      <xdr:col>15</xdr:col>
      <xdr:colOff>50800</xdr:colOff>
      <xdr:row>75</xdr:row>
      <xdr:rowOff>60060</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2743790"/>
          <a:ext cx="889000" cy="17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60060</xdr:rowOff>
    </xdr:from>
    <xdr:to>
      <xdr:col>10</xdr:col>
      <xdr:colOff>114300</xdr:colOff>
      <xdr:row>75</xdr:row>
      <xdr:rowOff>158739</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918810"/>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159548</xdr:rowOff>
    </xdr:from>
    <xdr:to>
      <xdr:col>24</xdr:col>
      <xdr:colOff>114300</xdr:colOff>
      <xdr:row>73</xdr:row>
      <xdr:rowOff>89698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10975</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3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153300</xdr:rowOff>
    </xdr:from>
    <xdr:to>
      <xdr:col>20</xdr:col>
      <xdr:colOff>38100</xdr:colOff>
      <xdr:row>72</xdr:row>
      <xdr:rowOff>83450</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3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99977</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10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5690</xdr:rowOff>
    </xdr:from>
    <xdr:to>
      <xdr:col>15</xdr:col>
      <xdr:colOff>101600</xdr:colOff>
      <xdr:row>74</xdr:row>
      <xdr:rowOff>107290</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6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123817</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4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9260</xdr:rowOff>
    </xdr:from>
    <xdr:to>
      <xdr:col>10</xdr:col>
      <xdr:colOff>165100</xdr:colOff>
      <xdr:row>75</xdr:row>
      <xdr:rowOff>110860</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8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127387</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64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107939</xdr:rowOff>
    </xdr:from>
    <xdr:to>
      <xdr:col>6</xdr:col>
      <xdr:colOff>38100</xdr:colOff>
      <xdr:row>76</xdr:row>
      <xdr:rowOff>38089</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2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54616</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74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124</xdr:rowOff>
    </xdr:from>
    <xdr:to>
      <xdr:col>24</xdr:col>
      <xdr:colOff>63500</xdr:colOff>
      <xdr:row>99</xdr:row>
      <xdr:rowOff>4206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973674"/>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4206</xdr:rowOff>
    </xdr:from>
    <xdr:to>
      <xdr:col>19</xdr:col>
      <xdr:colOff>177800</xdr:colOff>
      <xdr:row>99</xdr:row>
      <xdr:rowOff>87285</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977756"/>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87285</xdr:rowOff>
    </xdr:from>
    <xdr:to>
      <xdr:col>15</xdr:col>
      <xdr:colOff>50800</xdr:colOff>
      <xdr:row>99</xdr:row>
      <xdr:rowOff>134159</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019300" y="17060835"/>
          <a:ext cx="889000" cy="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128205</xdr:rowOff>
    </xdr:from>
    <xdr:to>
      <xdr:col>10</xdr:col>
      <xdr:colOff>114300</xdr:colOff>
      <xdr:row>99</xdr:row>
      <xdr:rowOff>134159</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a:off x="1130300" y="17101755"/>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120774</xdr:rowOff>
    </xdr:from>
    <xdr:to>
      <xdr:col>24</xdr:col>
      <xdr:colOff>114300</xdr:colOff>
      <xdr:row>99</xdr:row>
      <xdr:rowOff>50924</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9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35701</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83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124856</xdr:rowOff>
    </xdr:from>
    <xdr:to>
      <xdr:col>20</xdr:col>
      <xdr:colOff>38100</xdr:colOff>
      <xdr:row>99</xdr:row>
      <xdr:rowOff>55006</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9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46133</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70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36485</xdr:rowOff>
    </xdr:from>
    <xdr:to>
      <xdr:col>15</xdr:col>
      <xdr:colOff>101600</xdr:colOff>
      <xdr:row>99</xdr:row>
      <xdr:rowOff>138085</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701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129212</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71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83359</xdr:rowOff>
    </xdr:from>
    <xdr:to>
      <xdr:col>10</xdr:col>
      <xdr:colOff>165100</xdr:colOff>
      <xdr:row>100</xdr:row>
      <xdr:rowOff>13509</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7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4636</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71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77405</xdr:rowOff>
    </xdr:from>
    <xdr:to>
      <xdr:col>6</xdr:col>
      <xdr:colOff>38100</xdr:colOff>
      <xdr:row>100</xdr:row>
      <xdr:rowOff>7555</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70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170132</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71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78631</xdr:rowOff>
    </xdr:from>
    <xdr:to>
      <xdr:col>55</xdr:col>
      <xdr:colOff>0</xdr:colOff>
      <xdr:row>37</xdr:row>
      <xdr:rowOff>43035</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9639300" y="6250831"/>
          <a:ext cx="838200" cy="1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43035</xdr:rowOff>
    </xdr:from>
    <xdr:to>
      <xdr:col>50</xdr:col>
      <xdr:colOff>114300</xdr:colOff>
      <xdr:row>37</xdr:row>
      <xdr:rowOff>59363</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flipV="1">
          <a:off x="8750300" y="638668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54465</xdr:rowOff>
    </xdr:from>
    <xdr:to>
      <xdr:col>45</xdr:col>
      <xdr:colOff>177800</xdr:colOff>
      <xdr:row>37</xdr:row>
      <xdr:rowOff>59363</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7861300" y="63981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53485</xdr:rowOff>
    </xdr:from>
    <xdr:to>
      <xdr:col>41</xdr:col>
      <xdr:colOff>50800</xdr:colOff>
      <xdr:row>37</xdr:row>
      <xdr:rowOff>54465</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39713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27831</xdr:rowOff>
    </xdr:from>
    <xdr:to>
      <xdr:col>55</xdr:col>
      <xdr:colOff>50800</xdr:colOff>
      <xdr:row>36</xdr:row>
      <xdr:rowOff>129431</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50708</xdr:rowOff>
    </xdr:from>
    <xdr:ext cx="469744"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0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163685</xdr:rowOff>
    </xdr:from>
    <xdr:to>
      <xdr:col>50</xdr:col>
      <xdr:colOff>165100</xdr:colOff>
      <xdr:row>37</xdr:row>
      <xdr:rowOff>93835</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110362</xdr:rowOff>
    </xdr:from>
    <xdr:ext cx="469744"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04428" y="61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8563</xdr:rowOff>
    </xdr:from>
    <xdr:to>
      <xdr:col>46</xdr:col>
      <xdr:colOff>38100</xdr:colOff>
      <xdr:row>37</xdr:row>
      <xdr:rowOff>110163</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3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126690</xdr:rowOff>
    </xdr:from>
    <xdr:ext cx="469744"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15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3665</xdr:rowOff>
    </xdr:from>
    <xdr:to>
      <xdr:col>41</xdr:col>
      <xdr:colOff>101600</xdr:colOff>
      <xdr:row>37</xdr:row>
      <xdr:rowOff>105265</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34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121792</xdr:rowOff>
    </xdr:from>
    <xdr:ext cx="469744"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26428" y="612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2685</xdr:rowOff>
    </xdr:from>
    <xdr:to>
      <xdr:col>36</xdr:col>
      <xdr:colOff>165100</xdr:colOff>
      <xdr:row>37</xdr:row>
      <xdr:rowOff>104285</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3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120812</xdr:rowOff>
    </xdr:from>
    <xdr:ext cx="469744"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37428" y="61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135337</xdr:rowOff>
    </xdr:from>
    <xdr:to>
      <xdr:col>55</xdr:col>
      <xdr:colOff>0</xdr:colOff>
      <xdr:row>56</xdr:row>
      <xdr:rowOff>31191</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9639300" y="9565087"/>
          <a:ext cx="8382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14427</xdr:rowOff>
    </xdr:from>
    <xdr:to>
      <xdr:col>50</xdr:col>
      <xdr:colOff>114300</xdr:colOff>
      <xdr:row>56</xdr:row>
      <xdr:rowOff>31191</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8750300" y="961562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14427</xdr:rowOff>
    </xdr:from>
    <xdr:to>
      <xdr:col>45</xdr:col>
      <xdr:colOff>177800</xdr:colOff>
      <xdr:row>56</xdr:row>
      <xdr:rowOff>25209</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7861300" y="9615627"/>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25209</xdr:rowOff>
    </xdr:from>
    <xdr:to>
      <xdr:col>41</xdr:col>
      <xdr:colOff>50800</xdr:colOff>
      <xdr:row>56</xdr:row>
      <xdr:rowOff>164579</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6972300" y="9626409"/>
          <a:ext cx="8890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84537</xdr:rowOff>
    </xdr:from>
    <xdr:to>
      <xdr:col>55</xdr:col>
      <xdr:colOff>50800</xdr:colOff>
      <xdr:row>56</xdr:row>
      <xdr:rowOff>14687</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10426700" y="95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107414</xdr:rowOff>
    </xdr:from>
    <xdr:ext cx="534377" cy="259045"/>
    <xdr:sp macro="" textlink="">
      <xdr:nvSpPr>
        <xdr:cNvPr id="372" name="農林水産業費該当値テキスト">
          <a:extLst>
            <a:ext uri="{FF2B5EF4-FFF2-40B4-BE49-F238E27FC236}">
              <a16:creationId xmlns="" xmlns:a16="http://schemas.microsoft.com/office/drawing/2014/main" id="{00000000-0008-0000-0700-000074010000}"/>
            </a:ext>
          </a:extLst>
        </xdr:cNvPr>
        <xdr:cNvSpPr txBox="1"/>
      </xdr:nvSpPr>
      <xdr:spPr>
        <a:xfrm>
          <a:off x="10528300" y="93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151841</xdr:rowOff>
    </xdr:from>
    <xdr:to>
      <xdr:col>50</xdr:col>
      <xdr:colOff>165100</xdr:colOff>
      <xdr:row>56</xdr:row>
      <xdr:rowOff>81991</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9588500" y="95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98518</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9372111" y="935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135077</xdr:rowOff>
    </xdr:from>
    <xdr:to>
      <xdr:col>46</xdr:col>
      <xdr:colOff>38100</xdr:colOff>
      <xdr:row>56</xdr:row>
      <xdr:rowOff>65227</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8699500" y="95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81754</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8483111" y="93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145859</xdr:rowOff>
    </xdr:from>
    <xdr:to>
      <xdr:col>41</xdr:col>
      <xdr:colOff>101600</xdr:colOff>
      <xdr:row>56</xdr:row>
      <xdr:rowOff>76009</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7810500" y="95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92536</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7594111" y="93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113779</xdr:rowOff>
    </xdr:from>
    <xdr:to>
      <xdr:col>36</xdr:col>
      <xdr:colOff>165100</xdr:colOff>
      <xdr:row>57</xdr:row>
      <xdr:rowOff>43929</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6921500" y="971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60456</xdr:rowOff>
    </xdr:from>
    <xdr:ext cx="534377"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705111" y="94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145026</xdr:rowOff>
    </xdr:from>
    <xdr:to>
      <xdr:col>55</xdr:col>
      <xdr:colOff>0</xdr:colOff>
      <xdr:row>75</xdr:row>
      <xdr:rowOff>154147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9639300" y="13003776"/>
          <a:ext cx="8382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77841</xdr:rowOff>
    </xdr:from>
    <xdr:to>
      <xdr:col>50</xdr:col>
      <xdr:colOff>114300</xdr:colOff>
      <xdr:row>75</xdr:row>
      <xdr:rowOff>154147</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8750300" y="12936591"/>
          <a:ext cx="889000" cy="7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77841</xdr:rowOff>
    </xdr:from>
    <xdr:to>
      <xdr:col>45</xdr:col>
      <xdr:colOff>177800</xdr:colOff>
      <xdr:row>75</xdr:row>
      <xdr:rowOff>166698</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7861300" y="12936591"/>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166698</xdr:rowOff>
    </xdr:from>
    <xdr:to>
      <xdr:col>41</xdr:col>
      <xdr:colOff>50800</xdr:colOff>
      <xdr:row>76</xdr:row>
      <xdr:rowOff>18176</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6972300" y="13025448"/>
          <a:ext cx="889000" cy="2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94226</xdr:rowOff>
    </xdr:from>
    <xdr:to>
      <xdr:col>55</xdr:col>
      <xdr:colOff>50800</xdr:colOff>
      <xdr:row>76</xdr:row>
      <xdr:rowOff>24377</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10426700" y="129529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72653</xdr:rowOff>
    </xdr:from>
    <xdr:ext cx="534377" cy="259045"/>
    <xdr:sp macro="" textlink="">
      <xdr:nvSpPr>
        <xdr:cNvPr id="427" name="商工費該当値テキスト">
          <a:extLst>
            <a:ext uri="{FF2B5EF4-FFF2-40B4-BE49-F238E27FC236}">
              <a16:creationId xmlns="" xmlns:a16="http://schemas.microsoft.com/office/drawing/2014/main" id="{00000000-0008-0000-0700-0000AB010000}"/>
            </a:ext>
          </a:extLst>
        </xdr:cNvPr>
        <xdr:cNvSpPr txBox="1"/>
      </xdr:nvSpPr>
      <xdr:spPr>
        <a:xfrm>
          <a:off x="10528300" y="1293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103347</xdr:rowOff>
    </xdr:from>
    <xdr:to>
      <xdr:col>50</xdr:col>
      <xdr:colOff>165100</xdr:colOff>
      <xdr:row>76</xdr:row>
      <xdr:rowOff>33497</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9588500" y="1296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24624</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9372111" y="130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27041</xdr:rowOff>
    </xdr:from>
    <xdr:to>
      <xdr:col>46</xdr:col>
      <xdr:colOff>38100</xdr:colOff>
      <xdr:row>75</xdr:row>
      <xdr:rowOff>128641</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8699500" y="1288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145168</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8483111" y="126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115898</xdr:rowOff>
    </xdr:from>
    <xdr:to>
      <xdr:col>41</xdr:col>
      <xdr:colOff>101600</xdr:colOff>
      <xdr:row>76</xdr:row>
      <xdr:rowOff>46047</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7810500" y="12974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62575</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7594111" y="1274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138826</xdr:rowOff>
    </xdr:from>
    <xdr:to>
      <xdr:col>36</xdr:col>
      <xdr:colOff>165100</xdr:colOff>
      <xdr:row>76</xdr:row>
      <xdr:rowOff>68976</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6921500" y="129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85503</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705111" y="127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83032</xdr:rowOff>
    </xdr:from>
    <xdr:to>
      <xdr:col>55</xdr:col>
      <xdr:colOff>0</xdr:colOff>
      <xdr:row>98</xdr:row>
      <xdr:rowOff>108508</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885132"/>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108508</xdr:rowOff>
    </xdr:from>
    <xdr:to>
      <xdr:col>50</xdr:col>
      <xdr:colOff>114300</xdr:colOff>
      <xdr:row>99</xdr:row>
      <xdr:rowOff>14846</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8750300" y="16910608"/>
          <a:ext cx="889000" cy="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14846</xdr:rowOff>
    </xdr:from>
    <xdr:to>
      <xdr:col>45</xdr:col>
      <xdr:colOff>177800</xdr:colOff>
      <xdr:row>99</xdr:row>
      <xdr:rowOff>40463</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7861300" y="16988396"/>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33401</xdr:rowOff>
    </xdr:from>
    <xdr:to>
      <xdr:col>41</xdr:col>
      <xdr:colOff>50800</xdr:colOff>
      <xdr:row>99</xdr:row>
      <xdr:rowOff>40463</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7006951"/>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32232</xdr:rowOff>
    </xdr:from>
    <xdr:to>
      <xdr:col>55</xdr:col>
      <xdr:colOff>50800</xdr:colOff>
      <xdr:row>98</xdr:row>
      <xdr:rowOff>133832</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8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10659</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8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57708</xdr:rowOff>
    </xdr:from>
    <xdr:to>
      <xdr:col>50</xdr:col>
      <xdr:colOff>165100</xdr:colOff>
      <xdr:row>98</xdr:row>
      <xdr:rowOff>159308</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8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150435</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9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135496</xdr:rowOff>
    </xdr:from>
    <xdr:to>
      <xdr:col>46</xdr:col>
      <xdr:colOff>38100</xdr:colOff>
      <xdr:row>99</xdr:row>
      <xdr:rowOff>65646</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9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56773</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70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161113</xdr:rowOff>
    </xdr:from>
    <xdr:to>
      <xdr:col>41</xdr:col>
      <xdr:colOff>101600</xdr:colOff>
      <xdr:row>99</xdr:row>
      <xdr:rowOff>91263</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9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82390</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70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154051</xdr:rowOff>
    </xdr:from>
    <xdr:to>
      <xdr:col>36</xdr:col>
      <xdr:colOff>165100</xdr:colOff>
      <xdr:row>99</xdr:row>
      <xdr:rowOff>84201</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75328</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7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19342</xdr:rowOff>
    </xdr:from>
    <xdr:to>
      <xdr:col>85</xdr:col>
      <xdr:colOff>127000</xdr:colOff>
      <xdr:row>38</xdr:row>
      <xdr:rowOff>24562</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5481300" y="6534442"/>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153378</xdr:rowOff>
    </xdr:from>
    <xdr:to>
      <xdr:col>81</xdr:col>
      <xdr:colOff>50800</xdr:colOff>
      <xdr:row>38</xdr:row>
      <xdr:rowOff>24562</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4592300" y="6497028"/>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46355</xdr:rowOff>
    </xdr:from>
    <xdr:to>
      <xdr:col>76</xdr:col>
      <xdr:colOff>114300</xdr:colOff>
      <xdr:row>37</xdr:row>
      <xdr:rowOff>153378</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3703300" y="6390005"/>
          <a:ext cx="889000" cy="10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46355</xdr:rowOff>
    </xdr:from>
    <xdr:to>
      <xdr:col>71</xdr:col>
      <xdr:colOff>177800</xdr:colOff>
      <xdr:row>38</xdr:row>
      <xdr:rowOff>6541</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flipV="1">
          <a:off x="12814300" y="6390005"/>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139992</xdr:rowOff>
    </xdr:from>
    <xdr:to>
      <xdr:col>85</xdr:col>
      <xdr:colOff>177800</xdr:colOff>
      <xdr:row>38</xdr:row>
      <xdr:rowOff>70142</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6268700" y="6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118419</xdr:rowOff>
    </xdr:from>
    <xdr:ext cx="534377" cy="259045"/>
    <xdr:sp macro="" textlink="">
      <xdr:nvSpPr>
        <xdr:cNvPr id="543" name="消防費該当値テキスト">
          <a:extLst>
            <a:ext uri="{FF2B5EF4-FFF2-40B4-BE49-F238E27FC236}">
              <a16:creationId xmlns="" xmlns:a16="http://schemas.microsoft.com/office/drawing/2014/main" id="{00000000-0008-0000-0700-00001F020000}"/>
            </a:ext>
          </a:extLst>
        </xdr:cNvPr>
        <xdr:cNvSpPr txBox="1"/>
      </xdr:nvSpPr>
      <xdr:spPr>
        <a:xfrm>
          <a:off x="16370300"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145212</xdr:rowOff>
    </xdr:from>
    <xdr:to>
      <xdr:col>81</xdr:col>
      <xdr:colOff>101600</xdr:colOff>
      <xdr:row>38</xdr:row>
      <xdr:rowOff>75361</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5430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66489</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5214111" y="65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102578</xdr:rowOff>
    </xdr:from>
    <xdr:to>
      <xdr:col>76</xdr:col>
      <xdr:colOff>165100</xdr:colOff>
      <xdr:row>38</xdr:row>
      <xdr:rowOff>32728</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4541500" y="644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23855</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4325111" y="653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167005</xdr:rowOff>
    </xdr:from>
    <xdr:to>
      <xdr:col>72</xdr:col>
      <xdr:colOff>38100</xdr:colOff>
      <xdr:row>37</xdr:row>
      <xdr:rowOff>97155</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3652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88282</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3436111"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127191</xdr:rowOff>
    </xdr:from>
    <xdr:to>
      <xdr:col>67</xdr:col>
      <xdr:colOff>101600</xdr:colOff>
      <xdr:row>38</xdr:row>
      <xdr:rowOff>57341</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2763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48468</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547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4420</xdr:rowOff>
    </xdr:from>
    <xdr:to>
      <xdr:col>85</xdr:col>
      <xdr:colOff>127000</xdr:colOff>
      <xdr:row>58</xdr:row>
      <xdr:rowOff>71920</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5481300" y="9777070"/>
          <a:ext cx="838200" cy="2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166560</xdr:rowOff>
    </xdr:from>
    <xdr:to>
      <xdr:col>81</xdr:col>
      <xdr:colOff>50800</xdr:colOff>
      <xdr:row>57</xdr:row>
      <xdr:rowOff>4420</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4592300" y="9767760"/>
          <a:ext cx="889000" cy="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85217</xdr:rowOff>
    </xdr:from>
    <xdr:to>
      <xdr:col>76</xdr:col>
      <xdr:colOff>114300</xdr:colOff>
      <xdr:row>56</xdr:row>
      <xdr:rowOff>166560</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3703300" y="9172067"/>
          <a:ext cx="889000" cy="59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85217</xdr:rowOff>
    </xdr:from>
    <xdr:to>
      <xdr:col>71</xdr:col>
      <xdr:colOff>177800</xdr:colOff>
      <xdr:row>56</xdr:row>
      <xdr:rowOff>121133</xdr:rowOff>
    </xdr:to>
    <xdr:cxnSp macro="">
      <xdr:nvCxnSpPr>
        <xdr:cNvPr id="590" name="直線コネクタ 589">
          <a:extLst>
            <a:ext uri="{FF2B5EF4-FFF2-40B4-BE49-F238E27FC236}">
              <a16:creationId xmlns="" xmlns:a16="http://schemas.microsoft.com/office/drawing/2014/main" id="{00000000-0008-0000-0700-00004E020000}"/>
            </a:ext>
          </a:extLst>
        </xdr:cNvPr>
        <xdr:cNvCxnSpPr/>
      </xdr:nvCxnSpPr>
      <xdr:spPr>
        <a:xfrm flipV="1">
          <a:off x="12814300" y="9172067"/>
          <a:ext cx="889000" cy="5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21120</xdr:rowOff>
    </xdr:from>
    <xdr:to>
      <xdr:col>85</xdr:col>
      <xdr:colOff>177800</xdr:colOff>
      <xdr:row>58</xdr:row>
      <xdr:rowOff>122720</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6268700" y="99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107497</xdr:rowOff>
    </xdr:from>
    <xdr:ext cx="534377" cy="259045"/>
    <xdr:sp macro="" textlink="">
      <xdr:nvSpPr>
        <xdr:cNvPr id="601" name="教育費該当値テキスト">
          <a:extLst>
            <a:ext uri="{FF2B5EF4-FFF2-40B4-BE49-F238E27FC236}">
              <a16:creationId xmlns="" xmlns:a16="http://schemas.microsoft.com/office/drawing/2014/main" id="{00000000-0008-0000-0700-000059020000}"/>
            </a:ext>
          </a:extLst>
        </xdr:cNvPr>
        <xdr:cNvSpPr txBox="1"/>
      </xdr:nvSpPr>
      <xdr:spPr>
        <a:xfrm>
          <a:off x="16370300" y="98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125070</xdr:rowOff>
    </xdr:from>
    <xdr:to>
      <xdr:col>81</xdr:col>
      <xdr:colOff>101600</xdr:colOff>
      <xdr:row>57</xdr:row>
      <xdr:rowOff>55220</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5430500" y="972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46347</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5214111" y="98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115760</xdr:rowOff>
    </xdr:from>
    <xdr:to>
      <xdr:col>76</xdr:col>
      <xdr:colOff>165100</xdr:colOff>
      <xdr:row>57</xdr:row>
      <xdr:rowOff>45910</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45415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37037</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4325111" y="9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34417</xdr:rowOff>
    </xdr:from>
    <xdr:to>
      <xdr:col>72</xdr:col>
      <xdr:colOff>38100</xdr:colOff>
      <xdr:row>53</xdr:row>
      <xdr:rowOff>136017</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3652500" y="912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152544</xdr:rowOff>
    </xdr:from>
    <xdr:ext cx="599010"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3403795" y="889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70333</xdr:rowOff>
    </xdr:from>
    <xdr:to>
      <xdr:col>67</xdr:col>
      <xdr:colOff>101600</xdr:colOff>
      <xdr:row>57</xdr:row>
      <xdr:rowOff>483</xdr:rowOff>
    </xdr:to>
    <xdr:sp macro="" textlink="">
      <xdr:nvSpPr>
        <xdr:cNvPr id="608" name="楕円 607">
          <a:extLst>
            <a:ext uri="{FF2B5EF4-FFF2-40B4-BE49-F238E27FC236}">
              <a16:creationId xmlns="" xmlns:a16="http://schemas.microsoft.com/office/drawing/2014/main" id="{00000000-0008-0000-0700-000060020000}"/>
            </a:ext>
          </a:extLst>
        </xdr:cNvPr>
        <xdr:cNvSpPr/>
      </xdr:nvSpPr>
      <xdr:spPr>
        <a:xfrm>
          <a:off x="12763500" y="96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17010</xdr:rowOff>
    </xdr:from>
    <xdr:ext cx="534377"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547111" y="94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55575</xdr:rowOff>
    </xdr:from>
    <xdr:to>
      <xdr:col>85</xdr:col>
      <xdr:colOff>127000</xdr:colOff>
      <xdr:row>78</xdr:row>
      <xdr:rowOff>139700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5481300" y="13428675"/>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160593</xdr:rowOff>
    </xdr:from>
    <xdr:to>
      <xdr:col>81</xdr:col>
      <xdr:colOff>50800</xdr:colOff>
      <xdr:row>78</xdr:row>
      <xdr:rowOff>55575</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4592300" y="13362243"/>
          <a:ext cx="8890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160593</xdr:rowOff>
    </xdr:from>
    <xdr:to>
      <xdr:col>76</xdr:col>
      <xdr:colOff>114300</xdr:colOff>
      <xdr:row>78</xdr:row>
      <xdr:rowOff>29240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flipV="1">
          <a:off x="13703300" y="13362243"/>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29240</xdr:rowOff>
    </xdr:from>
    <xdr:to>
      <xdr:col>71</xdr:col>
      <xdr:colOff>177800</xdr:colOff>
      <xdr:row>78</xdr:row>
      <xdr:rowOff>33584</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2814300" y="1340234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4775</xdr:rowOff>
    </xdr:from>
    <xdr:to>
      <xdr:col>81</xdr:col>
      <xdr:colOff>101600</xdr:colOff>
      <xdr:row>78</xdr:row>
      <xdr:rowOff>106375</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3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97502</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46428" y="1347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109793</xdr:rowOff>
    </xdr:from>
    <xdr:to>
      <xdr:col>76</xdr:col>
      <xdr:colOff>165100</xdr:colOff>
      <xdr:row>78</xdr:row>
      <xdr:rowOff>39943</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31070</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357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149890</xdr:rowOff>
    </xdr:from>
    <xdr:to>
      <xdr:col>72</xdr:col>
      <xdr:colOff>38100</xdr:colOff>
      <xdr:row>78</xdr:row>
      <xdr:rowOff>80040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33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71167</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468428" y="1344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154234</xdr:rowOff>
    </xdr:from>
    <xdr:to>
      <xdr:col>67</xdr:col>
      <xdr:colOff>101600</xdr:colOff>
      <xdr:row>78</xdr:row>
      <xdr:rowOff>84384</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3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75511</xdr:rowOff>
    </xdr:from>
    <xdr:ext cx="469744"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579428" y="134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2463</xdr:rowOff>
    </xdr:from>
    <xdr:to>
      <xdr:col>85</xdr:col>
      <xdr:colOff>127000</xdr:colOff>
      <xdr:row>96</xdr:row>
      <xdr:rowOff>37542</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5481300" y="16461663"/>
          <a:ext cx="838200" cy="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4204</xdr:rowOff>
    </xdr:from>
    <xdr:to>
      <xdr:col>81</xdr:col>
      <xdr:colOff>50800</xdr:colOff>
      <xdr:row>96</xdr:row>
      <xdr:rowOff>37542</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4592300" y="16463404"/>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4204</xdr:rowOff>
    </xdr:from>
    <xdr:to>
      <xdr:col>76</xdr:col>
      <xdr:colOff>114300</xdr:colOff>
      <xdr:row>96</xdr:row>
      <xdr:rowOff>36246</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3703300" y="16463404"/>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32944</xdr:rowOff>
    </xdr:from>
    <xdr:to>
      <xdr:col>71</xdr:col>
      <xdr:colOff>177800</xdr:colOff>
      <xdr:row>96</xdr:row>
      <xdr:rowOff>36246</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2814300" y="1649214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123113</xdr:rowOff>
    </xdr:from>
    <xdr:to>
      <xdr:col>85</xdr:col>
      <xdr:colOff>177800</xdr:colOff>
      <xdr:row>96</xdr:row>
      <xdr:rowOff>53263</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4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101540</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158192</xdr:rowOff>
    </xdr:from>
    <xdr:to>
      <xdr:col>81</xdr:col>
      <xdr:colOff>101600</xdr:colOff>
      <xdr:row>96</xdr:row>
      <xdr:rowOff>88342</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4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79469</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124854</xdr:rowOff>
    </xdr:from>
    <xdr:to>
      <xdr:col>76</xdr:col>
      <xdr:colOff>165100</xdr:colOff>
      <xdr:row>96</xdr:row>
      <xdr:rowOff>55004</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4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46131</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5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156896</xdr:rowOff>
    </xdr:from>
    <xdr:to>
      <xdr:col>72</xdr:col>
      <xdr:colOff>38100</xdr:colOff>
      <xdr:row>96</xdr:row>
      <xdr:rowOff>87046</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78173</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36111" y="165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153594</xdr:rowOff>
    </xdr:from>
    <xdr:to>
      <xdr:col>67</xdr:col>
      <xdr:colOff>101600</xdr:colOff>
      <xdr:row>96</xdr:row>
      <xdr:rowOff>83744</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4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74871</xdr:rowOff>
    </xdr:from>
    <xdr:ext cx="534377"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47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総務費はふるさと寄附関係の手数料、委託料が増加している。令和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年度が突出して高いのは、特別定額給付金事業によるものである。　　　　　　　　　　　　　　　　　　　　　　　　　　　　　　　　　　　　　　　　　　　　　　　　　　　　　　　　　　　　　　　　　　　　　　　　　　　　　　　　　　　　　　　　　　　　　　　　　　　　　　　　　　　　　　　　　　　　　　　　　　　　　　　　　　　　　　　　　　　　　　　　　　　　　　　　　　　　　　　　　　　　　　　　　　　　民生費は各種給付金をはじめとした扶助費の増が続いている。令和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年度が突出しているのは、子育て世帯等臨時特別給付金等給付事業によるものである。　</a:t>
          </a:r>
        </a:p>
        <a:p>
          <a:r>
            <a:rPr kumimoji="1" lang="ja-JP" altLang="en-US" sz="1300">
              <a:latin typeface="ＭＳ Ｐゴシック" panose="020B0600070205080204" pitchFamily="50" charset="-128"/>
              <a:ea typeface="ＭＳ Ｐゴシック" panose="020B0600070205080204" pitchFamily="50" charset="-128"/>
            </a:rPr>
            <a:t>教育費は令和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年度までで小学校移転改修工事が完了したことで、令和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年度は大きく減少した。令和元年度が突出して高いのは統合中学校整備事業によるものである。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年度に労働費が増加したのは、勤労者福祉施設の空調工事を行ったためである。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年度に農林水産業費が増加したのは、地籍調査事業によるものである。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年度以降は財政調整基金を取り崩しながらの財政運営となり、実質収支額は下げ止まりの状態が続いてきたところだが、令和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年度は普通交付税の追加交付という外的要因により実質収支額と単年度収支が大きく改善、令和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年度には基金残高も増加した。</a:t>
          </a:r>
        </a:p>
        <a:p>
          <a:r>
            <a:rPr kumimoji="1" lang="ja-JP" altLang="en-US" sz="1400">
              <a:latin typeface="ＭＳ ゴシック" pitchFamily="49" charset="-128"/>
              <a:ea typeface="ＭＳ ゴシック" pitchFamily="49" charset="-128"/>
            </a:rPr>
            <a:t>なお令和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年度に基金残高が増となっているのは、久留米広域ふるさと振興基金廃止に伴う分配金を積立てたことが要因である。</a:t>
          </a:r>
        </a:p>
        <a:p>
          <a:r>
            <a:rPr kumimoji="1" lang="ja-JP" altLang="en-US" sz="1400">
              <a:latin typeface="ＭＳ ゴシック" pitchFamily="49" charset="-128"/>
              <a:ea typeface="ＭＳ ゴシック" pitchFamily="49" charset="-128"/>
            </a:rPr>
            <a:t>引き続き歳入歳出両面で自主財源の確保・経常経費削減に努める。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国民健康保険事業については医療費の増大及び保険税収入の減少により平成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年度まで赤字運営が続き、繰上充用を行ってきたところである。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年度からは赤字解消補填に係る繰出しを行っており、令和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年度においては赤字額はゼロとなった。</a:t>
          </a:r>
        </a:p>
        <a:p>
          <a:r>
            <a:rPr kumimoji="1" lang="ja-JP" altLang="en-US" sz="1400">
              <a:latin typeface="ＭＳ ゴシック" pitchFamily="49" charset="-128"/>
              <a:ea typeface="ＭＳ ゴシック" pitchFamily="49" charset="-128"/>
            </a:rPr>
            <a:t>引き続き給付の適正化等、収支改善に向けた取り組みが必要である。</a:t>
          </a:r>
        </a:p>
        <a:p>
          <a:r>
            <a:rPr kumimoji="1" lang="ja-JP" altLang="en-US" sz="1400">
              <a:latin typeface="ＭＳ ゴシック" pitchFamily="49" charset="-128"/>
              <a:ea typeface="ＭＳ ゴシック" pitchFamily="49" charset="-128"/>
            </a:rPr>
            <a:t>なお介護サービス事業については、令和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年度末をもって廃止した。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18784363</v>
      </c>
      <c r="BO4" s="371"/>
      <c r="BP4" s="371"/>
      <c r="BQ4" s="371"/>
      <c r="BR4" s="371"/>
      <c r="BS4" s="371"/>
      <c r="BT4" s="371"/>
      <c r="BU4" s="372"/>
      <c r="BV4" s="370">
        <v>19883941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5.3</v>
      </c>
      <c r="CU4" s="377"/>
      <c r="CV4" s="377"/>
      <c r="CW4" s="377"/>
      <c r="CX4" s="377"/>
      <c r="CY4" s="377"/>
      <c r="CZ4" s="377"/>
      <c r="DA4" s="378"/>
      <c r="DB4" s="376">
        <v>11.5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18275261</v>
      </c>
      <c r="BO5" s="408"/>
      <c r="BP5" s="408"/>
      <c r="BQ5" s="408"/>
      <c r="BR5" s="408"/>
      <c r="BS5" s="408"/>
      <c r="BT5" s="408"/>
      <c r="BU5" s="409"/>
      <c r="BV5" s="407">
        <v>18760756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91.3</v>
      </c>
      <c r="CU5" s="405"/>
      <c r="CV5" s="405"/>
      <c r="CW5" s="405"/>
      <c r="CX5" s="405"/>
      <c r="CY5" s="405"/>
      <c r="CZ5" s="405"/>
      <c r="DA5" s="406"/>
      <c r="DB5" s="404">
        <v>88.5</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509102</v>
      </c>
      <c r="BO6" s="408"/>
      <c r="BP6" s="408"/>
      <c r="BQ6" s="408"/>
      <c r="BR6" s="408"/>
      <c r="BS6" s="408"/>
      <c r="BT6" s="408"/>
      <c r="BU6" s="409"/>
      <c r="BV6" s="407">
        <v>1123185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92.8</v>
      </c>
      <c r="CU6" s="445"/>
      <c r="CV6" s="445"/>
      <c r="CW6" s="445"/>
      <c r="CX6" s="445"/>
      <c r="CY6" s="445"/>
      <c r="CZ6" s="445"/>
      <c r="DA6" s="446"/>
      <c r="DB6" s="444">
        <v>93.7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53203</v>
      </c>
      <c r="BO7" s="408"/>
      <c r="BP7" s="408"/>
      <c r="BQ7" s="408"/>
      <c r="BR7" s="408"/>
      <c r="BS7" s="408"/>
      <c r="BT7" s="408"/>
      <c r="BU7" s="409"/>
      <c r="BV7" s="407">
        <v>130595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8536850</v>
      </c>
      <c r="CU7" s="408"/>
      <c r="CV7" s="408"/>
      <c r="CW7" s="408"/>
      <c r="CX7" s="408"/>
      <c r="CY7" s="408"/>
      <c r="CZ7" s="408"/>
      <c r="DA7" s="409"/>
      <c r="DB7" s="407">
        <v>8666882</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455899</v>
      </c>
      <c r="BO8" s="408"/>
      <c r="BP8" s="408"/>
      <c r="BQ8" s="408"/>
      <c r="BR8" s="408"/>
      <c r="BS8" s="408"/>
      <c r="BT8" s="408"/>
      <c r="BU8" s="409"/>
      <c r="BV8" s="407">
        <v>992590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0.52</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32988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-536691</v>
      </c>
      <c r="BO9" s="408"/>
      <c r="BP9" s="408"/>
      <c r="BQ9" s="408"/>
      <c r="BR9" s="408"/>
      <c r="BS9" s="408"/>
      <c r="BT9" s="408"/>
      <c r="BU9" s="409"/>
      <c r="BV9" s="407">
        <v>876126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11.4</v>
      </c>
      <c r="CU9" s="405"/>
      <c r="CV9" s="405"/>
      <c r="CW9" s="405"/>
      <c r="CX9" s="405"/>
      <c r="CY9" s="405"/>
      <c r="CZ9" s="405"/>
      <c r="DA9" s="406"/>
      <c r="DB9" s="404">
        <v>10.6</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34838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101326</v>
      </c>
      <c r="BO10" s="408"/>
      <c r="BP10" s="408"/>
      <c r="BQ10" s="408"/>
      <c r="BR10" s="408"/>
      <c r="BS10" s="408"/>
      <c r="BT10" s="408"/>
      <c r="BU10" s="409"/>
      <c r="BV10" s="407">
        <v>1013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32359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31981</v>
      </c>
      <c r="S13" s="492"/>
      <c r="T13" s="492"/>
      <c r="U13" s="492"/>
      <c r="V13" s="493"/>
      <c r="W13" s="423" t="s">
        <v>141</v>
      </c>
      <c r="X13" s="424"/>
      <c r="Y13" s="424"/>
      <c r="Z13" s="424"/>
      <c r="AA13" s="424"/>
      <c r="AB13" s="414"/>
      <c r="AC13" s="458">
        <v>1042</v>
      </c>
      <c r="AD13" s="459"/>
      <c r="AE13" s="459"/>
      <c r="AF13" s="459"/>
      <c r="AG13" s="501"/>
      <c r="AH13" s="458">
        <v>1143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-435365</v>
      </c>
      <c r="BO13" s="408"/>
      <c r="BP13" s="408"/>
      <c r="BQ13" s="408"/>
      <c r="BR13" s="408"/>
      <c r="BS13" s="408"/>
      <c r="BT13" s="408"/>
      <c r="BU13" s="409"/>
      <c r="BV13" s="407">
        <v>877139</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9.5</v>
      </c>
      <c r="CU13" s="405"/>
      <c r="CV13" s="405"/>
      <c r="CW13" s="405"/>
      <c r="CX13" s="405"/>
      <c r="CY13" s="405"/>
      <c r="CZ13" s="405"/>
      <c r="DA13" s="406"/>
      <c r="DB13" s="404">
        <v>9.1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32852</v>
      </c>
      <c r="S14" s="492"/>
      <c r="T14" s="492"/>
      <c r="U14" s="492"/>
      <c r="V14" s="493"/>
      <c r="W14" s="397"/>
      <c r="X14" s="398"/>
      <c r="Y14" s="398"/>
      <c r="Z14" s="398"/>
      <c r="AA14" s="398"/>
      <c r="AB14" s="387"/>
      <c r="AC14" s="494">
        <v>6.8</v>
      </c>
      <c r="AD14" s="495"/>
      <c r="AE14" s="495"/>
      <c r="AF14" s="495"/>
      <c r="AG14" s="496"/>
      <c r="AH14" s="494">
        <v>7.2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54.1</v>
      </c>
      <c r="CU14" s="506"/>
      <c r="CV14" s="506"/>
      <c r="CW14" s="506"/>
      <c r="CX14" s="506"/>
      <c r="CY14" s="506"/>
      <c r="CZ14" s="506"/>
      <c r="DA14" s="507"/>
      <c r="DB14" s="505">
        <v>68.400000000000006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32579</v>
      </c>
      <c r="S15" s="492"/>
      <c r="T15" s="492"/>
      <c r="U15" s="492"/>
      <c r="V15" s="493"/>
      <c r="W15" s="423" t="s">
        <v>149</v>
      </c>
      <c r="X15" s="424"/>
      <c r="Y15" s="424"/>
      <c r="Z15" s="424"/>
      <c r="AA15" s="424"/>
      <c r="AB15" s="414"/>
      <c r="AC15" s="458">
        <v>4450</v>
      </c>
      <c r="AD15" s="459"/>
      <c r="AE15" s="459"/>
      <c r="AF15" s="459"/>
      <c r="AG15" s="501"/>
      <c r="AH15" s="458">
        <v>4889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3756788</v>
      </c>
      <c r="BO15" s="371"/>
      <c r="BP15" s="371"/>
      <c r="BQ15" s="371"/>
      <c r="BR15" s="371"/>
      <c r="BS15" s="371"/>
      <c r="BT15" s="371"/>
      <c r="BU15" s="372"/>
      <c r="BV15" s="370">
        <v>3586264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v>
      </c>
      <c r="AD16" s="495"/>
      <c r="AE16" s="495"/>
      <c r="AF16" s="495"/>
      <c r="AG16" s="496"/>
      <c r="AH16" s="494">
        <v>30.8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7406576</v>
      </c>
      <c r="BO16" s="408"/>
      <c r="BP16" s="408"/>
      <c r="BQ16" s="408"/>
      <c r="BR16" s="408"/>
      <c r="BS16" s="408"/>
      <c r="BT16" s="408"/>
      <c r="BU16" s="409"/>
      <c r="BV16" s="407">
        <v>7259533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9834</v>
      </c>
      <c r="AD17" s="459"/>
      <c r="AE17" s="459"/>
      <c r="AF17" s="459"/>
      <c r="AG17" s="501"/>
      <c r="AH17" s="458">
        <v>9842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4749148</v>
      </c>
      <c r="BO17" s="408"/>
      <c r="BP17" s="408"/>
      <c r="BQ17" s="408"/>
      <c r="BR17" s="408"/>
      <c r="BS17" s="408"/>
      <c r="BT17" s="408"/>
      <c r="BU17" s="409"/>
      <c r="BV17" s="407">
        <v>4493233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33.619999999999997</v>
      </c>
      <c r="M18" s="531"/>
      <c r="N18" s="531"/>
      <c r="O18" s="531"/>
      <c r="P18" s="531"/>
      <c r="Q18" s="531"/>
      <c r="R18" s="532"/>
      <c r="S18" s="532"/>
      <c r="T18" s="532"/>
      <c r="U18" s="532"/>
      <c r="V18" s="533"/>
      <c r="W18" s="425"/>
      <c r="X18" s="426"/>
      <c r="Y18" s="426"/>
      <c r="Z18" s="426"/>
      <c r="AA18" s="426"/>
      <c r="AB18" s="417"/>
      <c r="AC18" s="534">
        <v>64.2</v>
      </c>
      <c r="AD18" s="535"/>
      <c r="AE18" s="535"/>
      <c r="AF18" s="535"/>
      <c r="AG18" s="536"/>
      <c r="AH18" s="534">
        <v>62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7993163</v>
      </c>
      <c r="BO18" s="408"/>
      <c r="BP18" s="408"/>
      <c r="BQ18" s="408"/>
      <c r="BR18" s="408"/>
      <c r="BS18" s="408"/>
      <c r="BT18" s="408"/>
      <c r="BU18" s="409"/>
      <c r="BV18" s="407">
        <v>8079543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981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11344211</v>
      </c>
      <c r="BO19" s="408"/>
      <c r="BP19" s="408"/>
      <c r="BQ19" s="408"/>
      <c r="BR19" s="408"/>
      <c r="BS19" s="408"/>
      <c r="BT19" s="408"/>
      <c r="BU19" s="409"/>
      <c r="BV19" s="407">
        <v>11268871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12941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15708566</v>
      </c>
      <c r="BO22" s="371"/>
      <c r="BP22" s="371"/>
      <c r="BQ22" s="371"/>
      <c r="BR22" s="371"/>
      <c r="BS22" s="371"/>
      <c r="BT22" s="371"/>
      <c r="BU22" s="372"/>
      <c r="BV22" s="370">
        <v>16107033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13822843</v>
      </c>
      <c r="BO23" s="408"/>
      <c r="BP23" s="408"/>
      <c r="BQ23" s="408"/>
      <c r="BR23" s="408"/>
      <c r="BS23" s="408"/>
      <c r="BT23" s="408"/>
      <c r="BU23" s="409"/>
      <c r="BV23" s="407">
        <v>14386068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8190</v>
      </c>
      <c r="R24" s="459"/>
      <c r="S24" s="459"/>
      <c r="T24" s="459"/>
      <c r="U24" s="459"/>
      <c r="V24" s="501"/>
      <c r="W24" s="553"/>
      <c r="X24" s="554"/>
      <c r="Y24" s="555"/>
      <c r="Z24" s="457" t="s">
        <v>174</v>
      </c>
      <c r="AA24" s="437"/>
      <c r="AB24" s="437"/>
      <c r="AC24" s="437"/>
      <c r="AD24" s="437"/>
      <c r="AE24" s="437"/>
      <c r="AF24" s="437"/>
      <c r="AG24" s="438"/>
      <c r="AH24" s="458">
        <v>217</v>
      </c>
      <c r="AI24" s="459"/>
      <c r="AJ24" s="459"/>
      <c r="AK24" s="459"/>
      <c r="AL24" s="501"/>
      <c r="AM24" s="458">
        <v>703080</v>
      </c>
      <c r="AN24" s="459"/>
      <c r="AO24" s="459"/>
      <c r="AP24" s="459"/>
      <c r="AQ24" s="459"/>
      <c r="AR24" s="501"/>
      <c r="AS24" s="458">
        <v>3240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9973249</v>
      </c>
      <c r="BO24" s="408"/>
      <c r="BP24" s="408"/>
      <c r="BQ24" s="408"/>
      <c r="BR24" s="408"/>
      <c r="BS24" s="408"/>
      <c r="BT24" s="408"/>
      <c r="BU24" s="409"/>
      <c r="BV24" s="407">
        <v>9975851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6650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130</v>
      </c>
      <c r="AN25" s="459"/>
      <c r="AO25" s="459"/>
      <c r="AP25" s="459"/>
      <c r="AQ25" s="459"/>
      <c r="AR25" s="501"/>
      <c r="AS25" s="458" t="s">
        <v>139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2043794</v>
      </c>
      <c r="BO25" s="371"/>
      <c r="BP25" s="371"/>
      <c r="BQ25" s="371"/>
      <c r="BR25" s="371"/>
      <c r="BS25" s="371"/>
      <c r="BT25" s="371"/>
      <c r="BU25" s="372"/>
      <c r="BV25" s="370">
        <v>1203505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5930</v>
      </c>
      <c r="R26" s="459"/>
      <c r="S26" s="459"/>
      <c r="T26" s="459"/>
      <c r="U26" s="459"/>
      <c r="V26" s="501"/>
      <c r="W26" s="553"/>
      <c r="X26" s="554"/>
      <c r="Y26" s="555"/>
      <c r="Z26" s="457" t="s">
        <v>180</v>
      </c>
      <c r="AA26" s="559"/>
      <c r="AB26" s="559"/>
      <c r="AC26" s="559"/>
      <c r="AD26" s="559"/>
      <c r="AE26" s="559"/>
      <c r="AF26" s="559"/>
      <c r="AG26" s="560"/>
      <c r="AH26" s="458">
        <v>12</v>
      </c>
      <c r="AI26" s="459"/>
      <c r="AJ26" s="459"/>
      <c r="AK26" s="459"/>
      <c r="AL26" s="501"/>
      <c r="AM26" s="458">
        <v>41052</v>
      </c>
      <c r="AN26" s="459"/>
      <c r="AO26" s="459"/>
      <c r="AP26" s="459"/>
      <c r="AQ26" s="459"/>
      <c r="AR26" s="501"/>
      <c r="AS26" s="458">
        <v>3421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4240</v>
      </c>
      <c r="R27" s="459"/>
      <c r="S27" s="459"/>
      <c r="T27" s="459"/>
      <c r="U27" s="459"/>
      <c r="V27" s="501"/>
      <c r="W27" s="553"/>
      <c r="X27" s="554"/>
      <c r="Y27" s="555"/>
      <c r="Z27" s="457" t="s">
        <v>183</v>
      </c>
      <c r="AA27" s="437"/>
      <c r="AB27" s="437"/>
      <c r="AC27" s="437"/>
      <c r="AD27" s="437"/>
      <c r="AE27" s="437"/>
      <c r="AF27" s="437"/>
      <c r="AG27" s="438"/>
      <c r="AH27" s="458">
        <v>1</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3790</v>
      </c>
      <c r="R28" s="459"/>
      <c r="S28" s="459"/>
      <c r="T28" s="459"/>
      <c r="U28" s="459"/>
      <c r="V28" s="501"/>
      <c r="W28" s="553"/>
      <c r="X28" s="554"/>
      <c r="Y28" s="555"/>
      <c r="Z28" s="457" t="s">
        <v>187</v>
      </c>
      <c r="AA28" s="437"/>
      <c r="AB28" s="437"/>
      <c r="AC28" s="437"/>
      <c r="AD28" s="437"/>
      <c r="AE28" s="437"/>
      <c r="AF28" s="437"/>
      <c r="AG28" s="438"/>
      <c r="AH28" s="458" t="s">
        <v>130</v>
      </c>
      <c r="AI28" s="459"/>
      <c r="AJ28" s="459"/>
      <c r="AK28" s="459"/>
      <c r="AL28" s="501"/>
      <c r="AM28" s="458" t="s">
        <v>139</v>
      </c>
      <c r="AN28" s="459"/>
      <c r="AO28" s="459"/>
      <c r="AP28" s="459"/>
      <c r="AQ28" s="459"/>
      <c r="AR28" s="501"/>
      <c r="AS28" s="458" t="s">
        <v>139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3174690</v>
      </c>
      <c r="BO28" s="371"/>
      <c r="BP28" s="371"/>
      <c r="BQ28" s="371"/>
      <c r="BR28" s="371"/>
      <c r="BS28" s="371"/>
      <c r="BT28" s="371"/>
      <c r="BU28" s="372"/>
      <c r="BV28" s="370">
        <v>2573364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13</v>
      </c>
      <c r="M29" s="459"/>
      <c r="N29" s="459"/>
      <c r="O29" s="459"/>
      <c r="P29" s="501"/>
      <c r="Q29" s="458">
        <v>3600</v>
      </c>
      <c r="R29" s="459"/>
      <c r="S29" s="459"/>
      <c r="T29" s="459"/>
      <c r="U29" s="459"/>
      <c r="V29" s="501"/>
      <c r="W29" s="556"/>
      <c r="X29" s="557"/>
      <c r="Y29" s="558"/>
      <c r="Z29" s="457" t="s">
        <v>190</v>
      </c>
      <c r="AA29" s="437"/>
      <c r="AB29" s="437"/>
      <c r="AC29" s="437"/>
      <c r="AD29" s="437"/>
      <c r="AE29" s="437"/>
      <c r="AF29" s="437"/>
      <c r="AG29" s="438"/>
      <c r="AH29" s="458">
        <v>218</v>
      </c>
      <c r="AI29" s="459"/>
      <c r="AJ29" s="459"/>
      <c r="AK29" s="459"/>
      <c r="AL29" s="501"/>
      <c r="AM29" s="458">
        <v>707604</v>
      </c>
      <c r="AN29" s="459"/>
      <c r="AO29" s="459"/>
      <c r="AP29" s="459"/>
      <c r="AQ29" s="459"/>
      <c r="AR29" s="501"/>
      <c r="AS29" s="458">
        <v>3246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175352</v>
      </c>
      <c r="BO29" s="408"/>
      <c r="BP29" s="408"/>
      <c r="BQ29" s="408"/>
      <c r="BR29" s="408"/>
      <c r="BS29" s="408"/>
      <c r="BT29" s="408"/>
      <c r="BU29" s="409"/>
      <c r="BV29" s="407">
        <v>38399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2139686</v>
      </c>
      <c r="BO30" s="527"/>
      <c r="BP30" s="527"/>
      <c r="BQ30" s="527"/>
      <c r="BR30" s="527"/>
      <c r="BS30" s="527"/>
      <c r="BT30" s="527"/>
      <c r="BU30" s="528"/>
      <c r="BV30" s="526">
        <v>1535533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福岡県後期高齢者医療広域連合（一般会計）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筑後川昇開橋観光財団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福岡県後期高齢者医療広域連合（後期高齢者医療特別会計）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大川インテリア振興センター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福岡県南広域水道企業団</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八女西部広域事務組合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大川柳川衛生組合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花宗太田土木組合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福岡県自治振興組合（一般会計）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福岡県自治振興組合（公文書館事業特別会計）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福岡県市町村消防団員等公務災害補償組合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久留米広域市町村圏事務組合（一般会計）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NjeXW6g+0xjCIae1QquZGM4fCXHo/lLqIRbArM5YP4ZHXKR+MAIKbOqK3bjoXPk+GaBbJptC4o6P6+OalGXhTw==" saltValue="llFdmjZSyGz0CZgCZrpO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53" t="s">
        <v>558</v>
      </c>
      <c r="D34" s="1153"/>
      <c r="E34" s="1154"/>
      <c r="F34" s="32">
        <v>10.58</v>
      </c>
      <c r="G34" s="33">
        <v>9.98</v>
      </c>
      <c r="H34" s="33">
        <v>9.25</v>
      </c>
      <c r="I34" s="33">
        <v>8.0299999999999994</v>
      </c>
      <c r="J34" s="34">
        <v>7.27</v>
      </c>
      <c r="K34" s="22"/>
      <c r="L34" s="22"/>
      <c r="M34" s="22"/>
      <c r="N34" s="22"/>
      <c r="O34" s="22"/>
      <c r="P34" s="22"/>
    </row>
    <row r="35" spans="1:16" ht="39" customHeight="1">
      <c r="A35" s="22"/>
      <c r="B35" s="35"/>
      <c r="C35" s="1147" t="s">
        <v>559</v>
      </c>
      <c r="D35" s="1148"/>
      <c r="E35" s="1149"/>
      <c r="F35" s="36">
        <v>1.49</v>
      </c>
      <c r="G35" s="37">
        <v>1.41</v>
      </c>
      <c r="H35" s="37">
        <v>1.38</v>
      </c>
      <c r="I35" s="37">
        <v>11.45</v>
      </c>
      <c r="J35" s="38">
        <v>5.34</v>
      </c>
      <c r="K35" s="22"/>
      <c r="L35" s="22"/>
      <c r="M35" s="22"/>
      <c r="N35" s="22"/>
      <c r="O35" s="22"/>
      <c r="P35" s="22"/>
    </row>
    <row r="36" spans="1:16" ht="39" customHeight="1">
      <c r="A36" s="22"/>
      <c r="B36" s="35"/>
      <c r="C36" s="1147" t="s">
        <v>560</v>
      </c>
      <c r="D36" s="1148"/>
      <c r="E36" s="1149"/>
      <c r="F36" s="36">
        <v>1.1499999999999999</v>
      </c>
      <c r="G36" s="37">
        <v>0.94</v>
      </c>
      <c r="H36" s="37">
        <v>1.1000000000000001</v>
      </c>
      <c r="I36" s="37">
        <v>2.4900000000000002</v>
      </c>
      <c r="J36" s="38">
        <v>3.16</v>
      </c>
      <c r="K36" s="22"/>
      <c r="L36" s="22"/>
      <c r="M36" s="22"/>
      <c r="N36" s="22"/>
      <c r="O36" s="22"/>
      <c r="P36" s="22"/>
    </row>
    <row r="37" spans="1:16" ht="39" customHeight="1">
      <c r="A37" s="22"/>
      <c r="B37" s="35"/>
      <c r="C37" s="1147" t="s">
        <v>561</v>
      </c>
      <c r="D37" s="1148"/>
      <c r="E37" s="1149"/>
      <c r="F37" s="36" t="s">
        <v>562</v>
      </c>
      <c r="G37" s="37" t="s">
        <v>563</v>
      </c>
      <c r="H37" s="37" t="s">
        <v>564</v>
      </c>
      <c r="I37" s="37">
        <v>0.24</v>
      </c>
      <c r="J37" s="38">
        <v>1.47</v>
      </c>
      <c r="K37" s="22"/>
      <c r="L37" s="22"/>
      <c r="M37" s="22"/>
      <c r="N37" s="22"/>
      <c r="O37" s="22"/>
      <c r="P37" s="22"/>
    </row>
    <row r="38" spans="1:16" ht="39" customHeight="1">
      <c r="A38" s="22"/>
      <c r="B38" s="35"/>
      <c r="C38" s="1147" t="s">
        <v>565</v>
      </c>
      <c r="D38" s="1148"/>
      <c r="E38" s="1149"/>
      <c r="F38" s="36" t="s">
        <v>524</v>
      </c>
      <c r="G38" s="37">
        <v>0.13</v>
      </c>
      <c r="H38" s="37">
        <v>0.08</v>
      </c>
      <c r="I38" s="37">
        <v>0.02</v>
      </c>
      <c r="J38" s="38">
        <v>0.05</v>
      </c>
      <c r="K38" s="22"/>
      <c r="L38" s="22"/>
      <c r="M38" s="22"/>
      <c r="N38" s="22"/>
      <c r="O38" s="22"/>
      <c r="P38" s="22"/>
    </row>
    <row r="39" spans="1:16" ht="39" customHeight="1">
      <c r="A39" s="22"/>
      <c r="B39" s="35"/>
      <c r="C39" s="1147" t="s">
        <v>566</v>
      </c>
      <c r="D39" s="1148"/>
      <c r="E39" s="1149"/>
      <c r="F39" s="36">
        <v>0.03</v>
      </c>
      <c r="G39" s="37">
        <v>0.03</v>
      </c>
      <c r="H39" s="37">
        <v>0.02</v>
      </c>
      <c r="I39" s="37">
        <v>0.03</v>
      </c>
      <c r="J39" s="38">
        <v>0.05</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567</v>
      </c>
      <c r="D42" s="1148"/>
      <c r="E42" s="1149"/>
      <c r="F42" s="36" t="s">
        <v>524</v>
      </c>
      <c r="G42" s="37" t="s">
        <v>524</v>
      </c>
      <c r="H42" s="37" t="s">
        <v>524</v>
      </c>
      <c r="I42" s="37" t="s">
        <v>524</v>
      </c>
      <c r="J42" s="38" t="s">
        <v>524</v>
      </c>
      <c r="K42" s="22"/>
      <c r="L42" s="22"/>
      <c r="M42" s="22"/>
      <c r="N42" s="22"/>
      <c r="O42" s="22"/>
      <c r="P42" s="22"/>
    </row>
    <row r="43" spans="1:16" ht="39" customHeight="1" thickBot="1">
      <c r="A43" s="22"/>
      <c r="B43" s="40"/>
      <c r="C43" s="1150" t="s">
        <v>568</v>
      </c>
      <c r="D43" s="1151"/>
      <c r="E43" s="1152"/>
      <c r="F43" s="41">
        <v>0.05</v>
      </c>
      <c r="G43" s="42">
        <v>0</v>
      </c>
      <c r="H43" s="42">
        <v>0.01</v>
      </c>
      <c r="I43" s="42" t="s">
        <v>524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F36WKlPLUBa6Mb+zqvjsmaXeiCl2do3TJLYMqKWzcPh6FiRj+tZbJj8y5yQD+1SDAv7PbH6NlfMQO06d9b1dQ==" saltValue="ctCvRov0AVX+16hSnCBV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155" t="s">
        <v>11</v>
      </c>
      <c r="C45" s="1156"/>
      <c r="D45" s="58"/>
      <c r="E45" s="1161" t="s">
        <v>12</v>
      </c>
      <c r="F45" s="1161"/>
      <c r="G45" s="1161"/>
      <c r="H45" s="1161"/>
      <c r="I45" s="1161"/>
      <c r="J45" s="1162"/>
      <c r="K45" s="59">
        <v>1423</v>
      </c>
      <c r="L45" s="60">
        <v>1396</v>
      </c>
      <c r="M45" s="60">
        <v>1457</v>
      </c>
      <c r="N45" s="60">
        <v>1348</v>
      </c>
      <c r="O45" s="61">
        <v>1418</v>
      </c>
      <c r="P45" s="48"/>
      <c r="Q45" s="48"/>
      <c r="R45" s="48"/>
      <c r="S45" s="48"/>
      <c r="T45" s="48"/>
      <c r="U45" s="48"/>
    </row>
    <row r="46" spans="1:21" ht="30.75" customHeight="1">
      <c r="A46" s="48"/>
      <c r="B46" s="1157"/>
      <c r="C46" s="1158"/>
      <c r="D46" s="62"/>
      <c r="E46" s="1163" t="s">
        <v>13</v>
      </c>
      <c r="F46" s="1163"/>
      <c r="G46" s="1163"/>
      <c r="H46" s="1163"/>
      <c r="I46" s="1163"/>
      <c r="J46" s="1164"/>
      <c r="K46" s="63" t="s">
        <v>524</v>
      </c>
      <c r="L46" s="64" t="s">
        <v>524</v>
      </c>
      <c r="M46" s="64" t="s">
        <v>524</v>
      </c>
      <c r="N46" s="64" t="s">
        <v>524</v>
      </c>
      <c r="O46" s="65" t="s">
        <v>524</v>
      </c>
      <c r="P46" s="48"/>
      <c r="Q46" s="48"/>
      <c r="R46" s="48"/>
      <c r="S46" s="48"/>
      <c r="T46" s="48"/>
      <c r="U46" s="48"/>
    </row>
    <row r="47" spans="1:21" ht="30.75" customHeight="1">
      <c r="A47" s="48"/>
      <c r="B47" s="1157"/>
      <c r="C47" s="1158"/>
      <c r="D47" s="62"/>
      <c r="E47" s="1163" t="s">
        <v>14</v>
      </c>
      <c r="F47" s="1163"/>
      <c r="G47" s="1163"/>
      <c r="H47" s="1163"/>
      <c r="I47" s="1163"/>
      <c r="J47" s="1164"/>
      <c r="K47" s="63" t="s">
        <v>524</v>
      </c>
      <c r="L47" s="64" t="s">
        <v>524</v>
      </c>
      <c r="M47" s="64" t="s">
        <v>524</v>
      </c>
      <c r="N47" s="64" t="s">
        <v>524</v>
      </c>
      <c r="O47" s="65" t="s">
        <v>524</v>
      </c>
      <c r="P47" s="48"/>
      <c r="Q47" s="48"/>
      <c r="R47" s="48"/>
      <c r="S47" s="48"/>
      <c r="T47" s="48"/>
      <c r="U47" s="48"/>
    </row>
    <row r="48" spans="1:21" ht="30.75" customHeight="1">
      <c r="A48" s="48"/>
      <c r="B48" s="1157"/>
      <c r="C48" s="1158"/>
      <c r="D48" s="62"/>
      <c r="E48" s="1163" t="s">
        <v>15</v>
      </c>
      <c r="F48" s="1163"/>
      <c r="G48" s="1163"/>
      <c r="H48" s="1163"/>
      <c r="I48" s="1163"/>
      <c r="J48" s="1164"/>
      <c r="K48" s="63">
        <v>243</v>
      </c>
      <c r="L48" s="64">
        <v>246</v>
      </c>
      <c r="M48" s="64">
        <v>278</v>
      </c>
      <c r="N48" s="64">
        <v>279</v>
      </c>
      <c r="O48" s="65">
        <v>281</v>
      </c>
      <c r="P48" s="48"/>
      <c r="Q48" s="48"/>
      <c r="R48" s="48"/>
      <c r="S48" s="48"/>
      <c r="T48" s="48"/>
      <c r="U48" s="48"/>
    </row>
    <row r="49" spans="1:21" ht="30.75" customHeight="1">
      <c r="A49" s="48"/>
      <c r="B49" s="1157"/>
      <c r="C49" s="1158"/>
      <c r="D49" s="62"/>
      <c r="E49" s="1163" t="s">
        <v>16</v>
      </c>
      <c r="F49" s="1163"/>
      <c r="G49" s="1163"/>
      <c r="H49" s="1163"/>
      <c r="I49" s="1163"/>
      <c r="J49" s="1164"/>
      <c r="K49" s="63">
        <v>27</v>
      </c>
      <c r="L49" s="64">
        <v>27</v>
      </c>
      <c r="M49" s="64">
        <v>38</v>
      </c>
      <c r="N49" s="64">
        <v>58</v>
      </c>
      <c r="O49" s="65">
        <v>67</v>
      </c>
      <c r="P49" s="48"/>
      <c r="Q49" s="48"/>
      <c r="R49" s="48"/>
      <c r="S49" s="48"/>
      <c r="T49" s="48"/>
      <c r="U49" s="48"/>
    </row>
    <row r="50" spans="1:21" ht="30.75" customHeight="1">
      <c r="A50" s="48"/>
      <c r="B50" s="1157"/>
      <c r="C50" s="1158"/>
      <c r="D50" s="62"/>
      <c r="E50" s="1163" t="s">
        <v>17</v>
      </c>
      <c r="F50" s="1163"/>
      <c r="G50" s="1163"/>
      <c r="H50" s="1163"/>
      <c r="I50" s="1163"/>
      <c r="J50" s="1164"/>
      <c r="K50" s="63">
        <v>6</v>
      </c>
      <c r="L50" s="64">
        <v>6</v>
      </c>
      <c r="M50" s="64">
        <v>6</v>
      </c>
      <c r="N50" s="64">
        <v>6</v>
      </c>
      <c r="O50" s="65">
        <v>5</v>
      </c>
      <c r="P50" s="48"/>
      <c r="Q50" s="48"/>
      <c r="R50" s="48"/>
      <c r="S50" s="48"/>
      <c r="T50" s="48"/>
      <c r="U50" s="48"/>
    </row>
    <row r="51" spans="1:21" ht="30.75" customHeight="1">
      <c r="A51" s="48"/>
      <c r="B51" s="1159"/>
      <c r="C51" s="1160"/>
      <c r="D51" s="66"/>
      <c r="E51" s="1163" t="s">
        <v>18</v>
      </c>
      <c r="F51" s="1163"/>
      <c r="G51" s="1163"/>
      <c r="H51" s="1163"/>
      <c r="I51" s="1163"/>
      <c r="J51" s="1164"/>
      <c r="K51" s="63" t="s">
        <v>524</v>
      </c>
      <c r="L51" s="64" t="s">
        <v>524</v>
      </c>
      <c r="M51" s="64" t="s">
        <v>524</v>
      </c>
      <c r="N51" s="64" t="s">
        <v>524</v>
      </c>
      <c r="O51" s="65" t="s">
        <v>524</v>
      </c>
      <c r="P51" s="48"/>
      <c r="Q51" s="48"/>
      <c r="R51" s="48"/>
      <c r="S51" s="48"/>
      <c r="T51" s="48"/>
      <c r="U51" s="48"/>
    </row>
    <row r="52" spans="1:21" ht="30.75" customHeight="1">
      <c r="A52" s="48"/>
      <c r="B52" s="1165" t="s">
        <v>19</v>
      </c>
      <c r="C52" s="1166"/>
      <c r="D52" s="66"/>
      <c r="E52" s="1163" t="s">
        <v>20</v>
      </c>
      <c r="F52" s="1163"/>
      <c r="G52" s="1163"/>
      <c r="H52" s="1163"/>
      <c r="I52" s="1163"/>
      <c r="J52" s="1164"/>
      <c r="K52" s="63">
        <v>1062</v>
      </c>
      <c r="L52" s="64">
        <v>1058</v>
      </c>
      <c r="M52" s="64">
        <v>1040</v>
      </c>
      <c r="N52" s="64">
        <v>995</v>
      </c>
      <c r="O52" s="65">
        <v>1004</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637</v>
      </c>
      <c r="L53" s="69">
        <v>617</v>
      </c>
      <c r="M53" s="69">
        <v>739</v>
      </c>
      <c r="N53" s="69">
        <v>696</v>
      </c>
      <c r="O53" s="70">
        <v>767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c r="B58" s="1171" t="s">
        <v>26</v>
      </c>
      <c r="C58" s="1172"/>
      <c r="D58" s="1177" t="s">
        <v>27</v>
      </c>
      <c r="E58" s="1178"/>
      <c r="F58" s="1178"/>
      <c r="G58" s="1178"/>
      <c r="H58" s="1178"/>
      <c r="I58" s="1178"/>
      <c r="J58" s="1179"/>
      <c r="K58" s="83" t="s">
        <v>593</v>
      </c>
      <c r="L58" s="84" t="s">
        <v>593</v>
      </c>
      <c r="M58" s="84" t="s">
        <v>593</v>
      </c>
      <c r="N58" s="84" t="s">
        <v>593</v>
      </c>
      <c r="O58" s="85" t="s">
        <v>593</v>
      </c>
    </row>
    <row r="59" spans="1:21" ht="31.5" customHeight="1">
      <c r="B59" s="1173"/>
      <c r="C59" s="1174"/>
      <c r="D59" s="1180" t="s">
        <v>28</v>
      </c>
      <c r="E59" s="1181"/>
      <c r="F59" s="1181"/>
      <c r="G59" s="1181"/>
      <c r="H59" s="1181"/>
      <c r="I59" s="1181"/>
      <c r="J59" s="1182"/>
      <c r="K59" s="86">
        <v>38.4</v>
      </c>
      <c r="L59" s="87">
        <v>38</v>
      </c>
      <c r="M59" s="87">
        <v>38</v>
      </c>
      <c r="N59" s="87">
        <v>38</v>
      </c>
      <c r="O59" s="88">
        <v>38</v>
      </c>
    </row>
    <row r="60" spans="1:21" ht="31.5" customHeight="1" thickBot="1">
      <c r="B60" s="1175"/>
      <c r="C60" s="1176"/>
      <c r="D60" s="1183" t="s">
        <v>29</v>
      </c>
      <c r="E60" s="1184"/>
      <c r="F60" s="1184"/>
      <c r="G60" s="1184"/>
      <c r="H60" s="1184"/>
      <c r="I60" s="1184"/>
      <c r="J60" s="1185"/>
      <c r="K60" s="89" t="s">
        <v>593</v>
      </c>
      <c r="L60" s="90" t="s">
        <v>593</v>
      </c>
      <c r="M60" s="90" t="s">
        <v>593</v>
      </c>
      <c r="N60" s="90" t="s">
        <v>593</v>
      </c>
      <c r="O60" s="91" t="s">
        <v>593</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GPx1SiEFwRshc3uhc2rkwyYKz3j9TJL0DwY0ZYFgMA61XLZX1jqUFOGYfkJw2KETyDaVYOmVjqQxSljxDiA8Q==" saltValue="XLZkumKCZfAK90SiCO54N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551</v>
      </c>
      <c r="J40" s="103" t="s">
        <v>552</v>
      </c>
      <c r="K40" s="103" t="s">
        <v>553</v>
      </c>
      <c r="L40" s="103" t="s">
        <v>554</v>
      </c>
      <c r="M40" s="104" t="s">
        <v>555</v>
      </c>
    </row>
    <row r="41" spans="2:13" ht="27.75" customHeight="1">
      <c r="B41" s="1186" t="s">
        <v>32</v>
      </c>
      <c r="C41" s="1187"/>
      <c r="D41" s="105"/>
      <c r="E41" s="1192" t="s">
        <v>33</v>
      </c>
      <c r="F41" s="1192"/>
      <c r="G41" s="1192"/>
      <c r="H41" s="1193"/>
      <c r="I41" s="355">
        <v>13543</v>
      </c>
      <c r="J41" s="356">
        <v>14955</v>
      </c>
      <c r="K41" s="356">
        <v>15630</v>
      </c>
      <c r="L41" s="356">
        <v>16107</v>
      </c>
      <c r="M41" s="357">
        <v>15709</v>
      </c>
    </row>
    <row r="42" spans="2:13" ht="27.75" customHeight="1">
      <c r="B42" s="1188"/>
      <c r="C42" s="1189"/>
      <c r="D42" s="106"/>
      <c r="E42" s="1194" t="s">
        <v>34</v>
      </c>
      <c r="F42" s="1194"/>
      <c r="G42" s="1194"/>
      <c r="H42" s="1195"/>
      <c r="I42" s="358">
        <v>2</v>
      </c>
      <c r="J42" s="359">
        <v>1</v>
      </c>
      <c r="K42" s="359">
        <v>1</v>
      </c>
      <c r="L42" s="359">
        <v>0</v>
      </c>
      <c r="M42" s="360" t="s">
        <v>524</v>
      </c>
    </row>
    <row r="43" spans="2:13" ht="27.75" customHeight="1">
      <c r="B43" s="1188"/>
      <c r="C43" s="1189"/>
      <c r="D43" s="106"/>
      <c r="E43" s="1194" t="s">
        <v>35</v>
      </c>
      <c r="F43" s="1194"/>
      <c r="G43" s="1194"/>
      <c r="H43" s="1195"/>
      <c r="I43" s="358">
        <v>5099</v>
      </c>
      <c r="J43" s="359">
        <v>5052</v>
      </c>
      <c r="K43" s="359">
        <v>4995</v>
      </c>
      <c r="L43" s="359">
        <v>4906</v>
      </c>
      <c r="M43" s="360">
        <v>4871</v>
      </c>
    </row>
    <row r="44" spans="2:13" ht="27.75" customHeight="1">
      <c r="B44" s="1188"/>
      <c r="C44" s="1189"/>
      <c r="D44" s="106"/>
      <c r="E44" s="1194" t="s">
        <v>36</v>
      </c>
      <c r="F44" s="1194"/>
      <c r="G44" s="1194"/>
      <c r="H44" s="1195"/>
      <c r="I44" s="358">
        <v>38</v>
      </c>
      <c r="J44" s="359">
        <v>35</v>
      </c>
      <c r="K44" s="359">
        <v>30</v>
      </c>
      <c r="L44" s="359">
        <v>25</v>
      </c>
      <c r="M44" s="360">
        <v>109</v>
      </c>
    </row>
    <row r="45" spans="2:13" ht="27.75" customHeight="1">
      <c r="B45" s="1188"/>
      <c r="C45" s="1189"/>
      <c r="D45" s="106"/>
      <c r="E45" s="1194" t="s">
        <v>37</v>
      </c>
      <c r="F45" s="1194"/>
      <c r="G45" s="1194"/>
      <c r="H45" s="1195"/>
      <c r="I45" s="358">
        <v>2136</v>
      </c>
      <c r="J45" s="359">
        <v>2037</v>
      </c>
      <c r="K45" s="359">
        <v>2030</v>
      </c>
      <c r="L45" s="359">
        <v>1990</v>
      </c>
      <c r="M45" s="360">
        <v>2061</v>
      </c>
    </row>
    <row r="46" spans="2:13" ht="27.75" customHeight="1">
      <c r="B46" s="1188"/>
      <c r="C46" s="1189"/>
      <c r="D46" s="107"/>
      <c r="E46" s="1194" t="s">
        <v>38</v>
      </c>
      <c r="F46" s="1194"/>
      <c r="G46" s="1194"/>
      <c r="H46" s="1195"/>
      <c r="I46" s="358" t="s">
        <v>524</v>
      </c>
      <c r="J46" s="359" t="s">
        <v>524</v>
      </c>
      <c r="K46" s="359" t="s">
        <v>524</v>
      </c>
      <c r="L46" s="359" t="s">
        <v>524</v>
      </c>
      <c r="M46" s="360" t="s">
        <v>524</v>
      </c>
    </row>
    <row r="47" spans="2:13" ht="27.75" customHeight="1">
      <c r="B47" s="1188"/>
      <c r="C47" s="1189"/>
      <c r="D47" s="108"/>
      <c r="E47" s="1196" t="s">
        <v>39</v>
      </c>
      <c r="F47" s="1197"/>
      <c r="G47" s="1197"/>
      <c r="H47" s="1198"/>
      <c r="I47" s="358" t="s">
        <v>524</v>
      </c>
      <c r="J47" s="359" t="s">
        <v>524</v>
      </c>
      <c r="K47" s="359" t="s">
        <v>524</v>
      </c>
      <c r="L47" s="359" t="s">
        <v>524</v>
      </c>
      <c r="M47" s="360" t="s">
        <v>524</v>
      </c>
    </row>
    <row r="48" spans="2:13" ht="27.75" customHeight="1">
      <c r="B48" s="1188"/>
      <c r="C48" s="1189"/>
      <c r="D48" s="106"/>
      <c r="E48" s="1194" t="s">
        <v>40</v>
      </c>
      <c r="F48" s="1194"/>
      <c r="G48" s="1194"/>
      <c r="H48" s="1195"/>
      <c r="I48" s="358" t="s">
        <v>524</v>
      </c>
      <c r="J48" s="359" t="s">
        <v>524</v>
      </c>
      <c r="K48" s="359" t="s">
        <v>524</v>
      </c>
      <c r="L48" s="359" t="s">
        <v>524</v>
      </c>
      <c r="M48" s="360" t="s">
        <v>524</v>
      </c>
    </row>
    <row r="49" spans="2:13" ht="27.75" customHeight="1">
      <c r="B49" s="1190"/>
      <c r="C49" s="1191"/>
      <c r="D49" s="106"/>
      <c r="E49" s="1194" t="s">
        <v>41</v>
      </c>
      <c r="F49" s="1194"/>
      <c r="G49" s="1194"/>
      <c r="H49" s="1195"/>
      <c r="I49" s="358" t="s">
        <v>524</v>
      </c>
      <c r="J49" s="359" t="s">
        <v>524</v>
      </c>
      <c r="K49" s="359" t="s">
        <v>524</v>
      </c>
      <c r="L49" s="359" t="s">
        <v>524</v>
      </c>
      <c r="M49" s="360" t="s">
        <v>524</v>
      </c>
    </row>
    <row r="50" spans="2:13" ht="27.75" customHeight="1">
      <c r="B50" s="1199" t="s">
        <v>42</v>
      </c>
      <c r="C50" s="1200"/>
      <c r="D50" s="109"/>
      <c r="E50" s="1194" t="s">
        <v>43</v>
      </c>
      <c r="F50" s="1194"/>
      <c r="G50" s="1194"/>
      <c r="H50" s="1195"/>
      <c r="I50" s="358">
        <v>3573</v>
      </c>
      <c r="J50" s="359">
        <v>3493</v>
      </c>
      <c r="K50" s="359">
        <v>3834</v>
      </c>
      <c r="L50" s="359">
        <v>4342</v>
      </c>
      <c r="M50" s="360">
        <v>5770</v>
      </c>
    </row>
    <row r="51" spans="2:13" ht="27.75" customHeight="1">
      <c r="B51" s="1188"/>
      <c r="C51" s="1189"/>
      <c r="D51" s="106"/>
      <c r="E51" s="1194" t="s">
        <v>44</v>
      </c>
      <c r="F51" s="1194"/>
      <c r="G51" s="1194"/>
      <c r="H51" s="1195"/>
      <c r="I51" s="358">
        <v>1049</v>
      </c>
      <c r="J51" s="359">
        <v>917</v>
      </c>
      <c r="K51" s="359">
        <v>780</v>
      </c>
      <c r="L51" s="359">
        <v>648</v>
      </c>
      <c r="M51" s="360">
        <v>538</v>
      </c>
    </row>
    <row r="52" spans="2:13" ht="27.75" customHeight="1">
      <c r="B52" s="1190"/>
      <c r="C52" s="1191"/>
      <c r="D52" s="106"/>
      <c r="E52" s="1194" t="s">
        <v>45</v>
      </c>
      <c r="F52" s="1194"/>
      <c r="G52" s="1194"/>
      <c r="H52" s="1195"/>
      <c r="I52" s="358">
        <v>11142</v>
      </c>
      <c r="J52" s="359">
        <v>12034</v>
      </c>
      <c r="K52" s="359">
        <v>12690</v>
      </c>
      <c r="L52" s="359">
        <v>12682</v>
      </c>
      <c r="M52" s="360">
        <v>12294</v>
      </c>
    </row>
    <row r="53" spans="2:13" ht="27.75" customHeight="1" thickBot="1">
      <c r="B53" s="1201" t="s">
        <v>46</v>
      </c>
      <c r="C53" s="1202"/>
      <c r="D53" s="110"/>
      <c r="E53" s="1203" t="s">
        <v>47</v>
      </c>
      <c r="F53" s="1203"/>
      <c r="G53" s="1203"/>
      <c r="H53" s="1204"/>
      <c r="I53" s="361">
        <v>5055</v>
      </c>
      <c r="J53" s="362">
        <v>5638</v>
      </c>
      <c r="K53" s="362">
        <v>5382</v>
      </c>
      <c r="L53" s="362">
        <v>5356</v>
      </c>
      <c r="M53" s="363">
        <v>4148</v>
      </c>
    </row>
    <row r="54" spans="2:13" ht="27.75" customHeight="1">
      <c r="B54" s="111" t="s">
        <v>48</v>
      </c>
      <c r="C54" s="112"/>
      <c r="D54" s="112"/>
      <c r="E54" s="113"/>
      <c r="F54" s="113"/>
      <c r="G54" s="113"/>
      <c r="H54" s="113"/>
      <c r="I54" s="114"/>
      <c r="J54" s="114"/>
      <c r="K54" s="114"/>
      <c r="L54" s="114"/>
      <c r="M54" s="114"/>
    </row>
    <row r="55" spans="2:13"/>
  </sheetData>
  <sheetProtection algorithmName="SHA-512" hashValue="4hSjpxLJ65nMXVyz9+UU0JLm5b6bvP3lhZsaltbmoEOF2JRpA6zZRGh3Me5j0NpaGBz5rqCUcWYXgmmkq+y3dg==" saltValue="wA32ARuUQ2vk3t/dH4xv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553</v>
      </c>
      <c r="G54" s="119" t="s">
        <v>554</v>
      </c>
      <c r="H54" s="120" t="s">
        <v>555</v>
      </c>
    </row>
    <row r="55" spans="2:8" ht="52.5" customHeight="1">
      <c r="B55" s="121"/>
      <c r="C55" s="1213" t="s">
        <v>50</v>
      </c>
      <c r="D55" s="1213"/>
      <c r="E55" s="1214"/>
      <c r="F55" s="122">
        <v>2572</v>
      </c>
      <c r="G55" s="122">
        <v>2573</v>
      </c>
      <c r="H55" s="123">
        <v>3175</v>
      </c>
    </row>
    <row r="56" spans="2:8" ht="52.5" customHeight="1">
      <c r="B56" s="124"/>
      <c r="C56" s="1215" t="s">
        <v>51</v>
      </c>
      <c r="D56" s="1215"/>
      <c r="E56" s="1216"/>
      <c r="F56" s="125">
        <v>38</v>
      </c>
      <c r="G56" s="125">
        <v>38</v>
      </c>
      <c r="H56" s="126">
        <v>175</v>
      </c>
    </row>
    <row r="57" spans="2:8" ht="53.25" customHeight="1">
      <c r="B57" s="124"/>
      <c r="C57" s="1217" t="s">
        <v>52</v>
      </c>
      <c r="D57" s="1217"/>
      <c r="E57" s="1218"/>
      <c r="F57" s="127">
        <v>1031</v>
      </c>
      <c r="G57" s="127">
        <v>1536</v>
      </c>
      <c r="H57" s="128">
        <v>2140</v>
      </c>
    </row>
    <row r="58" spans="2:8" ht="45.75" customHeight="1">
      <c r="B58" s="129"/>
      <c r="C58" s="1205" t="s">
        <v>589</v>
      </c>
      <c r="D58" s="1206"/>
      <c r="E58" s="1207"/>
      <c r="F58" s="130">
        <v>880</v>
      </c>
      <c r="G58" s="130">
        <v>1381</v>
      </c>
      <c r="H58" s="131">
        <v>1990</v>
      </c>
    </row>
    <row r="59" spans="2:8" ht="45.75" customHeight="1">
      <c r="B59" s="129"/>
      <c r="C59" s="1205" t="s">
        <v>590</v>
      </c>
      <c r="D59" s="1206"/>
      <c r="E59" s="1207"/>
      <c r="F59" s="130">
        <v>68</v>
      </c>
      <c r="G59" s="130">
        <v>68</v>
      </c>
      <c r="H59" s="131">
        <v>68</v>
      </c>
    </row>
    <row r="60" spans="2:8" ht="45.75" customHeight="1">
      <c r="B60" s="129"/>
      <c r="C60" s="1205" t="s">
        <v>591</v>
      </c>
      <c r="D60" s="1206"/>
      <c r="E60" s="1207"/>
      <c r="F60" s="130">
        <v>35</v>
      </c>
      <c r="G60" s="130">
        <v>35</v>
      </c>
      <c r="H60" s="131">
        <v>35</v>
      </c>
    </row>
    <row r="61" spans="2:8" ht="45.75" customHeight="1">
      <c r="B61" s="129"/>
      <c r="C61" s="1205" t="s">
        <v>599</v>
      </c>
      <c r="D61" s="1206"/>
      <c r="E61" s="1207"/>
      <c r="F61" s="130">
        <v>16</v>
      </c>
      <c r="G61" s="130">
        <v>16</v>
      </c>
      <c r="H61" s="131">
        <v>16</v>
      </c>
    </row>
    <row r="62" spans="2:8" ht="45.75" customHeight="1" thickBot="1">
      <c r="B62" s="132"/>
      <c r="C62" s="1208" t="s">
        <v>592</v>
      </c>
      <c r="D62" s="1209"/>
      <c r="E62" s="1210"/>
      <c r="F62" s="133">
        <v>14</v>
      </c>
      <c r="G62" s="133">
        <v>14</v>
      </c>
      <c r="H62" s="134">
        <v>14</v>
      </c>
    </row>
    <row r="63" spans="2:8" ht="52.5" customHeight="1" thickBot="1">
      <c r="B63" s="135"/>
      <c r="C63" s="1211" t="s">
        <v>53</v>
      </c>
      <c r="D63" s="1211"/>
      <c r="E63" s="1212"/>
      <c r="F63" s="136">
        <v>3642</v>
      </c>
      <c r="G63" s="136">
        <v>4147</v>
      </c>
      <c r="H63" s="137">
        <v>5490</v>
      </c>
    </row>
    <row r="64" spans="2:8"/>
  </sheetData>
  <sheetProtection algorithmName="SHA-512" hashValue="kL6MOQ6+U/eTTgjMVGc2dRlHzpxHCAj+yui3YtHea+k7U9a986Z7NAa3JD9OA7sFjDPEyQn8+UYD57A0AkUqNA==" saltValue="gqIr9bpZ+9DE9WJ9uEKo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548</v>
      </c>
      <c r="G2" s="151"/>
      <c r="H2" s="152"/>
    </row>
    <row r="3" spans="1:8">
      <c r="A3" s="148" t="s">
        <v>541</v>
      </c>
      <c r="B3" s="153"/>
      <c r="C3" s="154"/>
      <c r="D3" s="155">
        <v>70364</v>
      </c>
      <c r="E3" s="156"/>
      <c r="F3" s="157">
        <v>69729</v>
      </c>
      <c r="G3" s="158"/>
      <c r="H3" s="159"/>
    </row>
    <row r="4" spans="1:8">
      <c r="A4" s="160"/>
      <c r="B4" s="161"/>
      <c r="C4" s="162"/>
      <c r="D4" s="163">
        <v>34755</v>
      </c>
      <c r="E4" s="164"/>
      <c r="F4" s="165">
        <v>38908</v>
      </c>
      <c r="G4" s="166"/>
      <c r="H4" s="167"/>
    </row>
    <row r="5" spans="1:8">
      <c r="A5" s="148" t="s">
        <v>543</v>
      </c>
      <c r="B5" s="153"/>
      <c r="C5" s="154"/>
      <c r="D5" s="155">
        <v>124896</v>
      </c>
      <c r="E5" s="156"/>
      <c r="F5" s="157">
        <v>74581</v>
      </c>
      <c r="G5" s="158"/>
      <c r="H5" s="159"/>
    </row>
    <row r="6" spans="1:8">
      <c r="A6" s="160"/>
      <c r="B6" s="161"/>
      <c r="C6" s="162"/>
      <c r="D6" s="163">
        <v>57428</v>
      </c>
      <c r="E6" s="164"/>
      <c r="F6" s="165">
        <v>41563</v>
      </c>
      <c r="G6" s="166"/>
      <c r="H6" s="167"/>
    </row>
    <row r="7" spans="1:8">
      <c r="A7" s="148" t="s">
        <v>544</v>
      </c>
      <c r="B7" s="153"/>
      <c r="C7" s="154"/>
      <c r="D7" s="155">
        <v>83100</v>
      </c>
      <c r="E7" s="156"/>
      <c r="F7" s="157">
        <v>76347</v>
      </c>
      <c r="G7" s="158"/>
      <c r="H7" s="159"/>
    </row>
    <row r="8" spans="1:8">
      <c r="A8" s="160"/>
      <c r="B8" s="161"/>
      <c r="C8" s="162"/>
      <c r="D8" s="163">
        <v>45731</v>
      </c>
      <c r="E8" s="164"/>
      <c r="F8" s="165">
        <v>41762</v>
      </c>
      <c r="G8" s="166"/>
      <c r="H8" s="167"/>
    </row>
    <row r="9" spans="1:8">
      <c r="A9" s="148" t="s">
        <v>545</v>
      </c>
      <c r="B9" s="153"/>
      <c r="C9" s="154"/>
      <c r="D9" s="155">
        <v>90994</v>
      </c>
      <c r="E9" s="156"/>
      <c r="F9" s="157">
        <v>69604</v>
      </c>
      <c r="G9" s="158"/>
      <c r="H9" s="159"/>
    </row>
    <row r="10" spans="1:8">
      <c r="A10" s="160"/>
      <c r="B10" s="161"/>
      <c r="C10" s="162"/>
      <c r="D10" s="163">
        <v>44677</v>
      </c>
      <c r="E10" s="164"/>
      <c r="F10" s="165">
        <v>36247</v>
      </c>
      <c r="G10" s="166"/>
      <c r="H10" s="167"/>
    </row>
    <row r="11" spans="1:8">
      <c r="A11" s="148" t="s">
        <v>546</v>
      </c>
      <c r="B11" s="153"/>
      <c r="C11" s="154"/>
      <c r="D11" s="155">
        <v>64836</v>
      </c>
      <c r="E11" s="156"/>
      <c r="F11" s="157">
        <v>68410</v>
      </c>
      <c r="G11" s="158"/>
      <c r="H11" s="159"/>
    </row>
    <row r="12" spans="1:8">
      <c r="A12" s="160"/>
      <c r="B12" s="161"/>
      <c r="C12" s="168"/>
      <c r="D12" s="163">
        <v>34691</v>
      </c>
      <c r="E12" s="164"/>
      <c r="F12" s="165">
        <v>35086</v>
      </c>
      <c r="G12" s="166"/>
      <c r="H12" s="167"/>
    </row>
    <row r="13" spans="1:8">
      <c r="A13" s="148"/>
      <c r="B13" s="153"/>
      <c r="C13" s="169"/>
      <c r="D13" s="170">
        <v>86838</v>
      </c>
      <c r="E13" s="171"/>
      <c r="F13" s="172">
        <v>71734</v>
      </c>
      <c r="G13" s="173"/>
      <c r="H13" s="159"/>
    </row>
    <row r="14" spans="1:8">
      <c r="A14" s="160"/>
      <c r="B14" s="161"/>
      <c r="C14" s="162"/>
      <c r="D14" s="163">
        <v>43456</v>
      </c>
      <c r="E14" s="164"/>
      <c r="F14" s="165">
        <v>38713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1.5</v>
      </c>
      <c r="C19" s="174">
        <f>ROUND(VALUE(SUBSTITUTE(実質収支比率等に係る経年分析!G$48,"▲","-")),2)</f>
        <v>1.41</v>
      </c>
      <c r="D19" s="174">
        <f>ROUND(VALUE(SUBSTITUTE(実質収支比率等に係る経年分析!H$48,"▲","-")),2)</f>
        <v>1.39</v>
      </c>
      <c r="E19" s="174">
        <f>ROUND(VALUE(SUBSTITUTE(実質収支比率等に係る経年分析!I$48,"▲","-")),2)</f>
        <v>11.45</v>
      </c>
      <c r="F19" s="174">
        <f>ROUND(VALUE(SUBSTITUTE(実質収支比率等に係る経年分析!J$48,"▲","-")),2)</f>
        <v>5.34</v>
      </c>
    </row>
    <row r="20" spans="1:11">
      <c r="A20" s="174" t="s">
        <v>57</v>
      </c>
      <c r="B20" s="174">
        <f>ROUND(VALUE(SUBSTITUTE(実質収支比率等に係る経年分析!F$47,"▲","-")),2)</f>
        <v>26.79</v>
      </c>
      <c r="C20" s="174">
        <f>ROUND(VALUE(SUBSTITUTE(実質収支比率等に係る経年分析!G$47,"▲","-")),2)</f>
        <v>26.41</v>
      </c>
      <c r="D20" s="174">
        <f>ROUND(VALUE(SUBSTITUTE(実質収支比率等に係る経年分析!H$47,"▲","-")),2)</f>
        <v>30.67</v>
      </c>
      <c r="E20" s="174">
        <f>ROUND(VALUE(SUBSTITUTE(実質収支比率等に係る経年分析!I$47,"▲","-")),2)</f>
        <v>29.69</v>
      </c>
      <c r="F20" s="174">
        <f>ROUND(VALUE(SUBSTITUTE(実質収支比率等に係る経年分析!J$47,"▲","-")),2)</f>
        <v>37.19</v>
      </c>
    </row>
    <row r="21" spans="1:11">
      <c r="A21" s="174" t="s">
        <v>58</v>
      </c>
      <c r="B21" s="174">
        <f>IF(ISNUMBER(VALUE(SUBSTITUTE(実質収支比率等に係る経年分析!F$49,"▲","-"))),ROUND(VALUE(SUBSTITUTE(実質収支比率等に係る経年分析!F$49,"▲","-")),2),NA())</f>
        <v>0.35</v>
      </c>
      <c r="C21" s="174">
        <f>IF(ISNUMBER(VALUE(SUBSTITUTE(実質収支比率等に係る経年分析!G$49,"▲","-"))),ROUND(VALUE(SUBSTITUTE(実質収支比率等に係る経年分析!G$49,"▲","-")),2),NA())</f>
        <v>-0.54</v>
      </c>
      <c r="D21" s="174">
        <f>IF(ISNUMBER(VALUE(SUBSTITUTE(実質収支比率等に係る経年分析!H$49,"▲","-"))),ROUND(VALUE(SUBSTITUTE(実質収支比率等に係る経年分析!H$49,"▲","-")),2),NA())</f>
        <v>3.6</v>
      </c>
      <c r="E21" s="174">
        <f>IF(ISNUMBER(VALUE(SUBSTITUTE(実質収支比率等に係る経年分析!I$49,"▲","-"))),ROUND(VALUE(SUBSTITUTE(実質収支比率等に係る経年分析!I$49,"▲","-")),2),NA())</f>
        <v>10.119999999999999</v>
      </c>
      <c r="F21" s="174">
        <f>IF(ISNUMBER(VALUE(SUBSTITUTE(実質収支比率等に係る経年分析!J$49,"▲","-"))),ROUND(VALUE(SUBSTITUTE(実質収支比率等に係る経年分析!J$49,"▲","-")),2),NA())</f>
        <v>-5.0999999999999996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c r="A33" s="175" t="str">
        <f>IF(連結実質赤字比率に係る赤字・黒字の構成分析!C$37="",NA(),連結実質赤字比率に係る赤字・黒字の構成分析!C$37)</f>
        <v>国民健康保険事業</v>
      </c>
      <c r="B33" s="175">
        <f>IF(ROUND(VALUE(SUBSTITUTE(連結実質赤字比率に係る赤字・黒字の構成分析!F$37,"▲", "-")), 2) &lt; 0, ABS(ROUND(VALUE(SUBSTITUTE(連結実質赤字比率に係る赤字・黒字の構成分析!F$37,"▲", "-")), 2)), NA())</f>
        <v>3.76</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1.73</v>
      </c>
      <c r="E33" s="175" t="e">
        <f>IF(ROUND(VALUE(SUBSTITUTE(連結実質赤字比率に係る赤字・黒字の構成分析!G$37,"▲", "-")), 2) &gt;= 0, ABS(ROUND(VALUE(SUBSTITUTE(連結実質赤字比率に係る赤字・黒字の構成分析!G$37,"▲", "-")), 2)), NA())</f>
        <v>#N/A</v>
      </c>
      <c r="F33" s="175">
        <f>IF(ROUND(VALUE(SUBSTITUTE(連結実質赤字比率に係る赤字・黒字の構成分析!H$37,"▲", "-")), 2) &lt; 0, ABS(ROUND(VALUE(SUBSTITUTE(連結実質赤字比率に係る赤字・黒字の構成分析!H$37,"▲", "-")), 2)), NA())</f>
        <v>1.1299999999999999</v>
      </c>
      <c r="G33" s="175" t="e">
        <f>IF(ROUND(VALUE(SUBSTITUTE(連結実質赤字比率に係る赤字・黒字の構成分析!H$37,"▲", "-")), 2) &gt;= 0, ABS(ROUND(VALUE(SUBSTITUTE(連結実質赤字比率に係る赤字・黒字の構成分析!H$37,"▲", "-")), 2)), NA())</f>
        <v>#N/A</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1.47</v>
      </c>
    </row>
    <row r="34" spans="1:16">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1.1499999999999999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2.4900000000000002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3.16</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5.34</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8.0299999999999994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7.27</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1062</v>
      </c>
      <c r="E42" s="176"/>
      <c r="F42" s="176"/>
      <c r="G42" s="176">
        <f>'実質公債費比率（分子）の構造'!L$52</f>
        <v>1058</v>
      </c>
      <c r="H42" s="176"/>
      <c r="I42" s="176"/>
      <c r="J42" s="176">
        <f>'実質公債費比率（分子）の構造'!M$52</f>
        <v>1040</v>
      </c>
      <c r="K42" s="176"/>
      <c r="L42" s="176"/>
      <c r="M42" s="176">
        <f>'実質公債費比率（分子）の構造'!N$52</f>
        <v>995</v>
      </c>
      <c r="N42" s="176"/>
      <c r="O42" s="176"/>
      <c r="P42" s="176">
        <f>'実質公債費比率（分子）の構造'!O$52</f>
        <v>1004</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6</v>
      </c>
      <c r="C44" s="176"/>
      <c r="D44" s="176"/>
      <c r="E44" s="176">
        <f>'実質公債費比率（分子）の構造'!L$50</f>
        <v>6</v>
      </c>
      <c r="F44" s="176"/>
      <c r="G44" s="176"/>
      <c r="H44" s="176">
        <f>'実質公債費比率（分子）の構造'!M$50</f>
        <v>6</v>
      </c>
      <c r="I44" s="176"/>
      <c r="J44" s="176"/>
      <c r="K44" s="176">
        <f>'実質公債費比率（分子）の構造'!N$50</f>
        <v>6</v>
      </c>
      <c r="L44" s="176"/>
      <c r="M44" s="176"/>
      <c r="N44" s="176">
        <f>'実質公債費比率（分子）の構造'!O$50</f>
        <v>5</v>
      </c>
      <c r="O44" s="176"/>
      <c r="P44" s="176"/>
    </row>
    <row r="45" spans="1:16">
      <c r="A45" s="176" t="s">
        <v>68</v>
      </c>
      <c r="B45" s="176">
        <f>'実質公債費比率（分子）の構造'!K$49</f>
        <v>27</v>
      </c>
      <c r="C45" s="176"/>
      <c r="D45" s="176"/>
      <c r="E45" s="176">
        <f>'実質公債費比率（分子）の構造'!L$49</f>
        <v>27</v>
      </c>
      <c r="F45" s="176"/>
      <c r="G45" s="176"/>
      <c r="H45" s="176">
        <f>'実質公債費比率（分子）の構造'!M$49</f>
        <v>38</v>
      </c>
      <c r="I45" s="176"/>
      <c r="J45" s="176"/>
      <c r="K45" s="176">
        <f>'実質公債費比率（分子）の構造'!N$49</f>
        <v>58</v>
      </c>
      <c r="L45" s="176"/>
      <c r="M45" s="176"/>
      <c r="N45" s="176">
        <f>'実質公債費比率（分子）の構造'!O$49</f>
        <v>67</v>
      </c>
      <c r="O45" s="176"/>
      <c r="P45" s="176"/>
    </row>
    <row r="46" spans="1:16">
      <c r="A46" s="176" t="s">
        <v>69</v>
      </c>
      <c r="B46" s="176">
        <f>'実質公債費比率（分子）の構造'!K$48</f>
        <v>243</v>
      </c>
      <c r="C46" s="176"/>
      <c r="D46" s="176"/>
      <c r="E46" s="176">
        <f>'実質公債費比率（分子）の構造'!L$48</f>
        <v>246</v>
      </c>
      <c r="F46" s="176"/>
      <c r="G46" s="176"/>
      <c r="H46" s="176">
        <f>'実質公債費比率（分子）の構造'!M$48</f>
        <v>278</v>
      </c>
      <c r="I46" s="176"/>
      <c r="J46" s="176"/>
      <c r="K46" s="176">
        <f>'実質公債費比率（分子）の構造'!N$48</f>
        <v>279</v>
      </c>
      <c r="L46" s="176"/>
      <c r="M46" s="176"/>
      <c r="N46" s="176">
        <f>'実質公債費比率（分子）の構造'!O$48</f>
        <v>281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1423</v>
      </c>
      <c r="C49" s="176"/>
      <c r="D49" s="176"/>
      <c r="E49" s="176">
        <f>'実質公債費比率（分子）の構造'!L$45</f>
        <v>1396</v>
      </c>
      <c r="F49" s="176"/>
      <c r="G49" s="176"/>
      <c r="H49" s="176">
        <f>'実質公債費比率（分子）の構造'!M$45</f>
        <v>1457</v>
      </c>
      <c r="I49" s="176"/>
      <c r="J49" s="176"/>
      <c r="K49" s="176">
        <f>'実質公債費比率（分子）の構造'!N$45</f>
        <v>1348</v>
      </c>
      <c r="L49" s="176"/>
      <c r="M49" s="176"/>
      <c r="N49" s="176">
        <f>'実質公債費比率（分子）の構造'!O$45</f>
        <v>1418</v>
      </c>
      <c r="O49" s="176"/>
      <c r="P49" s="176"/>
    </row>
    <row r="50" spans="1:16">
      <c r="A50" s="176" t="s">
        <v>73</v>
      </c>
      <c r="B50" s="176" t="e">
        <f>NA()</f>
        <v>#N/A</v>
      </c>
      <c r="C50" s="176">
        <f>IF(ISNUMBER('実質公債費比率（分子）の構造'!K$53),'実質公債費比率（分子）の構造'!K$53,NA())</f>
        <v>637</v>
      </c>
      <c r="D50" s="176" t="e">
        <f>NA()</f>
        <v>#N/A</v>
      </c>
      <c r="E50" s="176" t="e">
        <f>NA()</f>
        <v>#N/A</v>
      </c>
      <c r="F50" s="176">
        <f>IF(ISNUMBER('実質公債費比率（分子）の構造'!L$53),'実質公債費比率（分子）の構造'!L$53,NA())</f>
        <v>617</v>
      </c>
      <c r="G50" s="176" t="e">
        <f>NA()</f>
        <v>#N/A</v>
      </c>
      <c r="H50" s="176" t="e">
        <f>NA()</f>
        <v>#N/A</v>
      </c>
      <c r="I50" s="176">
        <f>IF(ISNUMBER('実質公債費比率（分子）の構造'!M$53),'実質公債費比率（分子）の構造'!M$53,NA())</f>
        <v>739</v>
      </c>
      <c r="J50" s="176" t="e">
        <f>NA()</f>
        <v>#N/A</v>
      </c>
      <c r="K50" s="176" t="e">
        <f>NA()</f>
        <v>#N/A</v>
      </c>
      <c r="L50" s="176">
        <f>IF(ISNUMBER('実質公債費比率（分子）の構造'!N$53),'実質公債費比率（分子）の構造'!N$53,NA())</f>
        <v>696</v>
      </c>
      <c r="M50" s="176" t="e">
        <f>NA()</f>
        <v>#N/A</v>
      </c>
      <c r="N50" s="176" t="e">
        <f>NA()</f>
        <v>#N/A</v>
      </c>
      <c r="O50" s="176">
        <f>IF(ISNUMBER('実質公債費比率（分子）の構造'!O$53),'実質公債費比率（分子）の構造'!O$53,NA())</f>
        <v>767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11142</v>
      </c>
      <c r="E56" s="175"/>
      <c r="F56" s="175"/>
      <c r="G56" s="175">
        <f>'将来負担比率（分子）の構造'!J$52</f>
        <v>12034</v>
      </c>
      <c r="H56" s="175"/>
      <c r="I56" s="175"/>
      <c r="J56" s="175">
        <f>'将来負担比率（分子）の構造'!K$52</f>
        <v>12690</v>
      </c>
      <c r="K56" s="175"/>
      <c r="L56" s="175"/>
      <c r="M56" s="175">
        <f>'将来負担比率（分子）の構造'!L$52</f>
        <v>12682</v>
      </c>
      <c r="N56" s="175"/>
      <c r="O56" s="175"/>
      <c r="P56" s="175">
        <f>'将来負担比率（分子）の構造'!M$52</f>
        <v>12294</v>
      </c>
    </row>
    <row r="57" spans="1:16">
      <c r="A57" s="175" t="s">
        <v>44</v>
      </c>
      <c r="B57" s="175"/>
      <c r="C57" s="175"/>
      <c r="D57" s="175">
        <f>'将来負担比率（分子）の構造'!I$51</f>
        <v>1049</v>
      </c>
      <c r="E57" s="175"/>
      <c r="F57" s="175"/>
      <c r="G57" s="175">
        <f>'将来負担比率（分子）の構造'!J$51</f>
        <v>917</v>
      </c>
      <c r="H57" s="175"/>
      <c r="I57" s="175"/>
      <c r="J57" s="175">
        <f>'将来負担比率（分子）の構造'!K$51</f>
        <v>780</v>
      </c>
      <c r="K57" s="175"/>
      <c r="L57" s="175"/>
      <c r="M57" s="175">
        <f>'将来負担比率（分子）の構造'!L$51</f>
        <v>648</v>
      </c>
      <c r="N57" s="175"/>
      <c r="O57" s="175"/>
      <c r="P57" s="175">
        <f>'将来負担比率（分子）の構造'!M$51</f>
        <v>538</v>
      </c>
    </row>
    <row r="58" spans="1:16">
      <c r="A58" s="175" t="s">
        <v>43</v>
      </c>
      <c r="B58" s="175"/>
      <c r="C58" s="175"/>
      <c r="D58" s="175">
        <f>'将来負担比率（分子）の構造'!I$50</f>
        <v>3573</v>
      </c>
      <c r="E58" s="175"/>
      <c r="F58" s="175"/>
      <c r="G58" s="175">
        <f>'将来負担比率（分子）の構造'!J$50</f>
        <v>3493</v>
      </c>
      <c r="H58" s="175"/>
      <c r="I58" s="175"/>
      <c r="J58" s="175">
        <f>'将来負担比率（分子）の構造'!K$50</f>
        <v>3834</v>
      </c>
      <c r="K58" s="175"/>
      <c r="L58" s="175"/>
      <c r="M58" s="175">
        <f>'将来負担比率（分子）の構造'!L$50</f>
        <v>4342</v>
      </c>
      <c r="N58" s="175"/>
      <c r="O58" s="175"/>
      <c r="P58" s="175">
        <f>'将来負担比率（分子）の構造'!M$50</f>
        <v>5770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2136</v>
      </c>
      <c r="C62" s="175"/>
      <c r="D62" s="175"/>
      <c r="E62" s="175">
        <f>'将来負担比率（分子）の構造'!J$45</f>
        <v>2037</v>
      </c>
      <c r="F62" s="175"/>
      <c r="G62" s="175"/>
      <c r="H62" s="175">
        <f>'将来負担比率（分子）の構造'!K$45</f>
        <v>2030</v>
      </c>
      <c r="I62" s="175"/>
      <c r="J62" s="175"/>
      <c r="K62" s="175">
        <f>'将来負担比率（分子）の構造'!L$45</f>
        <v>1990</v>
      </c>
      <c r="L62" s="175"/>
      <c r="M62" s="175"/>
      <c r="N62" s="175">
        <f>'将来負担比率（分子）の構造'!M$45</f>
        <v>2061</v>
      </c>
      <c r="O62" s="175"/>
      <c r="P62" s="175"/>
    </row>
    <row r="63" spans="1:16">
      <c r="A63" s="175" t="s">
        <v>36</v>
      </c>
      <c r="B63" s="175">
        <f>'将来負担比率（分子）の構造'!I$44</f>
        <v>38</v>
      </c>
      <c r="C63" s="175"/>
      <c r="D63" s="175"/>
      <c r="E63" s="175">
        <f>'将来負担比率（分子）の構造'!J$44</f>
        <v>35</v>
      </c>
      <c r="F63" s="175"/>
      <c r="G63" s="175"/>
      <c r="H63" s="175">
        <f>'将来負担比率（分子）の構造'!K$44</f>
        <v>30</v>
      </c>
      <c r="I63" s="175"/>
      <c r="J63" s="175"/>
      <c r="K63" s="175">
        <f>'将来負担比率（分子）の構造'!L$44</f>
        <v>25</v>
      </c>
      <c r="L63" s="175"/>
      <c r="M63" s="175"/>
      <c r="N63" s="175">
        <f>'将来負担比率（分子）の構造'!M$44</f>
        <v>109</v>
      </c>
      <c r="O63" s="175"/>
      <c r="P63" s="175"/>
    </row>
    <row r="64" spans="1:16">
      <c r="A64" s="175" t="s">
        <v>35</v>
      </c>
      <c r="B64" s="175">
        <f>'将来負担比率（分子）の構造'!I$43</f>
        <v>5099</v>
      </c>
      <c r="C64" s="175"/>
      <c r="D64" s="175"/>
      <c r="E64" s="175">
        <f>'将来負担比率（分子）の構造'!J$43</f>
        <v>5052</v>
      </c>
      <c r="F64" s="175"/>
      <c r="G64" s="175"/>
      <c r="H64" s="175">
        <f>'将来負担比率（分子）の構造'!K$43</f>
        <v>4995</v>
      </c>
      <c r="I64" s="175"/>
      <c r="J64" s="175"/>
      <c r="K64" s="175">
        <f>'将来負担比率（分子）の構造'!L$43</f>
        <v>4906</v>
      </c>
      <c r="L64" s="175"/>
      <c r="M64" s="175"/>
      <c r="N64" s="175">
        <f>'将来負担比率（分子）の構造'!M$43</f>
        <v>4871</v>
      </c>
      <c r="O64" s="175"/>
      <c r="P64" s="175"/>
    </row>
    <row r="65" spans="1:16">
      <c r="A65" s="175" t="s">
        <v>34</v>
      </c>
      <c r="B65" s="175">
        <f>'将来負担比率（分子）の構造'!I$42</f>
        <v>2</v>
      </c>
      <c r="C65" s="175"/>
      <c r="D65" s="175"/>
      <c r="E65" s="175">
        <f>'将来負担比率（分子）の構造'!J$42</f>
        <v>1</v>
      </c>
      <c r="F65" s="175"/>
      <c r="G65" s="175"/>
      <c r="H65" s="175">
        <f>'将来負担比率（分子）の構造'!K$42</f>
        <v>1</v>
      </c>
      <c r="I65" s="175"/>
      <c r="J65" s="175"/>
      <c r="K65" s="175">
        <f>'将来負担比率（分子）の構造'!L$42</f>
        <v>0</v>
      </c>
      <c r="L65" s="175"/>
      <c r="M65" s="175"/>
      <c r="N65" s="175" t="str">
        <f>'将来負担比率（分子）の構造'!M$42</f>
        <v>-</v>
      </c>
      <c r="O65" s="175"/>
      <c r="P65" s="175"/>
    </row>
    <row r="66" spans="1:16">
      <c r="A66" s="175" t="s">
        <v>33</v>
      </c>
      <c r="B66" s="175">
        <f>'将来負担比率（分子）の構造'!I$41</f>
        <v>13543</v>
      </c>
      <c r="C66" s="175"/>
      <c r="D66" s="175"/>
      <c r="E66" s="175">
        <f>'将来負担比率（分子）の構造'!J$41</f>
        <v>14955</v>
      </c>
      <c r="F66" s="175"/>
      <c r="G66" s="175"/>
      <c r="H66" s="175">
        <f>'将来負担比率（分子）の構造'!K$41</f>
        <v>15630</v>
      </c>
      <c r="I66" s="175"/>
      <c r="J66" s="175"/>
      <c r="K66" s="175">
        <f>'将来負担比率（分子）の構造'!L$41</f>
        <v>16107</v>
      </c>
      <c r="L66" s="175"/>
      <c r="M66" s="175"/>
      <c r="N66" s="175">
        <f>'将来負担比率（分子）の構造'!M$41</f>
        <v>15709</v>
      </c>
      <c r="O66" s="175"/>
      <c r="P66" s="175"/>
    </row>
    <row r="67" spans="1:16">
      <c r="A67" s="175" t="s">
        <v>77</v>
      </c>
      <c r="B67" s="175" t="e">
        <f>NA()</f>
        <v>#N/A</v>
      </c>
      <c r="C67" s="175">
        <f>IF(ISNUMBER('将来負担比率（分子）の構造'!I$53), IF('将来負担比率（分子）の構造'!I$53 &lt; 0, 0, '将来負担比率（分子）の構造'!I$53), NA())</f>
        <v>5055</v>
      </c>
      <c r="D67" s="175" t="e">
        <f>NA()</f>
        <v>#N/A</v>
      </c>
      <c r="E67" s="175" t="e">
        <f>NA()</f>
        <v>#N/A</v>
      </c>
      <c r="F67" s="175">
        <f>IF(ISNUMBER('将来負担比率（分子）の構造'!J$53), IF('将来負担比率（分子）の構造'!J$53 &lt; 0, 0, '将来負担比率（分子）の構造'!J$53), NA())</f>
        <v>5638</v>
      </c>
      <c r="G67" s="175" t="e">
        <f>NA()</f>
        <v>#N/A</v>
      </c>
      <c r="H67" s="175" t="e">
        <f>NA()</f>
        <v>#N/A</v>
      </c>
      <c r="I67" s="175">
        <f>IF(ISNUMBER('将来負担比率（分子）の構造'!K$53), IF('将来負担比率（分子）の構造'!K$53 &lt; 0, 0, '将来負担比率（分子）の構造'!K$53), NA())</f>
        <v>5382</v>
      </c>
      <c r="J67" s="175" t="e">
        <f>NA()</f>
        <v>#N/A</v>
      </c>
      <c r="K67" s="175" t="e">
        <f>NA()</f>
        <v>#N/A</v>
      </c>
      <c r="L67" s="175">
        <f>IF(ISNUMBER('将来負担比率（分子）の構造'!L$53), IF('将来負担比率（分子）の構造'!L$53 &lt; 0, 0, '将来負担比率（分子）の構造'!L$53), NA())</f>
        <v>5356</v>
      </c>
      <c r="M67" s="175" t="e">
        <f>NA()</f>
        <v>#N/A</v>
      </c>
      <c r="N67" s="175" t="e">
        <f>NA()</f>
        <v>#N/A</v>
      </c>
      <c r="O67" s="175">
        <f>IF(ISNUMBER('将来負担比率（分子）の構造'!M$53), IF('将来負担比率（分子）の構造'!M$53 &lt; 0, 0, '将来負担比率（分子）の構造'!M$53), NA())</f>
        <v>4148</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2572</v>
      </c>
      <c r="C72" s="179">
        <f>基金残高に係る経年分析!G55</f>
        <v>2573</v>
      </c>
      <c r="D72" s="179">
        <f>基金残高に係る経年分析!H55</f>
        <v>3175</v>
      </c>
    </row>
    <row r="73" spans="1:16">
      <c r="A73" s="178" t="s">
        <v>80</v>
      </c>
      <c r="B73" s="179">
        <f>基金残高に係る経年分析!F56</f>
        <v>38</v>
      </c>
      <c r="C73" s="179">
        <f>基金残高に係る経年分析!G56</f>
        <v>38</v>
      </c>
      <c r="D73" s="179">
        <f>基金残高に係る経年分析!H56</f>
        <v>175</v>
      </c>
    </row>
    <row r="74" spans="1:16">
      <c r="A74" s="178" t="s">
        <v>81</v>
      </c>
      <c r="B74" s="179">
        <f>基金残高に係る経年分析!F57</f>
        <v>1031</v>
      </c>
      <c r="C74" s="179">
        <f>基金残高に係る経年分析!G57</f>
        <v>1536</v>
      </c>
      <c r="D74" s="179">
        <f>基金残高に係る経年分析!H57</f>
        <v>2140</v>
      </c>
    </row>
  </sheetData>
  <sheetProtection algorithmName="SHA-512" hashValue="eyq3hb60FcQLIWovc5upmsrfeGXC8iywu/ukm7T0E9zu68DoGMSYjxCHV1MmuqmNpwnxd+k3sHLzoaiTyPyhSg==" saltValue="FHvom35TcdSYwLjdZlSG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3845280</v>
      </c>
      <c r="S5" s="613"/>
      <c r="T5" s="613"/>
      <c r="U5" s="613"/>
      <c r="V5" s="613"/>
      <c r="W5" s="613"/>
      <c r="X5" s="613"/>
      <c r="Y5" s="614"/>
      <c r="Z5" s="615">
        <v>20.5</v>
      </c>
      <c r="AA5" s="615"/>
      <c r="AB5" s="615"/>
      <c r="AC5" s="615"/>
      <c r="AD5" s="616">
        <v>3845280</v>
      </c>
      <c r="AE5" s="616"/>
      <c r="AF5" s="616"/>
      <c r="AG5" s="616"/>
      <c r="AH5" s="616"/>
      <c r="AI5" s="616"/>
      <c r="AJ5" s="616"/>
      <c r="AK5" s="616"/>
      <c r="AL5" s="617">
        <v>44.6</v>
      </c>
      <c r="AM5" s="618"/>
      <c r="AN5" s="618"/>
      <c r="AO5" s="619"/>
      <c r="AP5" s="609" t="s">
        <v>230</v>
      </c>
      <c r="AQ5" s="610"/>
      <c r="AR5" s="610"/>
      <c r="AS5" s="610"/>
      <c r="AT5" s="610"/>
      <c r="AU5" s="610"/>
      <c r="AV5" s="610"/>
      <c r="AW5" s="610"/>
      <c r="AX5" s="610"/>
      <c r="AY5" s="610"/>
      <c r="AZ5" s="610"/>
      <c r="BA5" s="610"/>
      <c r="BB5" s="610"/>
      <c r="BC5" s="610"/>
      <c r="BD5" s="610"/>
      <c r="BE5" s="610"/>
      <c r="BF5" s="611"/>
      <c r="BG5" s="623">
        <v>3845060</v>
      </c>
      <c r="BH5" s="624"/>
      <c r="BI5" s="624"/>
      <c r="BJ5" s="624"/>
      <c r="BK5" s="624"/>
      <c r="BL5" s="624"/>
      <c r="BM5" s="624"/>
      <c r="BN5" s="625"/>
      <c r="BO5" s="626">
        <v>100</v>
      </c>
      <c r="BP5" s="626"/>
      <c r="BQ5" s="626"/>
      <c r="BR5" s="626"/>
      <c r="BS5" s="627">
        <v>162212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116870</v>
      </c>
      <c r="S6" s="624"/>
      <c r="T6" s="624"/>
      <c r="U6" s="624"/>
      <c r="V6" s="624"/>
      <c r="W6" s="624"/>
      <c r="X6" s="624"/>
      <c r="Y6" s="625"/>
      <c r="Z6" s="626">
        <v>0.6</v>
      </c>
      <c r="AA6" s="626"/>
      <c r="AB6" s="626"/>
      <c r="AC6" s="626"/>
      <c r="AD6" s="627">
        <v>116870</v>
      </c>
      <c r="AE6" s="627"/>
      <c r="AF6" s="627"/>
      <c r="AG6" s="627"/>
      <c r="AH6" s="627"/>
      <c r="AI6" s="627"/>
      <c r="AJ6" s="627"/>
      <c r="AK6" s="627"/>
      <c r="AL6" s="628">
        <v>1.4</v>
      </c>
      <c r="AM6" s="629"/>
      <c r="AN6" s="629"/>
      <c r="AO6" s="630"/>
      <c r="AP6" s="620" t="s">
        <v>235</v>
      </c>
      <c r="AQ6" s="621"/>
      <c r="AR6" s="621"/>
      <c r="AS6" s="621"/>
      <c r="AT6" s="621"/>
      <c r="AU6" s="621"/>
      <c r="AV6" s="621"/>
      <c r="AW6" s="621"/>
      <c r="AX6" s="621"/>
      <c r="AY6" s="621"/>
      <c r="AZ6" s="621"/>
      <c r="BA6" s="621"/>
      <c r="BB6" s="621"/>
      <c r="BC6" s="621"/>
      <c r="BD6" s="621"/>
      <c r="BE6" s="621"/>
      <c r="BF6" s="622"/>
      <c r="BG6" s="623">
        <v>3845060</v>
      </c>
      <c r="BH6" s="624"/>
      <c r="BI6" s="624"/>
      <c r="BJ6" s="624"/>
      <c r="BK6" s="624"/>
      <c r="BL6" s="624"/>
      <c r="BM6" s="624"/>
      <c r="BN6" s="625"/>
      <c r="BO6" s="626">
        <v>100</v>
      </c>
      <c r="BP6" s="626"/>
      <c r="BQ6" s="626"/>
      <c r="BR6" s="626"/>
      <c r="BS6" s="627">
        <v>162212</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146583</v>
      </c>
      <c r="CS6" s="624"/>
      <c r="CT6" s="624"/>
      <c r="CU6" s="624"/>
      <c r="CV6" s="624"/>
      <c r="CW6" s="624"/>
      <c r="CX6" s="624"/>
      <c r="CY6" s="625"/>
      <c r="CZ6" s="617">
        <v>0.8</v>
      </c>
      <c r="DA6" s="618"/>
      <c r="DB6" s="618"/>
      <c r="DC6" s="634"/>
      <c r="DD6" s="632" t="s">
        <v>237</v>
      </c>
      <c r="DE6" s="624"/>
      <c r="DF6" s="624"/>
      <c r="DG6" s="624"/>
      <c r="DH6" s="624"/>
      <c r="DI6" s="624"/>
      <c r="DJ6" s="624"/>
      <c r="DK6" s="624"/>
      <c r="DL6" s="624"/>
      <c r="DM6" s="624"/>
      <c r="DN6" s="624"/>
      <c r="DO6" s="624"/>
      <c r="DP6" s="625"/>
      <c r="DQ6" s="632">
        <v>146583</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961</v>
      </c>
      <c r="S7" s="624"/>
      <c r="T7" s="624"/>
      <c r="U7" s="624"/>
      <c r="V7" s="624"/>
      <c r="W7" s="624"/>
      <c r="X7" s="624"/>
      <c r="Y7" s="625"/>
      <c r="Z7" s="626">
        <v>0</v>
      </c>
      <c r="AA7" s="626"/>
      <c r="AB7" s="626"/>
      <c r="AC7" s="626"/>
      <c r="AD7" s="627">
        <v>961</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1561976</v>
      </c>
      <c r="BH7" s="624"/>
      <c r="BI7" s="624"/>
      <c r="BJ7" s="624"/>
      <c r="BK7" s="624"/>
      <c r="BL7" s="624"/>
      <c r="BM7" s="624"/>
      <c r="BN7" s="625"/>
      <c r="BO7" s="626">
        <v>40.6</v>
      </c>
      <c r="BP7" s="626"/>
      <c r="BQ7" s="626"/>
      <c r="BR7" s="626"/>
      <c r="BS7" s="627">
        <v>40778</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3406038</v>
      </c>
      <c r="CS7" s="624"/>
      <c r="CT7" s="624"/>
      <c r="CU7" s="624"/>
      <c r="CV7" s="624"/>
      <c r="CW7" s="624"/>
      <c r="CX7" s="624"/>
      <c r="CY7" s="625"/>
      <c r="CZ7" s="626">
        <v>18.600000000000001</v>
      </c>
      <c r="DA7" s="626"/>
      <c r="DB7" s="626"/>
      <c r="DC7" s="626"/>
      <c r="DD7" s="632">
        <v>181241</v>
      </c>
      <c r="DE7" s="624"/>
      <c r="DF7" s="624"/>
      <c r="DG7" s="624"/>
      <c r="DH7" s="624"/>
      <c r="DI7" s="624"/>
      <c r="DJ7" s="624"/>
      <c r="DK7" s="624"/>
      <c r="DL7" s="624"/>
      <c r="DM7" s="624"/>
      <c r="DN7" s="624"/>
      <c r="DO7" s="624"/>
      <c r="DP7" s="625"/>
      <c r="DQ7" s="632">
        <v>2342590</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15458</v>
      </c>
      <c r="S8" s="624"/>
      <c r="T8" s="624"/>
      <c r="U8" s="624"/>
      <c r="V8" s="624"/>
      <c r="W8" s="624"/>
      <c r="X8" s="624"/>
      <c r="Y8" s="625"/>
      <c r="Z8" s="626">
        <v>0.1</v>
      </c>
      <c r="AA8" s="626"/>
      <c r="AB8" s="626"/>
      <c r="AC8" s="626"/>
      <c r="AD8" s="627">
        <v>15458</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54644</v>
      </c>
      <c r="BH8" s="624"/>
      <c r="BI8" s="624"/>
      <c r="BJ8" s="624"/>
      <c r="BK8" s="624"/>
      <c r="BL8" s="624"/>
      <c r="BM8" s="624"/>
      <c r="BN8" s="625"/>
      <c r="BO8" s="626">
        <v>1.4</v>
      </c>
      <c r="BP8" s="626"/>
      <c r="BQ8" s="626"/>
      <c r="BR8" s="626"/>
      <c r="BS8" s="627" t="s">
        <v>130</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7119293</v>
      </c>
      <c r="CS8" s="624"/>
      <c r="CT8" s="624"/>
      <c r="CU8" s="624"/>
      <c r="CV8" s="624"/>
      <c r="CW8" s="624"/>
      <c r="CX8" s="624"/>
      <c r="CY8" s="625"/>
      <c r="CZ8" s="626">
        <v>39</v>
      </c>
      <c r="DA8" s="626"/>
      <c r="DB8" s="626"/>
      <c r="DC8" s="626"/>
      <c r="DD8" s="632">
        <v>172779</v>
      </c>
      <c r="DE8" s="624"/>
      <c r="DF8" s="624"/>
      <c r="DG8" s="624"/>
      <c r="DH8" s="624"/>
      <c r="DI8" s="624"/>
      <c r="DJ8" s="624"/>
      <c r="DK8" s="624"/>
      <c r="DL8" s="624"/>
      <c r="DM8" s="624"/>
      <c r="DN8" s="624"/>
      <c r="DO8" s="624"/>
      <c r="DP8" s="625"/>
      <c r="DQ8" s="632">
        <v>3243516</v>
      </c>
      <c r="DR8" s="624"/>
      <c r="DS8" s="624"/>
      <c r="DT8" s="624"/>
      <c r="DU8" s="624"/>
      <c r="DV8" s="624"/>
      <c r="DW8" s="624"/>
      <c r="DX8" s="624"/>
      <c r="DY8" s="624"/>
      <c r="DZ8" s="624"/>
      <c r="EA8" s="624"/>
      <c r="EB8" s="624"/>
      <c r="EC8" s="633"/>
    </row>
    <row r="9" spans="2:143" ht="11.25" customHeight="1">
      <c r="B9" s="620" t="s">
        <v>244</v>
      </c>
      <c r="C9" s="621"/>
      <c r="D9" s="621"/>
      <c r="E9" s="621"/>
      <c r="F9" s="621"/>
      <c r="G9" s="621"/>
      <c r="H9" s="621"/>
      <c r="I9" s="621"/>
      <c r="J9" s="621"/>
      <c r="K9" s="621"/>
      <c r="L9" s="621"/>
      <c r="M9" s="621"/>
      <c r="N9" s="621"/>
      <c r="O9" s="621"/>
      <c r="P9" s="621"/>
      <c r="Q9" s="622"/>
      <c r="R9" s="623">
        <v>12814</v>
      </c>
      <c r="S9" s="624"/>
      <c r="T9" s="624"/>
      <c r="U9" s="624"/>
      <c r="V9" s="624"/>
      <c r="W9" s="624"/>
      <c r="X9" s="624"/>
      <c r="Y9" s="625"/>
      <c r="Z9" s="626">
        <v>0.1</v>
      </c>
      <c r="AA9" s="626"/>
      <c r="AB9" s="626"/>
      <c r="AC9" s="626"/>
      <c r="AD9" s="627">
        <v>12814</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1226104</v>
      </c>
      <c r="BH9" s="624"/>
      <c r="BI9" s="624"/>
      <c r="BJ9" s="624"/>
      <c r="BK9" s="624"/>
      <c r="BL9" s="624"/>
      <c r="BM9" s="624"/>
      <c r="BN9" s="625"/>
      <c r="BO9" s="626">
        <v>31.9</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1264316</v>
      </c>
      <c r="CS9" s="624"/>
      <c r="CT9" s="624"/>
      <c r="CU9" s="624"/>
      <c r="CV9" s="624"/>
      <c r="CW9" s="624"/>
      <c r="CX9" s="624"/>
      <c r="CY9" s="625"/>
      <c r="CZ9" s="626">
        <v>6.9</v>
      </c>
      <c r="DA9" s="626"/>
      <c r="DB9" s="626"/>
      <c r="DC9" s="626"/>
      <c r="DD9" s="632">
        <v>115460</v>
      </c>
      <c r="DE9" s="624"/>
      <c r="DF9" s="624"/>
      <c r="DG9" s="624"/>
      <c r="DH9" s="624"/>
      <c r="DI9" s="624"/>
      <c r="DJ9" s="624"/>
      <c r="DK9" s="624"/>
      <c r="DL9" s="624"/>
      <c r="DM9" s="624"/>
      <c r="DN9" s="624"/>
      <c r="DO9" s="624"/>
      <c r="DP9" s="625"/>
      <c r="DQ9" s="632">
        <v>785607</v>
      </c>
      <c r="DR9" s="624"/>
      <c r="DS9" s="624"/>
      <c r="DT9" s="624"/>
      <c r="DU9" s="624"/>
      <c r="DV9" s="624"/>
      <c r="DW9" s="624"/>
      <c r="DX9" s="624"/>
      <c r="DY9" s="624"/>
      <c r="DZ9" s="624"/>
      <c r="EA9" s="624"/>
      <c r="EB9" s="624"/>
      <c r="EC9" s="633"/>
    </row>
    <row r="10" spans="2:143" ht="11.25" customHeight="1">
      <c r="B10" s="620" t="s">
        <v>247</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130</v>
      </c>
      <c r="AA10" s="626"/>
      <c r="AB10" s="626"/>
      <c r="AC10" s="626"/>
      <c r="AD10" s="627" t="s">
        <v>139</v>
      </c>
      <c r="AE10" s="627"/>
      <c r="AF10" s="627"/>
      <c r="AG10" s="627"/>
      <c r="AH10" s="627"/>
      <c r="AI10" s="627"/>
      <c r="AJ10" s="627"/>
      <c r="AK10" s="627"/>
      <c r="AL10" s="628" t="s">
        <v>130</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96559</v>
      </c>
      <c r="BH10" s="624"/>
      <c r="BI10" s="624"/>
      <c r="BJ10" s="624"/>
      <c r="BK10" s="624"/>
      <c r="BL10" s="624"/>
      <c r="BM10" s="624"/>
      <c r="BN10" s="625"/>
      <c r="BO10" s="626">
        <v>2.5</v>
      </c>
      <c r="BP10" s="626"/>
      <c r="BQ10" s="626"/>
      <c r="BR10" s="626"/>
      <c r="BS10" s="627" t="s">
        <v>237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52962</v>
      </c>
      <c r="CS10" s="624"/>
      <c r="CT10" s="624"/>
      <c r="CU10" s="624"/>
      <c r="CV10" s="624"/>
      <c r="CW10" s="624"/>
      <c r="CX10" s="624"/>
      <c r="CY10" s="625"/>
      <c r="CZ10" s="626">
        <v>0.3</v>
      </c>
      <c r="DA10" s="626"/>
      <c r="DB10" s="626"/>
      <c r="DC10" s="626"/>
      <c r="DD10" s="632">
        <v>11772</v>
      </c>
      <c r="DE10" s="624"/>
      <c r="DF10" s="624"/>
      <c r="DG10" s="624"/>
      <c r="DH10" s="624"/>
      <c r="DI10" s="624"/>
      <c r="DJ10" s="624"/>
      <c r="DK10" s="624"/>
      <c r="DL10" s="624"/>
      <c r="DM10" s="624"/>
      <c r="DN10" s="624"/>
      <c r="DO10" s="624"/>
      <c r="DP10" s="625"/>
      <c r="DQ10" s="632">
        <v>48721</v>
      </c>
      <c r="DR10" s="624"/>
      <c r="DS10" s="624"/>
      <c r="DT10" s="624"/>
      <c r="DU10" s="624"/>
      <c r="DV10" s="624"/>
      <c r="DW10" s="624"/>
      <c r="DX10" s="624"/>
      <c r="DY10" s="624"/>
      <c r="DZ10" s="624"/>
      <c r="EA10" s="624"/>
      <c r="EB10" s="624"/>
      <c r="EC10" s="633"/>
    </row>
    <row r="11" spans="2:143" ht="11.25" customHeight="1">
      <c r="B11" s="620" t="s">
        <v>250</v>
      </c>
      <c r="C11" s="621"/>
      <c r="D11" s="621"/>
      <c r="E11" s="621"/>
      <c r="F11" s="621"/>
      <c r="G11" s="621"/>
      <c r="H11" s="621"/>
      <c r="I11" s="621"/>
      <c r="J11" s="621"/>
      <c r="K11" s="621"/>
      <c r="L11" s="621"/>
      <c r="M11" s="621"/>
      <c r="N11" s="621"/>
      <c r="O11" s="621"/>
      <c r="P11" s="621"/>
      <c r="Q11" s="622"/>
      <c r="R11" s="623">
        <v>827445</v>
      </c>
      <c r="S11" s="624"/>
      <c r="T11" s="624"/>
      <c r="U11" s="624"/>
      <c r="V11" s="624"/>
      <c r="W11" s="624"/>
      <c r="X11" s="624"/>
      <c r="Y11" s="625"/>
      <c r="Z11" s="628">
        <v>4.4000000000000004</v>
      </c>
      <c r="AA11" s="629"/>
      <c r="AB11" s="629"/>
      <c r="AC11" s="635"/>
      <c r="AD11" s="632">
        <v>827445</v>
      </c>
      <c r="AE11" s="624"/>
      <c r="AF11" s="624"/>
      <c r="AG11" s="624"/>
      <c r="AH11" s="624"/>
      <c r="AI11" s="624"/>
      <c r="AJ11" s="624"/>
      <c r="AK11" s="625"/>
      <c r="AL11" s="628">
        <v>9.6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184669</v>
      </c>
      <c r="BH11" s="624"/>
      <c r="BI11" s="624"/>
      <c r="BJ11" s="624"/>
      <c r="BK11" s="624"/>
      <c r="BL11" s="624"/>
      <c r="BM11" s="624"/>
      <c r="BN11" s="625"/>
      <c r="BO11" s="626">
        <v>4.8</v>
      </c>
      <c r="BP11" s="626"/>
      <c r="BQ11" s="626"/>
      <c r="BR11" s="626"/>
      <c r="BS11" s="627">
        <v>40778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1010555</v>
      </c>
      <c r="CS11" s="624"/>
      <c r="CT11" s="624"/>
      <c r="CU11" s="624"/>
      <c r="CV11" s="624"/>
      <c r="CW11" s="624"/>
      <c r="CX11" s="624"/>
      <c r="CY11" s="625"/>
      <c r="CZ11" s="626">
        <v>5.5</v>
      </c>
      <c r="DA11" s="626"/>
      <c r="DB11" s="626"/>
      <c r="DC11" s="626"/>
      <c r="DD11" s="632">
        <v>562625</v>
      </c>
      <c r="DE11" s="624"/>
      <c r="DF11" s="624"/>
      <c r="DG11" s="624"/>
      <c r="DH11" s="624"/>
      <c r="DI11" s="624"/>
      <c r="DJ11" s="624"/>
      <c r="DK11" s="624"/>
      <c r="DL11" s="624"/>
      <c r="DM11" s="624"/>
      <c r="DN11" s="624"/>
      <c r="DO11" s="624"/>
      <c r="DP11" s="625"/>
      <c r="DQ11" s="632">
        <v>439597</v>
      </c>
      <c r="DR11" s="624"/>
      <c r="DS11" s="624"/>
      <c r="DT11" s="624"/>
      <c r="DU11" s="624"/>
      <c r="DV11" s="624"/>
      <c r="DW11" s="624"/>
      <c r="DX11" s="624"/>
      <c r="DY11" s="624"/>
      <c r="DZ11" s="624"/>
      <c r="EA11" s="624"/>
      <c r="EB11" s="624"/>
      <c r="EC11" s="633"/>
    </row>
    <row r="12" spans="2:143" ht="11.25" customHeight="1">
      <c r="B12" s="620" t="s">
        <v>253</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130</v>
      </c>
      <c r="AA12" s="626"/>
      <c r="AB12" s="626"/>
      <c r="AC12" s="626"/>
      <c r="AD12" s="627" t="s">
        <v>139</v>
      </c>
      <c r="AE12" s="627"/>
      <c r="AF12" s="627"/>
      <c r="AG12" s="627"/>
      <c r="AH12" s="627"/>
      <c r="AI12" s="627"/>
      <c r="AJ12" s="627"/>
      <c r="AK12" s="627"/>
      <c r="AL12" s="628" t="s">
        <v>237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1848512</v>
      </c>
      <c r="BH12" s="624"/>
      <c r="BI12" s="624"/>
      <c r="BJ12" s="624"/>
      <c r="BK12" s="624"/>
      <c r="BL12" s="624"/>
      <c r="BM12" s="624"/>
      <c r="BN12" s="625"/>
      <c r="BO12" s="626">
        <v>48.1</v>
      </c>
      <c r="BP12" s="626"/>
      <c r="BQ12" s="626"/>
      <c r="BR12" s="626"/>
      <c r="BS12" s="627">
        <v>121434</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720541</v>
      </c>
      <c r="CS12" s="624"/>
      <c r="CT12" s="624"/>
      <c r="CU12" s="624"/>
      <c r="CV12" s="624"/>
      <c r="CW12" s="624"/>
      <c r="CX12" s="624"/>
      <c r="CY12" s="625"/>
      <c r="CZ12" s="626">
        <v>3.9</v>
      </c>
      <c r="DA12" s="626"/>
      <c r="DB12" s="626"/>
      <c r="DC12" s="626"/>
      <c r="DD12" s="632">
        <v>6882</v>
      </c>
      <c r="DE12" s="624"/>
      <c r="DF12" s="624"/>
      <c r="DG12" s="624"/>
      <c r="DH12" s="624"/>
      <c r="DI12" s="624"/>
      <c r="DJ12" s="624"/>
      <c r="DK12" s="624"/>
      <c r="DL12" s="624"/>
      <c r="DM12" s="624"/>
      <c r="DN12" s="624"/>
      <c r="DO12" s="624"/>
      <c r="DP12" s="625"/>
      <c r="DQ12" s="632">
        <v>256602</v>
      </c>
      <c r="DR12" s="624"/>
      <c r="DS12" s="624"/>
      <c r="DT12" s="624"/>
      <c r="DU12" s="624"/>
      <c r="DV12" s="624"/>
      <c r="DW12" s="624"/>
      <c r="DX12" s="624"/>
      <c r="DY12" s="624"/>
      <c r="DZ12" s="624"/>
      <c r="EA12" s="624"/>
      <c r="EB12" s="624"/>
      <c r="EC12" s="633"/>
    </row>
    <row r="13" spans="2:143" ht="11.25" customHeight="1">
      <c r="B13" s="620" t="s">
        <v>256</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237</v>
      </c>
      <c r="AA13" s="626"/>
      <c r="AB13" s="626"/>
      <c r="AC13" s="626"/>
      <c r="AD13" s="627" t="s">
        <v>130</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1845731</v>
      </c>
      <c r="BH13" s="624"/>
      <c r="BI13" s="624"/>
      <c r="BJ13" s="624"/>
      <c r="BK13" s="624"/>
      <c r="BL13" s="624"/>
      <c r="BM13" s="624"/>
      <c r="BN13" s="625"/>
      <c r="BO13" s="626">
        <v>48</v>
      </c>
      <c r="BP13" s="626"/>
      <c r="BQ13" s="626"/>
      <c r="BR13" s="626"/>
      <c r="BS13" s="627">
        <v>121434</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1309311</v>
      </c>
      <c r="CS13" s="624"/>
      <c r="CT13" s="624"/>
      <c r="CU13" s="624"/>
      <c r="CV13" s="624"/>
      <c r="CW13" s="624"/>
      <c r="CX13" s="624"/>
      <c r="CY13" s="625"/>
      <c r="CZ13" s="626">
        <v>7.2</v>
      </c>
      <c r="DA13" s="626"/>
      <c r="DB13" s="626"/>
      <c r="DC13" s="626"/>
      <c r="DD13" s="632">
        <v>661333</v>
      </c>
      <c r="DE13" s="624"/>
      <c r="DF13" s="624"/>
      <c r="DG13" s="624"/>
      <c r="DH13" s="624"/>
      <c r="DI13" s="624"/>
      <c r="DJ13" s="624"/>
      <c r="DK13" s="624"/>
      <c r="DL13" s="624"/>
      <c r="DM13" s="624"/>
      <c r="DN13" s="624"/>
      <c r="DO13" s="624"/>
      <c r="DP13" s="625"/>
      <c r="DQ13" s="632">
        <v>813604</v>
      </c>
      <c r="DR13" s="624"/>
      <c r="DS13" s="624"/>
      <c r="DT13" s="624"/>
      <c r="DU13" s="624"/>
      <c r="DV13" s="624"/>
      <c r="DW13" s="624"/>
      <c r="DX13" s="624"/>
      <c r="DY13" s="624"/>
      <c r="DZ13" s="624"/>
      <c r="EA13" s="624"/>
      <c r="EB13" s="624"/>
      <c r="EC13" s="633"/>
    </row>
    <row r="14" spans="2:143" ht="11.25" customHeight="1">
      <c r="B14" s="620" t="s">
        <v>259</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139</v>
      </c>
      <c r="AA14" s="626"/>
      <c r="AB14" s="626"/>
      <c r="AC14" s="626"/>
      <c r="AD14" s="627" t="s">
        <v>130</v>
      </c>
      <c r="AE14" s="627"/>
      <c r="AF14" s="627"/>
      <c r="AG14" s="627"/>
      <c r="AH14" s="627"/>
      <c r="AI14" s="627"/>
      <c r="AJ14" s="627"/>
      <c r="AK14" s="627"/>
      <c r="AL14" s="628" t="s">
        <v>130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131928</v>
      </c>
      <c r="BH14" s="624"/>
      <c r="BI14" s="624"/>
      <c r="BJ14" s="624"/>
      <c r="BK14" s="624"/>
      <c r="BL14" s="624"/>
      <c r="BM14" s="624"/>
      <c r="BN14" s="625"/>
      <c r="BO14" s="626">
        <v>3.4</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490539</v>
      </c>
      <c r="CS14" s="624"/>
      <c r="CT14" s="624"/>
      <c r="CU14" s="624"/>
      <c r="CV14" s="624"/>
      <c r="CW14" s="624"/>
      <c r="CX14" s="624"/>
      <c r="CY14" s="625"/>
      <c r="CZ14" s="626">
        <v>2.7</v>
      </c>
      <c r="DA14" s="626"/>
      <c r="DB14" s="626"/>
      <c r="DC14" s="626"/>
      <c r="DD14" s="632">
        <v>42829</v>
      </c>
      <c r="DE14" s="624"/>
      <c r="DF14" s="624"/>
      <c r="DG14" s="624"/>
      <c r="DH14" s="624"/>
      <c r="DI14" s="624"/>
      <c r="DJ14" s="624"/>
      <c r="DK14" s="624"/>
      <c r="DL14" s="624"/>
      <c r="DM14" s="624"/>
      <c r="DN14" s="624"/>
      <c r="DO14" s="624"/>
      <c r="DP14" s="625"/>
      <c r="DQ14" s="632">
        <v>452761</v>
      </c>
      <c r="DR14" s="624"/>
      <c r="DS14" s="624"/>
      <c r="DT14" s="624"/>
      <c r="DU14" s="624"/>
      <c r="DV14" s="624"/>
      <c r="DW14" s="624"/>
      <c r="DX14" s="624"/>
      <c r="DY14" s="624"/>
      <c r="DZ14" s="624"/>
      <c r="EA14" s="624"/>
      <c r="EB14" s="624"/>
      <c r="EC14" s="633"/>
    </row>
    <row r="15" spans="2:143" ht="11.25" customHeight="1">
      <c r="B15" s="620" t="s">
        <v>262</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237</v>
      </c>
      <c r="AA15" s="626"/>
      <c r="AB15" s="626"/>
      <c r="AC15" s="626"/>
      <c r="AD15" s="627" t="s">
        <v>237</v>
      </c>
      <c r="AE15" s="627"/>
      <c r="AF15" s="627"/>
      <c r="AG15" s="627"/>
      <c r="AH15" s="627"/>
      <c r="AI15" s="627"/>
      <c r="AJ15" s="627"/>
      <c r="AK15" s="627"/>
      <c r="AL15" s="628" t="s">
        <v>130</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302644</v>
      </c>
      <c r="BH15" s="624"/>
      <c r="BI15" s="624"/>
      <c r="BJ15" s="624"/>
      <c r="BK15" s="624"/>
      <c r="BL15" s="624"/>
      <c r="BM15" s="624"/>
      <c r="BN15" s="625"/>
      <c r="BO15" s="626">
        <v>7.9</v>
      </c>
      <c r="BP15" s="626"/>
      <c r="BQ15" s="626"/>
      <c r="BR15" s="626"/>
      <c r="BS15" s="627" t="s">
        <v>139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1337620</v>
      </c>
      <c r="CS15" s="624"/>
      <c r="CT15" s="624"/>
      <c r="CU15" s="624"/>
      <c r="CV15" s="624"/>
      <c r="CW15" s="624"/>
      <c r="CX15" s="624"/>
      <c r="CY15" s="625"/>
      <c r="CZ15" s="626">
        <v>7.3</v>
      </c>
      <c r="DA15" s="626"/>
      <c r="DB15" s="626"/>
      <c r="DC15" s="626"/>
      <c r="DD15" s="632">
        <v>343114</v>
      </c>
      <c r="DE15" s="624"/>
      <c r="DF15" s="624"/>
      <c r="DG15" s="624"/>
      <c r="DH15" s="624"/>
      <c r="DI15" s="624"/>
      <c r="DJ15" s="624"/>
      <c r="DK15" s="624"/>
      <c r="DL15" s="624"/>
      <c r="DM15" s="624"/>
      <c r="DN15" s="624"/>
      <c r="DO15" s="624"/>
      <c r="DP15" s="625"/>
      <c r="DQ15" s="632">
        <v>1014143</v>
      </c>
      <c r="DR15" s="624"/>
      <c r="DS15" s="624"/>
      <c r="DT15" s="624"/>
      <c r="DU15" s="624"/>
      <c r="DV15" s="624"/>
      <c r="DW15" s="624"/>
      <c r="DX15" s="624"/>
      <c r="DY15" s="624"/>
      <c r="DZ15" s="624"/>
      <c r="EA15" s="624"/>
      <c r="EB15" s="624"/>
      <c r="EC15" s="633"/>
    </row>
    <row r="16" spans="2:143" ht="11.25" customHeight="1">
      <c r="B16" s="620" t="s">
        <v>265</v>
      </c>
      <c r="C16" s="621"/>
      <c r="D16" s="621"/>
      <c r="E16" s="621"/>
      <c r="F16" s="621"/>
      <c r="G16" s="621"/>
      <c r="H16" s="621"/>
      <c r="I16" s="621"/>
      <c r="J16" s="621"/>
      <c r="K16" s="621"/>
      <c r="L16" s="621"/>
      <c r="M16" s="621"/>
      <c r="N16" s="621"/>
      <c r="O16" s="621"/>
      <c r="P16" s="621"/>
      <c r="Q16" s="622"/>
      <c r="R16" s="623">
        <v>17269</v>
      </c>
      <c r="S16" s="624"/>
      <c r="T16" s="624"/>
      <c r="U16" s="624"/>
      <c r="V16" s="624"/>
      <c r="W16" s="624"/>
      <c r="X16" s="624"/>
      <c r="Y16" s="625"/>
      <c r="Z16" s="626">
        <v>0.1</v>
      </c>
      <c r="AA16" s="626"/>
      <c r="AB16" s="626"/>
      <c r="AC16" s="626"/>
      <c r="AD16" s="627">
        <v>17269</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139</v>
      </c>
      <c r="BP16" s="626"/>
      <c r="BQ16" s="626"/>
      <c r="BR16" s="626"/>
      <c r="BS16" s="627" t="s">
        <v>130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139</v>
      </c>
      <c r="DA16" s="626"/>
      <c r="DB16" s="626"/>
      <c r="DC16" s="626"/>
      <c r="DD16" s="632" t="s">
        <v>237</v>
      </c>
      <c r="DE16" s="624"/>
      <c r="DF16" s="624"/>
      <c r="DG16" s="624"/>
      <c r="DH16" s="624"/>
      <c r="DI16" s="624"/>
      <c r="DJ16" s="624"/>
      <c r="DK16" s="624"/>
      <c r="DL16" s="624"/>
      <c r="DM16" s="624"/>
      <c r="DN16" s="624"/>
      <c r="DO16" s="624"/>
      <c r="DP16" s="625"/>
      <c r="DQ16" s="632" t="s">
        <v>139</v>
      </c>
      <c r="DR16" s="624"/>
      <c r="DS16" s="624"/>
      <c r="DT16" s="624"/>
      <c r="DU16" s="624"/>
      <c r="DV16" s="624"/>
      <c r="DW16" s="624"/>
      <c r="DX16" s="624"/>
      <c r="DY16" s="624"/>
      <c r="DZ16" s="624"/>
      <c r="EA16" s="624"/>
      <c r="EB16" s="624"/>
      <c r="EC16" s="633"/>
    </row>
    <row r="17" spans="2:133" ht="11.25" customHeight="1">
      <c r="B17" s="620" t="s">
        <v>268</v>
      </c>
      <c r="C17" s="621"/>
      <c r="D17" s="621"/>
      <c r="E17" s="621"/>
      <c r="F17" s="621"/>
      <c r="G17" s="621"/>
      <c r="H17" s="621"/>
      <c r="I17" s="621"/>
      <c r="J17" s="621"/>
      <c r="K17" s="621"/>
      <c r="L17" s="621"/>
      <c r="M17" s="621"/>
      <c r="N17" s="621"/>
      <c r="O17" s="621"/>
      <c r="P17" s="621"/>
      <c r="Q17" s="622"/>
      <c r="R17" s="623">
        <v>76387</v>
      </c>
      <c r="S17" s="624"/>
      <c r="T17" s="624"/>
      <c r="U17" s="624"/>
      <c r="V17" s="624"/>
      <c r="W17" s="624"/>
      <c r="X17" s="624"/>
      <c r="Y17" s="625"/>
      <c r="Z17" s="626">
        <v>0.4</v>
      </c>
      <c r="AA17" s="626"/>
      <c r="AB17" s="626"/>
      <c r="AC17" s="626"/>
      <c r="AD17" s="627">
        <v>76387</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1417503</v>
      </c>
      <c r="CS17" s="624"/>
      <c r="CT17" s="624"/>
      <c r="CU17" s="624"/>
      <c r="CV17" s="624"/>
      <c r="CW17" s="624"/>
      <c r="CX17" s="624"/>
      <c r="CY17" s="625"/>
      <c r="CZ17" s="626">
        <v>7.8</v>
      </c>
      <c r="DA17" s="626"/>
      <c r="DB17" s="626"/>
      <c r="DC17" s="626"/>
      <c r="DD17" s="632" t="s">
        <v>237</v>
      </c>
      <c r="DE17" s="624"/>
      <c r="DF17" s="624"/>
      <c r="DG17" s="624"/>
      <c r="DH17" s="624"/>
      <c r="DI17" s="624"/>
      <c r="DJ17" s="624"/>
      <c r="DK17" s="624"/>
      <c r="DL17" s="624"/>
      <c r="DM17" s="624"/>
      <c r="DN17" s="624"/>
      <c r="DO17" s="624"/>
      <c r="DP17" s="625"/>
      <c r="DQ17" s="632">
        <v>1291385</v>
      </c>
      <c r="DR17" s="624"/>
      <c r="DS17" s="624"/>
      <c r="DT17" s="624"/>
      <c r="DU17" s="624"/>
      <c r="DV17" s="624"/>
      <c r="DW17" s="624"/>
      <c r="DX17" s="624"/>
      <c r="DY17" s="624"/>
      <c r="DZ17" s="624"/>
      <c r="EA17" s="624"/>
      <c r="EB17" s="624"/>
      <c r="EC17" s="633"/>
    </row>
    <row r="18" spans="2:133" ht="11.25" customHeight="1">
      <c r="B18" s="620" t="s">
        <v>271</v>
      </c>
      <c r="C18" s="621"/>
      <c r="D18" s="621"/>
      <c r="E18" s="621"/>
      <c r="F18" s="621"/>
      <c r="G18" s="621"/>
      <c r="H18" s="621"/>
      <c r="I18" s="621"/>
      <c r="J18" s="621"/>
      <c r="K18" s="621"/>
      <c r="L18" s="621"/>
      <c r="M18" s="621"/>
      <c r="N18" s="621"/>
      <c r="O18" s="621"/>
      <c r="P18" s="621"/>
      <c r="Q18" s="622"/>
      <c r="R18" s="623">
        <v>20970</v>
      </c>
      <c r="S18" s="624"/>
      <c r="T18" s="624"/>
      <c r="U18" s="624"/>
      <c r="V18" s="624"/>
      <c r="W18" s="624"/>
      <c r="X18" s="624"/>
      <c r="Y18" s="625"/>
      <c r="Z18" s="626">
        <v>0.1</v>
      </c>
      <c r="AA18" s="626"/>
      <c r="AB18" s="626"/>
      <c r="AC18" s="626"/>
      <c r="AD18" s="627">
        <v>20970</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274</v>
      </c>
      <c r="C19" s="621"/>
      <c r="D19" s="621"/>
      <c r="E19" s="621"/>
      <c r="F19" s="621"/>
      <c r="G19" s="621"/>
      <c r="H19" s="621"/>
      <c r="I19" s="621"/>
      <c r="J19" s="621"/>
      <c r="K19" s="621"/>
      <c r="L19" s="621"/>
      <c r="M19" s="621"/>
      <c r="N19" s="621"/>
      <c r="O19" s="621"/>
      <c r="P19" s="621"/>
      <c r="Q19" s="622"/>
      <c r="R19" s="623">
        <v>20727</v>
      </c>
      <c r="S19" s="624"/>
      <c r="T19" s="624"/>
      <c r="U19" s="624"/>
      <c r="V19" s="624"/>
      <c r="W19" s="624"/>
      <c r="X19" s="624"/>
      <c r="Y19" s="625"/>
      <c r="Z19" s="626">
        <v>0.1</v>
      </c>
      <c r="AA19" s="626"/>
      <c r="AB19" s="626"/>
      <c r="AC19" s="626"/>
      <c r="AD19" s="627">
        <v>20727</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220</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237</v>
      </c>
      <c r="DA19" s="626"/>
      <c r="DB19" s="626"/>
      <c r="DC19" s="626"/>
      <c r="DD19" s="632" t="s">
        <v>139</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277</v>
      </c>
      <c r="C20" s="637"/>
      <c r="D20" s="637"/>
      <c r="E20" s="637"/>
      <c r="F20" s="637"/>
      <c r="G20" s="637"/>
      <c r="H20" s="637"/>
      <c r="I20" s="637"/>
      <c r="J20" s="637"/>
      <c r="K20" s="637"/>
      <c r="L20" s="637"/>
      <c r="M20" s="637"/>
      <c r="N20" s="637"/>
      <c r="O20" s="637"/>
      <c r="P20" s="637"/>
      <c r="Q20" s="638"/>
      <c r="R20" s="623">
        <v>243</v>
      </c>
      <c r="S20" s="624"/>
      <c r="T20" s="624"/>
      <c r="U20" s="624"/>
      <c r="V20" s="624"/>
      <c r="W20" s="624"/>
      <c r="X20" s="624"/>
      <c r="Y20" s="625"/>
      <c r="Z20" s="626">
        <v>0</v>
      </c>
      <c r="AA20" s="626"/>
      <c r="AB20" s="626"/>
      <c r="AC20" s="626"/>
      <c r="AD20" s="627">
        <v>243</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220</v>
      </c>
      <c r="BH20" s="624"/>
      <c r="BI20" s="624"/>
      <c r="BJ20" s="624"/>
      <c r="BK20" s="624"/>
      <c r="BL20" s="624"/>
      <c r="BM20" s="624"/>
      <c r="BN20" s="625"/>
      <c r="BO20" s="626">
        <v>0</v>
      </c>
      <c r="BP20" s="626"/>
      <c r="BQ20" s="626"/>
      <c r="BR20" s="626"/>
      <c r="BS20" s="627" t="s">
        <v>139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18275261</v>
      </c>
      <c r="CS20" s="624"/>
      <c r="CT20" s="624"/>
      <c r="CU20" s="624"/>
      <c r="CV20" s="624"/>
      <c r="CW20" s="624"/>
      <c r="CX20" s="624"/>
      <c r="CY20" s="625"/>
      <c r="CZ20" s="626">
        <v>100</v>
      </c>
      <c r="DA20" s="626"/>
      <c r="DB20" s="626"/>
      <c r="DC20" s="626"/>
      <c r="DD20" s="632">
        <v>2098035</v>
      </c>
      <c r="DE20" s="624"/>
      <c r="DF20" s="624"/>
      <c r="DG20" s="624"/>
      <c r="DH20" s="624"/>
      <c r="DI20" s="624"/>
      <c r="DJ20" s="624"/>
      <c r="DK20" s="624"/>
      <c r="DL20" s="624"/>
      <c r="DM20" s="624"/>
      <c r="DN20" s="624"/>
      <c r="DO20" s="624"/>
      <c r="DP20" s="625"/>
      <c r="DQ20" s="632">
        <v>10835109</v>
      </c>
      <c r="DR20" s="624"/>
      <c r="DS20" s="624"/>
      <c r="DT20" s="624"/>
      <c r="DU20" s="624"/>
      <c r="DV20" s="624"/>
      <c r="DW20" s="624"/>
      <c r="DX20" s="624"/>
      <c r="DY20" s="624"/>
      <c r="DZ20" s="624"/>
      <c r="EA20" s="624"/>
      <c r="EB20" s="624"/>
      <c r="EC20" s="633"/>
    </row>
    <row r="21" spans="2:133" ht="11.25" customHeight="1">
      <c r="B21" s="620" t="s">
        <v>280</v>
      </c>
      <c r="C21" s="621"/>
      <c r="D21" s="621"/>
      <c r="E21" s="621"/>
      <c r="F21" s="621"/>
      <c r="G21" s="621"/>
      <c r="H21" s="621"/>
      <c r="I21" s="621"/>
      <c r="J21" s="621"/>
      <c r="K21" s="621"/>
      <c r="L21" s="621"/>
      <c r="M21" s="621"/>
      <c r="N21" s="621"/>
      <c r="O21" s="621"/>
      <c r="P21" s="621"/>
      <c r="Q21" s="622"/>
      <c r="R21" s="623">
        <v>4399611</v>
      </c>
      <c r="S21" s="624"/>
      <c r="T21" s="624"/>
      <c r="U21" s="624"/>
      <c r="V21" s="624"/>
      <c r="W21" s="624"/>
      <c r="X21" s="624"/>
      <c r="Y21" s="625"/>
      <c r="Z21" s="626">
        <v>23.4</v>
      </c>
      <c r="AA21" s="626"/>
      <c r="AB21" s="626"/>
      <c r="AC21" s="626"/>
      <c r="AD21" s="627">
        <v>3649789</v>
      </c>
      <c r="AE21" s="627"/>
      <c r="AF21" s="627"/>
      <c r="AG21" s="627"/>
      <c r="AH21" s="627"/>
      <c r="AI21" s="627"/>
      <c r="AJ21" s="627"/>
      <c r="AK21" s="627"/>
      <c r="AL21" s="628">
        <v>42.4</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220</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282</v>
      </c>
      <c r="C22" s="621"/>
      <c r="D22" s="621"/>
      <c r="E22" s="621"/>
      <c r="F22" s="621"/>
      <c r="G22" s="621"/>
      <c r="H22" s="621"/>
      <c r="I22" s="621"/>
      <c r="J22" s="621"/>
      <c r="K22" s="621"/>
      <c r="L22" s="621"/>
      <c r="M22" s="621"/>
      <c r="N22" s="621"/>
      <c r="O22" s="621"/>
      <c r="P22" s="621"/>
      <c r="Q22" s="622"/>
      <c r="R22" s="623">
        <v>3649789</v>
      </c>
      <c r="S22" s="624"/>
      <c r="T22" s="624"/>
      <c r="U22" s="624"/>
      <c r="V22" s="624"/>
      <c r="W22" s="624"/>
      <c r="X22" s="624"/>
      <c r="Y22" s="625"/>
      <c r="Z22" s="626">
        <v>19.399999999999999</v>
      </c>
      <c r="AA22" s="626"/>
      <c r="AB22" s="626"/>
      <c r="AC22" s="626"/>
      <c r="AD22" s="627">
        <v>3649789</v>
      </c>
      <c r="AE22" s="627"/>
      <c r="AF22" s="627"/>
      <c r="AG22" s="627"/>
      <c r="AH22" s="627"/>
      <c r="AI22" s="627"/>
      <c r="AJ22" s="627"/>
      <c r="AK22" s="627"/>
      <c r="AL22" s="628">
        <v>42.4</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285</v>
      </c>
      <c r="C23" s="621"/>
      <c r="D23" s="621"/>
      <c r="E23" s="621"/>
      <c r="F23" s="621"/>
      <c r="G23" s="621"/>
      <c r="H23" s="621"/>
      <c r="I23" s="621"/>
      <c r="J23" s="621"/>
      <c r="K23" s="621"/>
      <c r="L23" s="621"/>
      <c r="M23" s="621"/>
      <c r="N23" s="621"/>
      <c r="O23" s="621"/>
      <c r="P23" s="621"/>
      <c r="Q23" s="622"/>
      <c r="R23" s="623">
        <v>749822</v>
      </c>
      <c r="S23" s="624"/>
      <c r="T23" s="624"/>
      <c r="U23" s="624"/>
      <c r="V23" s="624"/>
      <c r="W23" s="624"/>
      <c r="X23" s="624"/>
      <c r="Y23" s="625"/>
      <c r="Z23" s="626">
        <v>4</v>
      </c>
      <c r="AA23" s="626"/>
      <c r="AB23" s="626"/>
      <c r="AC23" s="626"/>
      <c r="AD23" s="627" t="s">
        <v>139</v>
      </c>
      <c r="AE23" s="627"/>
      <c r="AF23" s="627"/>
      <c r="AG23" s="627"/>
      <c r="AH23" s="627"/>
      <c r="AI23" s="627"/>
      <c r="AJ23" s="627"/>
      <c r="AK23" s="627"/>
      <c r="AL23" s="628" t="s">
        <v>130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237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c r="B24" s="620" t="s">
        <v>292</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237</v>
      </c>
      <c r="AA24" s="626"/>
      <c r="AB24" s="626"/>
      <c r="AC24" s="626"/>
      <c r="AD24" s="627" t="s">
        <v>130</v>
      </c>
      <c r="AE24" s="627"/>
      <c r="AF24" s="627"/>
      <c r="AG24" s="627"/>
      <c r="AH24" s="627"/>
      <c r="AI24" s="627"/>
      <c r="AJ24" s="627"/>
      <c r="AK24" s="627"/>
      <c r="AL24" s="628" t="s">
        <v>237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8212419</v>
      </c>
      <c r="CS24" s="613"/>
      <c r="CT24" s="613"/>
      <c r="CU24" s="613"/>
      <c r="CV24" s="613"/>
      <c r="CW24" s="613"/>
      <c r="CX24" s="613"/>
      <c r="CY24" s="614"/>
      <c r="CZ24" s="617">
        <v>44.9</v>
      </c>
      <c r="DA24" s="618"/>
      <c r="DB24" s="618"/>
      <c r="DC24" s="634"/>
      <c r="DD24" s="658">
        <v>4660897</v>
      </c>
      <c r="DE24" s="613"/>
      <c r="DF24" s="613"/>
      <c r="DG24" s="613"/>
      <c r="DH24" s="613"/>
      <c r="DI24" s="613"/>
      <c r="DJ24" s="613"/>
      <c r="DK24" s="614"/>
      <c r="DL24" s="658">
        <v>4414912</v>
      </c>
      <c r="DM24" s="613"/>
      <c r="DN24" s="613"/>
      <c r="DO24" s="613"/>
      <c r="DP24" s="613"/>
      <c r="DQ24" s="613"/>
      <c r="DR24" s="613"/>
      <c r="DS24" s="613"/>
      <c r="DT24" s="613"/>
      <c r="DU24" s="613"/>
      <c r="DV24" s="614"/>
      <c r="DW24" s="617">
        <v>50.4</v>
      </c>
      <c r="DX24" s="618"/>
      <c r="DY24" s="618"/>
      <c r="DZ24" s="618"/>
      <c r="EA24" s="618"/>
      <c r="EB24" s="618"/>
      <c r="EC24" s="619"/>
    </row>
    <row r="25" spans="2:133" ht="11.25" customHeight="1">
      <c r="B25" s="620" t="s">
        <v>295</v>
      </c>
      <c r="C25" s="621"/>
      <c r="D25" s="621"/>
      <c r="E25" s="621"/>
      <c r="F25" s="621"/>
      <c r="G25" s="621"/>
      <c r="H25" s="621"/>
      <c r="I25" s="621"/>
      <c r="J25" s="621"/>
      <c r="K25" s="621"/>
      <c r="L25" s="621"/>
      <c r="M25" s="621"/>
      <c r="N25" s="621"/>
      <c r="O25" s="621"/>
      <c r="P25" s="621"/>
      <c r="Q25" s="622"/>
      <c r="R25" s="623">
        <v>9333065</v>
      </c>
      <c r="S25" s="624"/>
      <c r="T25" s="624"/>
      <c r="U25" s="624"/>
      <c r="V25" s="624"/>
      <c r="W25" s="624"/>
      <c r="X25" s="624"/>
      <c r="Y25" s="625"/>
      <c r="Z25" s="626">
        <v>49.7</v>
      </c>
      <c r="AA25" s="626"/>
      <c r="AB25" s="626"/>
      <c r="AC25" s="626"/>
      <c r="AD25" s="627">
        <v>8583243</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2310313</v>
      </c>
      <c r="CS25" s="655"/>
      <c r="CT25" s="655"/>
      <c r="CU25" s="655"/>
      <c r="CV25" s="655"/>
      <c r="CW25" s="655"/>
      <c r="CX25" s="655"/>
      <c r="CY25" s="656"/>
      <c r="CZ25" s="628">
        <v>12.6</v>
      </c>
      <c r="DA25" s="653"/>
      <c r="DB25" s="653"/>
      <c r="DC25" s="657"/>
      <c r="DD25" s="632">
        <v>2102243</v>
      </c>
      <c r="DE25" s="655"/>
      <c r="DF25" s="655"/>
      <c r="DG25" s="655"/>
      <c r="DH25" s="655"/>
      <c r="DI25" s="655"/>
      <c r="DJ25" s="655"/>
      <c r="DK25" s="656"/>
      <c r="DL25" s="632">
        <v>2011567</v>
      </c>
      <c r="DM25" s="655"/>
      <c r="DN25" s="655"/>
      <c r="DO25" s="655"/>
      <c r="DP25" s="655"/>
      <c r="DQ25" s="655"/>
      <c r="DR25" s="655"/>
      <c r="DS25" s="655"/>
      <c r="DT25" s="655"/>
      <c r="DU25" s="655"/>
      <c r="DV25" s="656"/>
      <c r="DW25" s="628">
        <v>23</v>
      </c>
      <c r="DX25" s="653"/>
      <c r="DY25" s="653"/>
      <c r="DZ25" s="653"/>
      <c r="EA25" s="653"/>
      <c r="EB25" s="653"/>
      <c r="EC25" s="654"/>
    </row>
    <row r="26" spans="2:133" ht="11.25" customHeight="1">
      <c r="B26" s="620" t="s">
        <v>298</v>
      </c>
      <c r="C26" s="621"/>
      <c r="D26" s="621"/>
      <c r="E26" s="621"/>
      <c r="F26" s="621"/>
      <c r="G26" s="621"/>
      <c r="H26" s="621"/>
      <c r="I26" s="621"/>
      <c r="J26" s="621"/>
      <c r="K26" s="621"/>
      <c r="L26" s="621"/>
      <c r="M26" s="621"/>
      <c r="N26" s="621"/>
      <c r="O26" s="621"/>
      <c r="P26" s="621"/>
      <c r="Q26" s="622"/>
      <c r="R26" s="623">
        <v>4671</v>
      </c>
      <c r="S26" s="624"/>
      <c r="T26" s="624"/>
      <c r="U26" s="624"/>
      <c r="V26" s="624"/>
      <c r="W26" s="624"/>
      <c r="X26" s="624"/>
      <c r="Y26" s="625"/>
      <c r="Z26" s="626">
        <v>0</v>
      </c>
      <c r="AA26" s="626"/>
      <c r="AB26" s="626"/>
      <c r="AC26" s="626"/>
      <c r="AD26" s="627">
        <v>4671</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1325591</v>
      </c>
      <c r="CS26" s="624"/>
      <c r="CT26" s="624"/>
      <c r="CU26" s="624"/>
      <c r="CV26" s="624"/>
      <c r="CW26" s="624"/>
      <c r="CX26" s="624"/>
      <c r="CY26" s="625"/>
      <c r="CZ26" s="628">
        <v>7.3</v>
      </c>
      <c r="DA26" s="653"/>
      <c r="DB26" s="653"/>
      <c r="DC26" s="657"/>
      <c r="DD26" s="632">
        <v>1176609</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c r="B27" s="620" t="s">
        <v>301</v>
      </c>
      <c r="C27" s="621"/>
      <c r="D27" s="621"/>
      <c r="E27" s="621"/>
      <c r="F27" s="621"/>
      <c r="G27" s="621"/>
      <c r="H27" s="621"/>
      <c r="I27" s="621"/>
      <c r="J27" s="621"/>
      <c r="K27" s="621"/>
      <c r="L27" s="621"/>
      <c r="M27" s="621"/>
      <c r="N27" s="621"/>
      <c r="O27" s="621"/>
      <c r="P27" s="621"/>
      <c r="Q27" s="622"/>
      <c r="R27" s="623">
        <v>93318</v>
      </c>
      <c r="S27" s="624"/>
      <c r="T27" s="624"/>
      <c r="U27" s="624"/>
      <c r="V27" s="624"/>
      <c r="W27" s="624"/>
      <c r="X27" s="624"/>
      <c r="Y27" s="625"/>
      <c r="Z27" s="626">
        <v>0.5</v>
      </c>
      <c r="AA27" s="626"/>
      <c r="AB27" s="626"/>
      <c r="AC27" s="626"/>
      <c r="AD27" s="627" t="s">
        <v>130</v>
      </c>
      <c r="AE27" s="627"/>
      <c r="AF27" s="627"/>
      <c r="AG27" s="627"/>
      <c r="AH27" s="627"/>
      <c r="AI27" s="627"/>
      <c r="AJ27" s="627"/>
      <c r="AK27" s="627"/>
      <c r="AL27" s="628" t="s">
        <v>130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3845280</v>
      </c>
      <c r="BH27" s="624"/>
      <c r="BI27" s="624"/>
      <c r="BJ27" s="624"/>
      <c r="BK27" s="624"/>
      <c r="BL27" s="624"/>
      <c r="BM27" s="624"/>
      <c r="BN27" s="625"/>
      <c r="BO27" s="626">
        <v>100</v>
      </c>
      <c r="BP27" s="626"/>
      <c r="BQ27" s="626"/>
      <c r="BR27" s="626"/>
      <c r="BS27" s="627">
        <v>162212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4484603</v>
      </c>
      <c r="CS27" s="655"/>
      <c r="CT27" s="655"/>
      <c r="CU27" s="655"/>
      <c r="CV27" s="655"/>
      <c r="CW27" s="655"/>
      <c r="CX27" s="655"/>
      <c r="CY27" s="656"/>
      <c r="CZ27" s="628">
        <v>24.5</v>
      </c>
      <c r="DA27" s="653"/>
      <c r="DB27" s="653"/>
      <c r="DC27" s="657"/>
      <c r="DD27" s="632">
        <v>1267269</v>
      </c>
      <c r="DE27" s="655"/>
      <c r="DF27" s="655"/>
      <c r="DG27" s="655"/>
      <c r="DH27" s="655"/>
      <c r="DI27" s="655"/>
      <c r="DJ27" s="655"/>
      <c r="DK27" s="656"/>
      <c r="DL27" s="632">
        <v>1111960</v>
      </c>
      <c r="DM27" s="655"/>
      <c r="DN27" s="655"/>
      <c r="DO27" s="655"/>
      <c r="DP27" s="655"/>
      <c r="DQ27" s="655"/>
      <c r="DR27" s="655"/>
      <c r="DS27" s="655"/>
      <c r="DT27" s="655"/>
      <c r="DU27" s="655"/>
      <c r="DV27" s="656"/>
      <c r="DW27" s="628">
        <v>12.7</v>
      </c>
      <c r="DX27" s="653"/>
      <c r="DY27" s="653"/>
      <c r="DZ27" s="653"/>
      <c r="EA27" s="653"/>
      <c r="EB27" s="653"/>
      <c r="EC27" s="654"/>
    </row>
    <row r="28" spans="2:133" ht="11.25" customHeight="1">
      <c r="B28" s="620" t="s">
        <v>304</v>
      </c>
      <c r="C28" s="621"/>
      <c r="D28" s="621"/>
      <c r="E28" s="621"/>
      <c r="F28" s="621"/>
      <c r="G28" s="621"/>
      <c r="H28" s="621"/>
      <c r="I28" s="621"/>
      <c r="J28" s="621"/>
      <c r="K28" s="621"/>
      <c r="L28" s="621"/>
      <c r="M28" s="621"/>
      <c r="N28" s="621"/>
      <c r="O28" s="621"/>
      <c r="P28" s="621"/>
      <c r="Q28" s="622"/>
      <c r="R28" s="623">
        <v>221490</v>
      </c>
      <c r="S28" s="624"/>
      <c r="T28" s="624"/>
      <c r="U28" s="624"/>
      <c r="V28" s="624"/>
      <c r="W28" s="624"/>
      <c r="X28" s="624"/>
      <c r="Y28" s="625"/>
      <c r="Z28" s="626">
        <v>1.2</v>
      </c>
      <c r="AA28" s="626"/>
      <c r="AB28" s="626"/>
      <c r="AC28" s="626"/>
      <c r="AD28" s="627">
        <v>25686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1417503</v>
      </c>
      <c r="CS28" s="624"/>
      <c r="CT28" s="624"/>
      <c r="CU28" s="624"/>
      <c r="CV28" s="624"/>
      <c r="CW28" s="624"/>
      <c r="CX28" s="624"/>
      <c r="CY28" s="625"/>
      <c r="CZ28" s="628">
        <v>7.8</v>
      </c>
      <c r="DA28" s="653"/>
      <c r="DB28" s="653"/>
      <c r="DC28" s="657"/>
      <c r="DD28" s="632">
        <v>1291385</v>
      </c>
      <c r="DE28" s="624"/>
      <c r="DF28" s="624"/>
      <c r="DG28" s="624"/>
      <c r="DH28" s="624"/>
      <c r="DI28" s="624"/>
      <c r="DJ28" s="624"/>
      <c r="DK28" s="625"/>
      <c r="DL28" s="632">
        <v>1291385</v>
      </c>
      <c r="DM28" s="624"/>
      <c r="DN28" s="624"/>
      <c r="DO28" s="624"/>
      <c r="DP28" s="624"/>
      <c r="DQ28" s="624"/>
      <c r="DR28" s="624"/>
      <c r="DS28" s="624"/>
      <c r="DT28" s="624"/>
      <c r="DU28" s="624"/>
      <c r="DV28" s="625"/>
      <c r="DW28" s="628">
        <v>14.8</v>
      </c>
      <c r="DX28" s="653"/>
      <c r="DY28" s="653"/>
      <c r="DZ28" s="653"/>
      <c r="EA28" s="653"/>
      <c r="EB28" s="653"/>
      <c r="EC28" s="654"/>
    </row>
    <row r="29" spans="2:133" ht="11.25" customHeight="1">
      <c r="B29" s="620" t="s">
        <v>306</v>
      </c>
      <c r="C29" s="621"/>
      <c r="D29" s="621"/>
      <c r="E29" s="621"/>
      <c r="F29" s="621"/>
      <c r="G29" s="621"/>
      <c r="H29" s="621"/>
      <c r="I29" s="621"/>
      <c r="J29" s="621"/>
      <c r="K29" s="621"/>
      <c r="L29" s="621"/>
      <c r="M29" s="621"/>
      <c r="N29" s="621"/>
      <c r="O29" s="621"/>
      <c r="P29" s="621"/>
      <c r="Q29" s="622"/>
      <c r="R29" s="623">
        <v>110067</v>
      </c>
      <c r="S29" s="624"/>
      <c r="T29" s="624"/>
      <c r="U29" s="624"/>
      <c r="V29" s="624"/>
      <c r="W29" s="624"/>
      <c r="X29" s="624"/>
      <c r="Y29" s="625"/>
      <c r="Z29" s="626">
        <v>0.6</v>
      </c>
      <c r="AA29" s="626"/>
      <c r="AB29" s="626"/>
      <c r="AC29" s="626"/>
      <c r="AD29" s="627" t="s">
        <v>237</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1417503</v>
      </c>
      <c r="CS29" s="655"/>
      <c r="CT29" s="655"/>
      <c r="CU29" s="655"/>
      <c r="CV29" s="655"/>
      <c r="CW29" s="655"/>
      <c r="CX29" s="655"/>
      <c r="CY29" s="656"/>
      <c r="CZ29" s="628">
        <v>7.8</v>
      </c>
      <c r="DA29" s="653"/>
      <c r="DB29" s="653"/>
      <c r="DC29" s="657"/>
      <c r="DD29" s="632">
        <v>1291385</v>
      </c>
      <c r="DE29" s="655"/>
      <c r="DF29" s="655"/>
      <c r="DG29" s="655"/>
      <c r="DH29" s="655"/>
      <c r="DI29" s="655"/>
      <c r="DJ29" s="655"/>
      <c r="DK29" s="656"/>
      <c r="DL29" s="632">
        <v>1291385</v>
      </c>
      <c r="DM29" s="655"/>
      <c r="DN29" s="655"/>
      <c r="DO29" s="655"/>
      <c r="DP29" s="655"/>
      <c r="DQ29" s="655"/>
      <c r="DR29" s="655"/>
      <c r="DS29" s="655"/>
      <c r="DT29" s="655"/>
      <c r="DU29" s="655"/>
      <c r="DV29" s="656"/>
      <c r="DW29" s="628">
        <v>14.8</v>
      </c>
      <c r="DX29" s="653"/>
      <c r="DY29" s="653"/>
      <c r="DZ29" s="653"/>
      <c r="EA29" s="653"/>
      <c r="EB29" s="653"/>
      <c r="EC29" s="654"/>
    </row>
    <row r="30" spans="2:133" ht="11.25" customHeight="1">
      <c r="B30" s="620" t="s">
        <v>309</v>
      </c>
      <c r="C30" s="621"/>
      <c r="D30" s="621"/>
      <c r="E30" s="621"/>
      <c r="F30" s="621"/>
      <c r="G30" s="621"/>
      <c r="H30" s="621"/>
      <c r="I30" s="621"/>
      <c r="J30" s="621"/>
      <c r="K30" s="621"/>
      <c r="L30" s="621"/>
      <c r="M30" s="621"/>
      <c r="N30" s="621"/>
      <c r="O30" s="621"/>
      <c r="P30" s="621"/>
      <c r="Q30" s="622"/>
      <c r="R30" s="623">
        <v>3648004</v>
      </c>
      <c r="S30" s="624"/>
      <c r="T30" s="624"/>
      <c r="U30" s="624"/>
      <c r="V30" s="624"/>
      <c r="W30" s="624"/>
      <c r="X30" s="624"/>
      <c r="Y30" s="625"/>
      <c r="Z30" s="626">
        <v>19.399999999999999</v>
      </c>
      <c r="AA30" s="626"/>
      <c r="AB30" s="626"/>
      <c r="AC30" s="626"/>
      <c r="AD30" s="627" t="s">
        <v>130</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1358190</v>
      </c>
      <c r="CS30" s="624"/>
      <c r="CT30" s="624"/>
      <c r="CU30" s="624"/>
      <c r="CV30" s="624"/>
      <c r="CW30" s="624"/>
      <c r="CX30" s="624"/>
      <c r="CY30" s="625"/>
      <c r="CZ30" s="628">
        <v>7.4</v>
      </c>
      <c r="DA30" s="653"/>
      <c r="DB30" s="653"/>
      <c r="DC30" s="657"/>
      <c r="DD30" s="632">
        <v>1237418</v>
      </c>
      <c r="DE30" s="624"/>
      <c r="DF30" s="624"/>
      <c r="DG30" s="624"/>
      <c r="DH30" s="624"/>
      <c r="DI30" s="624"/>
      <c r="DJ30" s="624"/>
      <c r="DK30" s="625"/>
      <c r="DL30" s="632">
        <v>1237418</v>
      </c>
      <c r="DM30" s="624"/>
      <c r="DN30" s="624"/>
      <c r="DO30" s="624"/>
      <c r="DP30" s="624"/>
      <c r="DQ30" s="624"/>
      <c r="DR30" s="624"/>
      <c r="DS30" s="624"/>
      <c r="DT30" s="624"/>
      <c r="DU30" s="624"/>
      <c r="DV30" s="625"/>
      <c r="DW30" s="628">
        <v>14.1</v>
      </c>
      <c r="DX30" s="653"/>
      <c r="DY30" s="653"/>
      <c r="DZ30" s="653"/>
      <c r="EA30" s="653"/>
      <c r="EB30" s="653"/>
      <c r="EC30" s="654"/>
    </row>
    <row r="31" spans="2:133" ht="11.25" customHeight="1">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98.8</v>
      </c>
      <c r="BH31" s="667"/>
      <c r="BI31" s="667"/>
      <c r="BJ31" s="667"/>
      <c r="BK31" s="667"/>
      <c r="BL31" s="667"/>
      <c r="BM31" s="618">
        <v>93</v>
      </c>
      <c r="BN31" s="667"/>
      <c r="BO31" s="667"/>
      <c r="BP31" s="667"/>
      <c r="BQ31" s="668"/>
      <c r="BR31" s="679">
        <v>99.1</v>
      </c>
      <c r="BS31" s="667"/>
      <c r="BT31" s="667"/>
      <c r="BU31" s="667"/>
      <c r="BV31" s="667"/>
      <c r="BW31" s="667"/>
      <c r="BX31" s="618">
        <v>92.6</v>
      </c>
      <c r="BY31" s="667"/>
      <c r="BZ31" s="667"/>
      <c r="CA31" s="667"/>
      <c r="CB31" s="668"/>
      <c r="CD31" s="661"/>
      <c r="CE31" s="662"/>
      <c r="CF31" s="620" t="s">
        <v>316</v>
      </c>
      <c r="CG31" s="621"/>
      <c r="CH31" s="621"/>
      <c r="CI31" s="621"/>
      <c r="CJ31" s="621"/>
      <c r="CK31" s="621"/>
      <c r="CL31" s="621"/>
      <c r="CM31" s="621"/>
      <c r="CN31" s="621"/>
      <c r="CO31" s="621"/>
      <c r="CP31" s="621"/>
      <c r="CQ31" s="622"/>
      <c r="CR31" s="623">
        <v>59313</v>
      </c>
      <c r="CS31" s="655"/>
      <c r="CT31" s="655"/>
      <c r="CU31" s="655"/>
      <c r="CV31" s="655"/>
      <c r="CW31" s="655"/>
      <c r="CX31" s="655"/>
      <c r="CY31" s="656"/>
      <c r="CZ31" s="628">
        <v>0.3</v>
      </c>
      <c r="DA31" s="653"/>
      <c r="DB31" s="653"/>
      <c r="DC31" s="657"/>
      <c r="DD31" s="632">
        <v>53967</v>
      </c>
      <c r="DE31" s="655"/>
      <c r="DF31" s="655"/>
      <c r="DG31" s="655"/>
      <c r="DH31" s="655"/>
      <c r="DI31" s="655"/>
      <c r="DJ31" s="655"/>
      <c r="DK31" s="656"/>
      <c r="DL31" s="632">
        <v>53967</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317</v>
      </c>
      <c r="C32" s="621"/>
      <c r="D32" s="621"/>
      <c r="E32" s="621"/>
      <c r="F32" s="621"/>
      <c r="G32" s="621"/>
      <c r="H32" s="621"/>
      <c r="I32" s="621"/>
      <c r="J32" s="621"/>
      <c r="K32" s="621"/>
      <c r="L32" s="621"/>
      <c r="M32" s="621"/>
      <c r="N32" s="621"/>
      <c r="O32" s="621"/>
      <c r="P32" s="621"/>
      <c r="Q32" s="622"/>
      <c r="R32" s="623">
        <v>1536711</v>
      </c>
      <c r="S32" s="624"/>
      <c r="T32" s="624"/>
      <c r="U32" s="624"/>
      <c r="V32" s="624"/>
      <c r="W32" s="624"/>
      <c r="X32" s="624"/>
      <c r="Y32" s="625"/>
      <c r="Z32" s="626">
        <v>8.1999999999999993</v>
      </c>
      <c r="AA32" s="626"/>
      <c r="AB32" s="626"/>
      <c r="AC32" s="626"/>
      <c r="AD32" s="627" t="s">
        <v>237</v>
      </c>
      <c r="AE32" s="627"/>
      <c r="AF32" s="627"/>
      <c r="AG32" s="627"/>
      <c r="AH32" s="627"/>
      <c r="AI32" s="627"/>
      <c r="AJ32" s="627"/>
      <c r="AK32" s="627"/>
      <c r="AL32" s="628" t="s">
        <v>237</v>
      </c>
      <c r="AM32" s="629"/>
      <c r="AN32" s="629"/>
      <c r="AO32" s="630"/>
      <c r="AP32" s="671"/>
      <c r="AQ32" s="672"/>
      <c r="AR32" s="672"/>
      <c r="AS32" s="672"/>
      <c r="AT32" s="676"/>
      <c r="AU32" s="214" t="s">
        <v>318</v>
      </c>
      <c r="AX32" s="620" t="s">
        <v>319</v>
      </c>
      <c r="AY32" s="621"/>
      <c r="AZ32" s="621"/>
      <c r="BA32" s="621"/>
      <c r="BB32" s="621"/>
      <c r="BC32" s="621"/>
      <c r="BD32" s="621"/>
      <c r="BE32" s="621"/>
      <c r="BF32" s="622"/>
      <c r="BG32" s="680">
        <v>99</v>
      </c>
      <c r="BH32" s="655"/>
      <c r="BI32" s="655"/>
      <c r="BJ32" s="655"/>
      <c r="BK32" s="655"/>
      <c r="BL32" s="655"/>
      <c r="BM32" s="629">
        <v>96.2</v>
      </c>
      <c r="BN32" s="655"/>
      <c r="BO32" s="655"/>
      <c r="BP32" s="655"/>
      <c r="BQ32" s="678"/>
      <c r="BR32" s="680">
        <v>99.4</v>
      </c>
      <c r="BS32" s="655"/>
      <c r="BT32" s="655"/>
      <c r="BU32" s="655"/>
      <c r="BV32" s="655"/>
      <c r="BW32" s="655"/>
      <c r="BX32" s="629">
        <v>96.4</v>
      </c>
      <c r="BY32" s="655"/>
      <c r="BZ32" s="655"/>
      <c r="CA32" s="655"/>
      <c r="CB32" s="678"/>
      <c r="CD32" s="663"/>
      <c r="CE32" s="664"/>
      <c r="CF32" s="620" t="s">
        <v>320</v>
      </c>
      <c r="CG32" s="621"/>
      <c r="CH32" s="621"/>
      <c r="CI32" s="621"/>
      <c r="CJ32" s="621"/>
      <c r="CK32" s="621"/>
      <c r="CL32" s="621"/>
      <c r="CM32" s="621"/>
      <c r="CN32" s="621"/>
      <c r="CO32" s="621"/>
      <c r="CP32" s="621"/>
      <c r="CQ32" s="622"/>
      <c r="CR32" s="623" t="s">
        <v>139</v>
      </c>
      <c r="CS32" s="624"/>
      <c r="CT32" s="624"/>
      <c r="CU32" s="624"/>
      <c r="CV32" s="624"/>
      <c r="CW32" s="624"/>
      <c r="CX32" s="624"/>
      <c r="CY32" s="625"/>
      <c r="CZ32" s="628" t="s">
        <v>139</v>
      </c>
      <c r="DA32" s="653"/>
      <c r="DB32" s="653"/>
      <c r="DC32" s="657"/>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c r="B33" s="620" t="s">
        <v>321</v>
      </c>
      <c r="C33" s="621"/>
      <c r="D33" s="621"/>
      <c r="E33" s="621"/>
      <c r="F33" s="621"/>
      <c r="G33" s="621"/>
      <c r="H33" s="621"/>
      <c r="I33" s="621"/>
      <c r="J33" s="621"/>
      <c r="K33" s="621"/>
      <c r="L33" s="621"/>
      <c r="M33" s="621"/>
      <c r="N33" s="621"/>
      <c r="O33" s="621"/>
      <c r="P33" s="621"/>
      <c r="Q33" s="622"/>
      <c r="R33" s="623">
        <v>12779</v>
      </c>
      <c r="S33" s="624"/>
      <c r="T33" s="624"/>
      <c r="U33" s="624"/>
      <c r="V33" s="624"/>
      <c r="W33" s="624"/>
      <c r="X33" s="624"/>
      <c r="Y33" s="625"/>
      <c r="Z33" s="626">
        <v>0.1</v>
      </c>
      <c r="AA33" s="626"/>
      <c r="AB33" s="626"/>
      <c r="AC33" s="626"/>
      <c r="AD33" s="627" t="s">
        <v>237</v>
      </c>
      <c r="AE33" s="627"/>
      <c r="AF33" s="627"/>
      <c r="AG33" s="627"/>
      <c r="AH33" s="627"/>
      <c r="AI33" s="627"/>
      <c r="AJ33" s="627"/>
      <c r="AK33" s="627"/>
      <c r="AL33" s="628" t="s">
        <v>237</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98.5</v>
      </c>
      <c r="BH33" s="682"/>
      <c r="BI33" s="682"/>
      <c r="BJ33" s="682"/>
      <c r="BK33" s="682"/>
      <c r="BL33" s="682"/>
      <c r="BM33" s="683">
        <v>89.3</v>
      </c>
      <c r="BN33" s="682"/>
      <c r="BO33" s="682"/>
      <c r="BP33" s="682"/>
      <c r="BQ33" s="684"/>
      <c r="BR33" s="681">
        <v>98.7</v>
      </c>
      <c r="BS33" s="682"/>
      <c r="BT33" s="682"/>
      <c r="BU33" s="682"/>
      <c r="BV33" s="682"/>
      <c r="BW33" s="682"/>
      <c r="BX33" s="683">
        <v>88.4</v>
      </c>
      <c r="BY33" s="682"/>
      <c r="BZ33" s="682"/>
      <c r="CA33" s="682"/>
      <c r="CB33" s="684"/>
      <c r="CD33" s="620" t="s">
        <v>323</v>
      </c>
      <c r="CE33" s="621"/>
      <c r="CF33" s="621"/>
      <c r="CG33" s="621"/>
      <c r="CH33" s="621"/>
      <c r="CI33" s="621"/>
      <c r="CJ33" s="621"/>
      <c r="CK33" s="621"/>
      <c r="CL33" s="621"/>
      <c r="CM33" s="621"/>
      <c r="CN33" s="621"/>
      <c r="CO33" s="621"/>
      <c r="CP33" s="621"/>
      <c r="CQ33" s="622"/>
      <c r="CR33" s="623">
        <v>7964807</v>
      </c>
      <c r="CS33" s="655"/>
      <c r="CT33" s="655"/>
      <c r="CU33" s="655"/>
      <c r="CV33" s="655"/>
      <c r="CW33" s="655"/>
      <c r="CX33" s="655"/>
      <c r="CY33" s="656"/>
      <c r="CZ33" s="628">
        <v>43.6</v>
      </c>
      <c r="DA33" s="653"/>
      <c r="DB33" s="653"/>
      <c r="DC33" s="657"/>
      <c r="DD33" s="632">
        <v>5546547</v>
      </c>
      <c r="DE33" s="655"/>
      <c r="DF33" s="655"/>
      <c r="DG33" s="655"/>
      <c r="DH33" s="655"/>
      <c r="DI33" s="655"/>
      <c r="DJ33" s="655"/>
      <c r="DK33" s="656"/>
      <c r="DL33" s="632">
        <v>3578251</v>
      </c>
      <c r="DM33" s="655"/>
      <c r="DN33" s="655"/>
      <c r="DO33" s="655"/>
      <c r="DP33" s="655"/>
      <c r="DQ33" s="655"/>
      <c r="DR33" s="655"/>
      <c r="DS33" s="655"/>
      <c r="DT33" s="655"/>
      <c r="DU33" s="655"/>
      <c r="DV33" s="656"/>
      <c r="DW33" s="628">
        <v>40.9</v>
      </c>
      <c r="DX33" s="653"/>
      <c r="DY33" s="653"/>
      <c r="DZ33" s="653"/>
      <c r="EA33" s="653"/>
      <c r="EB33" s="653"/>
      <c r="EC33" s="654"/>
    </row>
    <row r="34" spans="2:133" ht="11.25" customHeight="1">
      <c r="B34" s="620" t="s">
        <v>324</v>
      </c>
      <c r="C34" s="621"/>
      <c r="D34" s="621"/>
      <c r="E34" s="621"/>
      <c r="F34" s="621"/>
      <c r="G34" s="621"/>
      <c r="H34" s="621"/>
      <c r="I34" s="621"/>
      <c r="J34" s="621"/>
      <c r="K34" s="621"/>
      <c r="L34" s="621"/>
      <c r="M34" s="621"/>
      <c r="N34" s="621"/>
      <c r="O34" s="621"/>
      <c r="P34" s="621"/>
      <c r="Q34" s="622"/>
      <c r="R34" s="623">
        <v>1541834</v>
      </c>
      <c r="S34" s="624"/>
      <c r="T34" s="624"/>
      <c r="U34" s="624"/>
      <c r="V34" s="624"/>
      <c r="W34" s="624"/>
      <c r="X34" s="624"/>
      <c r="Y34" s="625"/>
      <c r="Z34" s="626">
        <v>8.1999999999999993</v>
      </c>
      <c r="AA34" s="626"/>
      <c r="AB34" s="626"/>
      <c r="AC34" s="626"/>
      <c r="AD34" s="627" t="s">
        <v>130</v>
      </c>
      <c r="AE34" s="627"/>
      <c r="AF34" s="627"/>
      <c r="AG34" s="627"/>
      <c r="AH34" s="627"/>
      <c r="AI34" s="627"/>
      <c r="AJ34" s="627"/>
      <c r="AK34" s="627"/>
      <c r="AL34" s="628" t="s">
        <v>237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2636992</v>
      </c>
      <c r="CS34" s="624"/>
      <c r="CT34" s="624"/>
      <c r="CU34" s="624"/>
      <c r="CV34" s="624"/>
      <c r="CW34" s="624"/>
      <c r="CX34" s="624"/>
      <c r="CY34" s="625"/>
      <c r="CZ34" s="628">
        <v>14.4</v>
      </c>
      <c r="DA34" s="653"/>
      <c r="DB34" s="653"/>
      <c r="DC34" s="657"/>
      <c r="DD34" s="632">
        <v>2052962</v>
      </c>
      <c r="DE34" s="624"/>
      <c r="DF34" s="624"/>
      <c r="DG34" s="624"/>
      <c r="DH34" s="624"/>
      <c r="DI34" s="624"/>
      <c r="DJ34" s="624"/>
      <c r="DK34" s="625"/>
      <c r="DL34" s="632">
        <v>1029452</v>
      </c>
      <c r="DM34" s="624"/>
      <c r="DN34" s="624"/>
      <c r="DO34" s="624"/>
      <c r="DP34" s="624"/>
      <c r="DQ34" s="624"/>
      <c r="DR34" s="624"/>
      <c r="DS34" s="624"/>
      <c r="DT34" s="624"/>
      <c r="DU34" s="624"/>
      <c r="DV34" s="625"/>
      <c r="DW34" s="628">
        <v>11.8</v>
      </c>
      <c r="DX34" s="653"/>
      <c r="DY34" s="653"/>
      <c r="DZ34" s="653"/>
      <c r="EA34" s="653"/>
      <c r="EB34" s="653"/>
      <c r="EC34" s="654"/>
    </row>
    <row r="35" spans="2:133" ht="11.25" customHeight="1">
      <c r="B35" s="620" t="s">
        <v>326</v>
      </c>
      <c r="C35" s="621"/>
      <c r="D35" s="621"/>
      <c r="E35" s="621"/>
      <c r="F35" s="621"/>
      <c r="G35" s="621"/>
      <c r="H35" s="621"/>
      <c r="I35" s="621"/>
      <c r="J35" s="621"/>
      <c r="K35" s="621"/>
      <c r="L35" s="621"/>
      <c r="M35" s="621"/>
      <c r="N35" s="621"/>
      <c r="O35" s="621"/>
      <c r="P35" s="621"/>
      <c r="Q35" s="622"/>
      <c r="R35" s="623">
        <v>157228</v>
      </c>
      <c r="S35" s="624"/>
      <c r="T35" s="624"/>
      <c r="U35" s="624"/>
      <c r="V35" s="624"/>
      <c r="W35" s="624"/>
      <c r="X35" s="624"/>
      <c r="Y35" s="625"/>
      <c r="Z35" s="626">
        <v>0.8</v>
      </c>
      <c r="AA35" s="626"/>
      <c r="AB35" s="626"/>
      <c r="AC35" s="626"/>
      <c r="AD35" s="627" t="s">
        <v>237</v>
      </c>
      <c r="AE35" s="627"/>
      <c r="AF35" s="627"/>
      <c r="AG35" s="627"/>
      <c r="AH35" s="627"/>
      <c r="AI35" s="627"/>
      <c r="AJ35" s="627"/>
      <c r="AK35" s="627"/>
      <c r="AL35" s="628" t="s">
        <v>130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153392</v>
      </c>
      <c r="CS35" s="655"/>
      <c r="CT35" s="655"/>
      <c r="CU35" s="655"/>
      <c r="CV35" s="655"/>
      <c r="CW35" s="655"/>
      <c r="CX35" s="655"/>
      <c r="CY35" s="656"/>
      <c r="CZ35" s="628">
        <v>0.8</v>
      </c>
      <c r="DA35" s="653"/>
      <c r="DB35" s="653"/>
      <c r="DC35" s="657"/>
      <c r="DD35" s="632">
        <v>133464</v>
      </c>
      <c r="DE35" s="655"/>
      <c r="DF35" s="655"/>
      <c r="DG35" s="655"/>
      <c r="DH35" s="655"/>
      <c r="DI35" s="655"/>
      <c r="DJ35" s="655"/>
      <c r="DK35" s="656"/>
      <c r="DL35" s="632">
        <v>133464</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20" t="s">
        <v>330</v>
      </c>
      <c r="C36" s="621"/>
      <c r="D36" s="621"/>
      <c r="E36" s="621"/>
      <c r="F36" s="621"/>
      <c r="G36" s="621"/>
      <c r="H36" s="621"/>
      <c r="I36" s="621"/>
      <c r="J36" s="621"/>
      <c r="K36" s="621"/>
      <c r="L36" s="621"/>
      <c r="M36" s="621"/>
      <c r="N36" s="621"/>
      <c r="O36" s="621"/>
      <c r="P36" s="621"/>
      <c r="Q36" s="622"/>
      <c r="R36" s="623">
        <v>623185</v>
      </c>
      <c r="S36" s="624"/>
      <c r="T36" s="624"/>
      <c r="U36" s="624"/>
      <c r="V36" s="624"/>
      <c r="W36" s="624"/>
      <c r="X36" s="624"/>
      <c r="Y36" s="625"/>
      <c r="Z36" s="626">
        <v>3.3</v>
      </c>
      <c r="AA36" s="626"/>
      <c r="AB36" s="626"/>
      <c r="AC36" s="626"/>
      <c r="AD36" s="627" t="s">
        <v>130</v>
      </c>
      <c r="AE36" s="627"/>
      <c r="AF36" s="627"/>
      <c r="AG36" s="627"/>
      <c r="AH36" s="627"/>
      <c r="AI36" s="627"/>
      <c r="AJ36" s="627"/>
      <c r="AK36" s="627"/>
      <c r="AL36" s="628" t="s">
        <v>139</v>
      </c>
      <c r="AM36" s="629"/>
      <c r="AN36" s="629"/>
      <c r="AO36" s="630"/>
      <c r="AP36" s="222"/>
      <c r="AQ36" s="689" t="s">
        <v>331</v>
      </c>
      <c r="AR36" s="690"/>
      <c r="AS36" s="690"/>
      <c r="AT36" s="690"/>
      <c r="AU36" s="690"/>
      <c r="AV36" s="690"/>
      <c r="AW36" s="690"/>
      <c r="AX36" s="690"/>
      <c r="AY36" s="691"/>
      <c r="AZ36" s="612">
        <v>2208782</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125852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1880305</v>
      </c>
      <c r="CS36" s="624"/>
      <c r="CT36" s="624"/>
      <c r="CU36" s="624"/>
      <c r="CV36" s="624"/>
      <c r="CW36" s="624"/>
      <c r="CX36" s="624"/>
      <c r="CY36" s="625"/>
      <c r="CZ36" s="628">
        <v>10.3</v>
      </c>
      <c r="DA36" s="653"/>
      <c r="DB36" s="653"/>
      <c r="DC36" s="657"/>
      <c r="DD36" s="632">
        <v>1643536</v>
      </c>
      <c r="DE36" s="624"/>
      <c r="DF36" s="624"/>
      <c r="DG36" s="624"/>
      <c r="DH36" s="624"/>
      <c r="DI36" s="624"/>
      <c r="DJ36" s="624"/>
      <c r="DK36" s="625"/>
      <c r="DL36" s="632">
        <v>1093358</v>
      </c>
      <c r="DM36" s="624"/>
      <c r="DN36" s="624"/>
      <c r="DO36" s="624"/>
      <c r="DP36" s="624"/>
      <c r="DQ36" s="624"/>
      <c r="DR36" s="624"/>
      <c r="DS36" s="624"/>
      <c r="DT36" s="624"/>
      <c r="DU36" s="624"/>
      <c r="DV36" s="625"/>
      <c r="DW36" s="628">
        <v>12.5</v>
      </c>
      <c r="DX36" s="653"/>
      <c r="DY36" s="653"/>
      <c r="DZ36" s="653"/>
      <c r="EA36" s="653"/>
      <c r="EB36" s="653"/>
      <c r="EC36" s="654"/>
    </row>
    <row r="37" spans="2:133" ht="11.25" customHeight="1">
      <c r="B37" s="620" t="s">
        <v>334</v>
      </c>
      <c r="C37" s="621"/>
      <c r="D37" s="621"/>
      <c r="E37" s="621"/>
      <c r="F37" s="621"/>
      <c r="G37" s="621"/>
      <c r="H37" s="621"/>
      <c r="I37" s="621"/>
      <c r="J37" s="621"/>
      <c r="K37" s="621"/>
      <c r="L37" s="621"/>
      <c r="M37" s="621"/>
      <c r="N37" s="621"/>
      <c r="O37" s="621"/>
      <c r="P37" s="621"/>
      <c r="Q37" s="622"/>
      <c r="R37" s="623">
        <v>542288</v>
      </c>
      <c r="S37" s="624"/>
      <c r="T37" s="624"/>
      <c r="U37" s="624"/>
      <c r="V37" s="624"/>
      <c r="W37" s="624"/>
      <c r="X37" s="624"/>
      <c r="Y37" s="625"/>
      <c r="Z37" s="626">
        <v>2.9</v>
      </c>
      <c r="AA37" s="626"/>
      <c r="AB37" s="626"/>
      <c r="AC37" s="626"/>
      <c r="AD37" s="627">
        <v>670</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306665</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-5587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543539</v>
      </c>
      <c r="CS37" s="655"/>
      <c r="CT37" s="655"/>
      <c r="CU37" s="655"/>
      <c r="CV37" s="655"/>
      <c r="CW37" s="655"/>
      <c r="CX37" s="655"/>
      <c r="CY37" s="656"/>
      <c r="CZ37" s="628">
        <v>3</v>
      </c>
      <c r="DA37" s="653"/>
      <c r="DB37" s="653"/>
      <c r="DC37" s="657"/>
      <c r="DD37" s="632">
        <v>543539</v>
      </c>
      <c r="DE37" s="655"/>
      <c r="DF37" s="655"/>
      <c r="DG37" s="655"/>
      <c r="DH37" s="655"/>
      <c r="DI37" s="655"/>
      <c r="DJ37" s="655"/>
      <c r="DK37" s="656"/>
      <c r="DL37" s="632">
        <v>519911</v>
      </c>
      <c r="DM37" s="655"/>
      <c r="DN37" s="655"/>
      <c r="DO37" s="655"/>
      <c r="DP37" s="655"/>
      <c r="DQ37" s="655"/>
      <c r="DR37" s="655"/>
      <c r="DS37" s="655"/>
      <c r="DT37" s="655"/>
      <c r="DU37" s="655"/>
      <c r="DV37" s="656"/>
      <c r="DW37" s="628">
        <v>5.9</v>
      </c>
      <c r="DX37" s="653"/>
      <c r="DY37" s="653"/>
      <c r="DZ37" s="653"/>
      <c r="EA37" s="653"/>
      <c r="EB37" s="653"/>
      <c r="EC37" s="654"/>
    </row>
    <row r="38" spans="2:133" ht="11.25" customHeight="1">
      <c r="B38" s="620" t="s">
        <v>338</v>
      </c>
      <c r="C38" s="621"/>
      <c r="D38" s="621"/>
      <c r="E38" s="621"/>
      <c r="F38" s="621"/>
      <c r="G38" s="621"/>
      <c r="H38" s="621"/>
      <c r="I38" s="621"/>
      <c r="J38" s="621"/>
      <c r="K38" s="621"/>
      <c r="L38" s="621"/>
      <c r="M38" s="621"/>
      <c r="N38" s="621"/>
      <c r="O38" s="621"/>
      <c r="P38" s="621"/>
      <c r="Q38" s="622"/>
      <c r="R38" s="623">
        <v>959723</v>
      </c>
      <c r="S38" s="624"/>
      <c r="T38" s="624"/>
      <c r="U38" s="624"/>
      <c r="V38" s="624"/>
      <c r="W38" s="624"/>
      <c r="X38" s="624"/>
      <c r="Y38" s="625"/>
      <c r="Z38" s="626">
        <v>5.0999999999999996</v>
      </c>
      <c r="AA38" s="626"/>
      <c r="AB38" s="626"/>
      <c r="AC38" s="626"/>
      <c r="AD38" s="627" t="s">
        <v>139</v>
      </c>
      <c r="AE38" s="627"/>
      <c r="AF38" s="627"/>
      <c r="AG38" s="627"/>
      <c r="AH38" s="627"/>
      <c r="AI38" s="627"/>
      <c r="AJ38" s="627"/>
      <c r="AK38" s="627"/>
      <c r="AL38" s="628" t="s">
        <v>130</v>
      </c>
      <c r="AM38" s="629"/>
      <c r="AN38" s="629"/>
      <c r="AO38" s="630"/>
      <c r="AQ38" s="686" t="s">
        <v>339</v>
      </c>
      <c r="AR38" s="687"/>
      <c r="AS38" s="687"/>
      <c r="AT38" s="687"/>
      <c r="AU38" s="687"/>
      <c r="AV38" s="687"/>
      <c r="AW38" s="687"/>
      <c r="AX38" s="687"/>
      <c r="AY38" s="688"/>
      <c r="AZ38" s="623">
        <v>88945</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4507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1813172</v>
      </c>
      <c r="CS38" s="624"/>
      <c r="CT38" s="624"/>
      <c r="CU38" s="624"/>
      <c r="CV38" s="624"/>
      <c r="CW38" s="624"/>
      <c r="CX38" s="624"/>
      <c r="CY38" s="625"/>
      <c r="CZ38" s="628">
        <v>9.9</v>
      </c>
      <c r="DA38" s="653"/>
      <c r="DB38" s="653"/>
      <c r="DC38" s="657"/>
      <c r="DD38" s="632">
        <v>1448609</v>
      </c>
      <c r="DE38" s="624"/>
      <c r="DF38" s="624"/>
      <c r="DG38" s="624"/>
      <c r="DH38" s="624"/>
      <c r="DI38" s="624"/>
      <c r="DJ38" s="624"/>
      <c r="DK38" s="625"/>
      <c r="DL38" s="632">
        <v>1321977</v>
      </c>
      <c r="DM38" s="624"/>
      <c r="DN38" s="624"/>
      <c r="DO38" s="624"/>
      <c r="DP38" s="624"/>
      <c r="DQ38" s="624"/>
      <c r="DR38" s="624"/>
      <c r="DS38" s="624"/>
      <c r="DT38" s="624"/>
      <c r="DU38" s="624"/>
      <c r="DV38" s="625"/>
      <c r="DW38" s="628">
        <v>15.1</v>
      </c>
      <c r="DX38" s="653"/>
      <c r="DY38" s="653"/>
      <c r="DZ38" s="653"/>
      <c r="EA38" s="653"/>
      <c r="EB38" s="653"/>
      <c r="EC38" s="654"/>
    </row>
    <row r="39" spans="2:133" ht="11.25" customHeight="1">
      <c r="B39" s="620" t="s">
        <v>342</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130</v>
      </c>
      <c r="AE39" s="627"/>
      <c r="AF39" s="627"/>
      <c r="AG39" s="627"/>
      <c r="AH39" s="627"/>
      <c r="AI39" s="627"/>
      <c r="AJ39" s="627"/>
      <c r="AK39" s="627"/>
      <c r="AL39" s="628" t="s">
        <v>130</v>
      </c>
      <c r="AM39" s="629"/>
      <c r="AN39" s="629"/>
      <c r="AO39" s="630"/>
      <c r="AQ39" s="686" t="s">
        <v>343</v>
      </c>
      <c r="AR39" s="687"/>
      <c r="AS39" s="687"/>
      <c r="AT39" s="687"/>
      <c r="AU39" s="687"/>
      <c r="AV39" s="687"/>
      <c r="AW39" s="687"/>
      <c r="AX39" s="687"/>
      <c r="AY39" s="688"/>
      <c r="AZ39" s="623" t="s">
        <v>130</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7362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999660</v>
      </c>
      <c r="CS39" s="655"/>
      <c r="CT39" s="655"/>
      <c r="CU39" s="655"/>
      <c r="CV39" s="655"/>
      <c r="CW39" s="655"/>
      <c r="CX39" s="655"/>
      <c r="CY39" s="656"/>
      <c r="CZ39" s="628">
        <v>5.5</v>
      </c>
      <c r="DA39" s="653"/>
      <c r="DB39" s="653"/>
      <c r="DC39" s="657"/>
      <c r="DD39" s="632">
        <v>235690</v>
      </c>
      <c r="DE39" s="655"/>
      <c r="DF39" s="655"/>
      <c r="DG39" s="655"/>
      <c r="DH39" s="655"/>
      <c r="DI39" s="655"/>
      <c r="DJ39" s="655"/>
      <c r="DK39" s="656"/>
      <c r="DL39" s="632" t="s">
        <v>237</v>
      </c>
      <c r="DM39" s="655"/>
      <c r="DN39" s="655"/>
      <c r="DO39" s="655"/>
      <c r="DP39" s="655"/>
      <c r="DQ39" s="655"/>
      <c r="DR39" s="655"/>
      <c r="DS39" s="655"/>
      <c r="DT39" s="655"/>
      <c r="DU39" s="655"/>
      <c r="DV39" s="656"/>
      <c r="DW39" s="628" t="s">
        <v>237</v>
      </c>
      <c r="DX39" s="653"/>
      <c r="DY39" s="653"/>
      <c r="DZ39" s="653"/>
      <c r="EA39" s="653"/>
      <c r="EB39" s="653"/>
      <c r="EC39" s="654"/>
    </row>
    <row r="40" spans="2:133" ht="11.25" customHeight="1">
      <c r="B40" s="620" t="s">
        <v>346</v>
      </c>
      <c r="C40" s="621"/>
      <c r="D40" s="621"/>
      <c r="E40" s="621"/>
      <c r="F40" s="621"/>
      <c r="G40" s="621"/>
      <c r="H40" s="621"/>
      <c r="I40" s="621"/>
      <c r="J40" s="621"/>
      <c r="K40" s="621"/>
      <c r="L40" s="621"/>
      <c r="M40" s="621"/>
      <c r="N40" s="621"/>
      <c r="O40" s="621"/>
      <c r="P40" s="621"/>
      <c r="Q40" s="622"/>
      <c r="R40" s="623">
        <v>137913</v>
      </c>
      <c r="S40" s="624"/>
      <c r="T40" s="624"/>
      <c r="U40" s="624"/>
      <c r="V40" s="624"/>
      <c r="W40" s="624"/>
      <c r="X40" s="624"/>
      <c r="Y40" s="625"/>
      <c r="Z40" s="626">
        <v>0.7</v>
      </c>
      <c r="AA40" s="626"/>
      <c r="AB40" s="626"/>
      <c r="AC40" s="626"/>
      <c r="AD40" s="627" t="s">
        <v>139</v>
      </c>
      <c r="AE40" s="627"/>
      <c r="AF40" s="627"/>
      <c r="AG40" s="627"/>
      <c r="AH40" s="627"/>
      <c r="AI40" s="627"/>
      <c r="AJ40" s="627"/>
      <c r="AK40" s="627"/>
      <c r="AL40" s="628" t="s">
        <v>130</v>
      </c>
      <c r="AM40" s="629"/>
      <c r="AN40" s="629"/>
      <c r="AO40" s="630"/>
      <c r="AQ40" s="686" t="s">
        <v>347</v>
      </c>
      <c r="AR40" s="687"/>
      <c r="AS40" s="687"/>
      <c r="AT40" s="687"/>
      <c r="AU40" s="687"/>
      <c r="AV40" s="687"/>
      <c r="AW40" s="687"/>
      <c r="AX40" s="687"/>
      <c r="AY40" s="688"/>
      <c r="AZ40" s="623" t="s">
        <v>130</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117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481286</v>
      </c>
      <c r="CS40" s="624"/>
      <c r="CT40" s="624"/>
      <c r="CU40" s="624"/>
      <c r="CV40" s="624"/>
      <c r="CW40" s="624"/>
      <c r="CX40" s="624"/>
      <c r="CY40" s="625"/>
      <c r="CZ40" s="628">
        <v>2.6</v>
      </c>
      <c r="DA40" s="653"/>
      <c r="DB40" s="653"/>
      <c r="DC40" s="657"/>
      <c r="DD40" s="632">
        <v>32286</v>
      </c>
      <c r="DE40" s="624"/>
      <c r="DF40" s="624"/>
      <c r="DG40" s="624"/>
      <c r="DH40" s="624"/>
      <c r="DI40" s="624"/>
      <c r="DJ40" s="624"/>
      <c r="DK40" s="625"/>
      <c r="DL40" s="632" t="s">
        <v>130</v>
      </c>
      <c r="DM40" s="624"/>
      <c r="DN40" s="624"/>
      <c r="DO40" s="624"/>
      <c r="DP40" s="624"/>
      <c r="DQ40" s="624"/>
      <c r="DR40" s="624"/>
      <c r="DS40" s="624"/>
      <c r="DT40" s="624"/>
      <c r="DU40" s="624"/>
      <c r="DV40" s="625"/>
      <c r="DW40" s="628" t="s">
        <v>237</v>
      </c>
      <c r="DX40" s="653"/>
      <c r="DY40" s="653"/>
      <c r="DZ40" s="653"/>
      <c r="EA40" s="653"/>
      <c r="EB40" s="653"/>
      <c r="EC40" s="654"/>
    </row>
    <row r="41" spans="2:133" ht="11.25" customHeight="1">
      <c r="B41" s="644" t="s">
        <v>351</v>
      </c>
      <c r="C41" s="645"/>
      <c r="D41" s="645"/>
      <c r="E41" s="645"/>
      <c r="F41" s="645"/>
      <c r="G41" s="645"/>
      <c r="H41" s="645"/>
      <c r="I41" s="645"/>
      <c r="J41" s="645"/>
      <c r="K41" s="645"/>
      <c r="L41" s="645"/>
      <c r="M41" s="645"/>
      <c r="N41" s="645"/>
      <c r="O41" s="645"/>
      <c r="P41" s="645"/>
      <c r="Q41" s="646"/>
      <c r="R41" s="695">
        <v>18784363</v>
      </c>
      <c r="S41" s="696"/>
      <c r="T41" s="696"/>
      <c r="U41" s="696"/>
      <c r="V41" s="696"/>
      <c r="W41" s="696"/>
      <c r="X41" s="696"/>
      <c r="Y41" s="700"/>
      <c r="Z41" s="701">
        <v>100</v>
      </c>
      <c r="AA41" s="701"/>
      <c r="AB41" s="701"/>
      <c r="AC41" s="701"/>
      <c r="AD41" s="702">
        <v>8614270</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464263</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130</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1348909</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402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2098035</v>
      </c>
      <c r="CS42" s="655"/>
      <c r="CT42" s="655"/>
      <c r="CU42" s="655"/>
      <c r="CV42" s="655"/>
      <c r="CW42" s="655"/>
      <c r="CX42" s="655"/>
      <c r="CY42" s="656"/>
      <c r="CZ42" s="628">
        <v>11.5</v>
      </c>
      <c r="DA42" s="653"/>
      <c r="DB42" s="653"/>
      <c r="DC42" s="657"/>
      <c r="DD42" s="632">
        <v>627665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24517</v>
      </c>
      <c r="CS43" s="655"/>
      <c r="CT43" s="655"/>
      <c r="CU43" s="655"/>
      <c r="CV43" s="655"/>
      <c r="CW43" s="655"/>
      <c r="CX43" s="655"/>
      <c r="CY43" s="656"/>
      <c r="CZ43" s="628">
        <v>0.1</v>
      </c>
      <c r="DA43" s="653"/>
      <c r="DB43" s="653"/>
      <c r="DC43" s="657"/>
      <c r="DD43" s="632">
        <v>24517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2098035</v>
      </c>
      <c r="CS44" s="624"/>
      <c r="CT44" s="624"/>
      <c r="CU44" s="624"/>
      <c r="CV44" s="624"/>
      <c r="CW44" s="624"/>
      <c r="CX44" s="624"/>
      <c r="CY44" s="625"/>
      <c r="CZ44" s="628">
        <v>11.5</v>
      </c>
      <c r="DA44" s="629"/>
      <c r="DB44" s="629"/>
      <c r="DC44" s="635"/>
      <c r="DD44" s="632">
        <v>627665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853127</v>
      </c>
      <c r="CS45" s="655"/>
      <c r="CT45" s="655"/>
      <c r="CU45" s="655"/>
      <c r="CV45" s="655"/>
      <c r="CW45" s="655"/>
      <c r="CX45" s="655"/>
      <c r="CY45" s="656"/>
      <c r="CZ45" s="628">
        <v>4.7</v>
      </c>
      <c r="DA45" s="653"/>
      <c r="DB45" s="653"/>
      <c r="DC45" s="657"/>
      <c r="DD45" s="632">
        <v>63577</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1122574</v>
      </c>
      <c r="CS46" s="624"/>
      <c r="CT46" s="624"/>
      <c r="CU46" s="624"/>
      <c r="CV46" s="624"/>
      <c r="CW46" s="624"/>
      <c r="CX46" s="624"/>
      <c r="CY46" s="625"/>
      <c r="CZ46" s="628">
        <v>6.1</v>
      </c>
      <c r="DA46" s="629"/>
      <c r="DB46" s="629"/>
      <c r="DC46" s="635"/>
      <c r="DD46" s="632">
        <v>530661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t="s">
        <v>130</v>
      </c>
      <c r="CS47" s="655"/>
      <c r="CT47" s="655"/>
      <c r="CU47" s="655"/>
      <c r="CV47" s="655"/>
      <c r="CW47" s="655"/>
      <c r="CX47" s="655"/>
      <c r="CY47" s="656"/>
      <c r="CZ47" s="628" t="s">
        <v>237</v>
      </c>
      <c r="DA47" s="653"/>
      <c r="DB47" s="653"/>
      <c r="DC47" s="657"/>
      <c r="DD47" s="632" t="s">
        <v>130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366</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237</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18275261</v>
      </c>
      <c r="CS49" s="682"/>
      <c r="CT49" s="682"/>
      <c r="CU49" s="682"/>
      <c r="CV49" s="682"/>
      <c r="CW49" s="682"/>
      <c r="CX49" s="682"/>
      <c r="CY49" s="711"/>
      <c r="CZ49" s="703">
        <v>100</v>
      </c>
      <c r="DA49" s="712"/>
      <c r="DB49" s="712"/>
      <c r="DC49" s="713"/>
      <c r="DD49" s="714">
        <v>10835109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Vhqc1YD5mdvV/fedxP37arky3pxC9/uA/REX2fA6PrOMzvuyDkSwBam6YDqFGTQQAm+4ifwvU/AEQAtSBA85g==" saltValue="F5R2BdnjMMu5IOALl7rk1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18784</v>
      </c>
      <c r="R7" s="753"/>
      <c r="S7" s="753"/>
      <c r="T7" s="753"/>
      <c r="U7" s="753"/>
      <c r="V7" s="753">
        <v>18275</v>
      </c>
      <c r="W7" s="753"/>
      <c r="X7" s="753"/>
      <c r="Y7" s="753"/>
      <c r="Z7" s="753"/>
      <c r="AA7" s="753">
        <v>509</v>
      </c>
      <c r="AB7" s="753"/>
      <c r="AC7" s="753"/>
      <c r="AD7" s="753"/>
      <c r="AE7" s="754"/>
      <c r="AF7" s="755">
        <v>456</v>
      </c>
      <c r="AG7" s="756"/>
      <c r="AH7" s="756"/>
      <c r="AI7" s="756"/>
      <c r="AJ7" s="757"/>
      <c r="AK7" s="758">
        <v>157</v>
      </c>
      <c r="AL7" s="759"/>
      <c r="AM7" s="759"/>
      <c r="AN7" s="759"/>
      <c r="AO7" s="759"/>
      <c r="AP7" s="759">
        <v>15709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576</v>
      </c>
      <c r="BT7" s="747"/>
      <c r="BU7" s="747"/>
      <c r="BV7" s="747"/>
      <c r="BW7" s="747"/>
      <c r="BX7" s="747"/>
      <c r="BY7" s="747"/>
      <c r="BZ7" s="747"/>
      <c r="CA7" s="747"/>
      <c r="CB7" s="747"/>
      <c r="CC7" s="747"/>
      <c r="CD7" s="747"/>
      <c r="CE7" s="747"/>
      <c r="CF7" s="747"/>
      <c r="CG7" s="762"/>
      <c r="CH7" s="743">
        <v>-22</v>
      </c>
      <c r="CI7" s="744"/>
      <c r="CJ7" s="744"/>
      <c r="CK7" s="744"/>
      <c r="CL7" s="745"/>
      <c r="CM7" s="743">
        <v>344</v>
      </c>
      <c r="CN7" s="744"/>
      <c r="CO7" s="744"/>
      <c r="CP7" s="744"/>
      <c r="CQ7" s="745"/>
      <c r="CR7" s="743">
        <v>343</v>
      </c>
      <c r="CS7" s="744"/>
      <c r="CT7" s="744"/>
      <c r="CU7" s="744"/>
      <c r="CV7" s="745"/>
      <c r="CW7" s="743">
        <v>6</v>
      </c>
      <c r="CX7" s="744"/>
      <c r="CY7" s="744"/>
      <c r="CZ7" s="744"/>
      <c r="DA7" s="745"/>
      <c r="DB7" s="743" t="s">
        <v>575</v>
      </c>
      <c r="DC7" s="744"/>
      <c r="DD7" s="744"/>
      <c r="DE7" s="744"/>
      <c r="DF7" s="745"/>
      <c r="DG7" s="743" t="s">
        <v>575</v>
      </c>
      <c r="DH7" s="744"/>
      <c r="DI7" s="744"/>
      <c r="DJ7" s="744"/>
      <c r="DK7" s="745"/>
      <c r="DL7" s="743" t="s">
        <v>575</v>
      </c>
      <c r="DM7" s="744"/>
      <c r="DN7" s="744"/>
      <c r="DO7" s="744"/>
      <c r="DP7" s="745"/>
      <c r="DQ7" s="743" t="s">
        <v>575</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577</v>
      </c>
      <c r="BT8" s="774"/>
      <c r="BU8" s="774"/>
      <c r="BV8" s="774"/>
      <c r="BW8" s="774"/>
      <c r="BX8" s="774"/>
      <c r="BY8" s="774"/>
      <c r="BZ8" s="774"/>
      <c r="CA8" s="774"/>
      <c r="CB8" s="774"/>
      <c r="CC8" s="774"/>
      <c r="CD8" s="774"/>
      <c r="CE8" s="774"/>
      <c r="CF8" s="774"/>
      <c r="CG8" s="775"/>
      <c r="CH8" s="776">
        <v>2</v>
      </c>
      <c r="CI8" s="777"/>
      <c r="CJ8" s="777"/>
      <c r="CK8" s="777"/>
      <c r="CL8" s="778"/>
      <c r="CM8" s="776">
        <v>119</v>
      </c>
      <c r="CN8" s="777"/>
      <c r="CO8" s="777"/>
      <c r="CP8" s="777"/>
      <c r="CQ8" s="778"/>
      <c r="CR8" s="776">
        <v>6</v>
      </c>
      <c r="CS8" s="777"/>
      <c r="CT8" s="777"/>
      <c r="CU8" s="777"/>
      <c r="CV8" s="778"/>
      <c r="CW8" s="776">
        <v>49</v>
      </c>
      <c r="CX8" s="777"/>
      <c r="CY8" s="777"/>
      <c r="CZ8" s="777"/>
      <c r="DA8" s="778"/>
      <c r="DB8" s="776" t="s">
        <v>575</v>
      </c>
      <c r="DC8" s="777"/>
      <c r="DD8" s="777"/>
      <c r="DE8" s="777"/>
      <c r="DF8" s="778"/>
      <c r="DG8" s="776" t="s">
        <v>575</v>
      </c>
      <c r="DH8" s="777"/>
      <c r="DI8" s="777"/>
      <c r="DJ8" s="777"/>
      <c r="DK8" s="778"/>
      <c r="DL8" s="776" t="s">
        <v>575</v>
      </c>
      <c r="DM8" s="777"/>
      <c r="DN8" s="777"/>
      <c r="DO8" s="777"/>
      <c r="DP8" s="778"/>
      <c r="DQ8" s="776" t="s">
        <v>575</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392</v>
      </c>
      <c r="B23" s="789" t="s">
        <v>393</v>
      </c>
      <c r="C23" s="790"/>
      <c r="D23" s="790"/>
      <c r="E23" s="790"/>
      <c r="F23" s="790"/>
      <c r="G23" s="790"/>
      <c r="H23" s="790"/>
      <c r="I23" s="790"/>
      <c r="J23" s="790"/>
      <c r="K23" s="790"/>
      <c r="L23" s="790"/>
      <c r="M23" s="790"/>
      <c r="N23" s="790"/>
      <c r="O23" s="790"/>
      <c r="P23" s="791"/>
      <c r="Q23" s="792">
        <v>18784</v>
      </c>
      <c r="R23" s="793"/>
      <c r="S23" s="793"/>
      <c r="T23" s="793"/>
      <c r="U23" s="793"/>
      <c r="V23" s="793">
        <v>18275</v>
      </c>
      <c r="W23" s="793"/>
      <c r="X23" s="793"/>
      <c r="Y23" s="793"/>
      <c r="Z23" s="793"/>
      <c r="AA23" s="793">
        <v>509</v>
      </c>
      <c r="AB23" s="793"/>
      <c r="AC23" s="793"/>
      <c r="AD23" s="793"/>
      <c r="AE23" s="794"/>
      <c r="AF23" s="795">
        <v>456</v>
      </c>
      <c r="AG23" s="793"/>
      <c r="AH23" s="793"/>
      <c r="AI23" s="793"/>
      <c r="AJ23" s="796"/>
      <c r="AK23" s="797"/>
      <c r="AL23" s="798"/>
      <c r="AM23" s="798"/>
      <c r="AN23" s="798"/>
      <c r="AO23" s="798"/>
      <c r="AP23" s="793">
        <v>15709</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404</v>
      </c>
      <c r="C28" s="750"/>
      <c r="D28" s="750"/>
      <c r="E28" s="750"/>
      <c r="F28" s="750"/>
      <c r="G28" s="750"/>
      <c r="H28" s="750"/>
      <c r="I28" s="750"/>
      <c r="J28" s="750"/>
      <c r="K28" s="750"/>
      <c r="L28" s="750"/>
      <c r="M28" s="750"/>
      <c r="N28" s="750"/>
      <c r="O28" s="750"/>
      <c r="P28" s="751"/>
      <c r="Q28" s="822">
        <v>4434</v>
      </c>
      <c r="R28" s="823"/>
      <c r="S28" s="823"/>
      <c r="T28" s="823"/>
      <c r="U28" s="823"/>
      <c r="V28" s="823">
        <v>4308</v>
      </c>
      <c r="W28" s="823"/>
      <c r="X28" s="823"/>
      <c r="Y28" s="823"/>
      <c r="Z28" s="823"/>
      <c r="AA28" s="823">
        <v>126</v>
      </c>
      <c r="AB28" s="823"/>
      <c r="AC28" s="823"/>
      <c r="AD28" s="823"/>
      <c r="AE28" s="824"/>
      <c r="AF28" s="825">
        <v>126</v>
      </c>
      <c r="AG28" s="823"/>
      <c r="AH28" s="823"/>
      <c r="AI28" s="823"/>
      <c r="AJ28" s="826"/>
      <c r="AK28" s="827">
        <v>464</v>
      </c>
      <c r="AL28" s="828"/>
      <c r="AM28" s="828"/>
      <c r="AN28" s="828"/>
      <c r="AO28" s="828"/>
      <c r="AP28" s="828" t="s">
        <v>575</v>
      </c>
      <c r="AQ28" s="828"/>
      <c r="AR28" s="828"/>
      <c r="AS28" s="828"/>
      <c r="AT28" s="828"/>
      <c r="AU28" s="828" t="s">
        <v>575</v>
      </c>
      <c r="AV28" s="828"/>
      <c r="AW28" s="828"/>
      <c r="AX28" s="828"/>
      <c r="AY28" s="828"/>
      <c r="AZ28" s="829" t="s">
        <v>575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405</v>
      </c>
      <c r="C29" s="781"/>
      <c r="D29" s="781"/>
      <c r="E29" s="781"/>
      <c r="F29" s="781"/>
      <c r="G29" s="781"/>
      <c r="H29" s="781"/>
      <c r="I29" s="781"/>
      <c r="J29" s="781"/>
      <c r="K29" s="781"/>
      <c r="L29" s="781"/>
      <c r="M29" s="781"/>
      <c r="N29" s="781"/>
      <c r="O29" s="781"/>
      <c r="P29" s="782"/>
      <c r="Q29" s="783">
        <v>4006</v>
      </c>
      <c r="R29" s="784"/>
      <c r="S29" s="784"/>
      <c r="T29" s="784"/>
      <c r="U29" s="784"/>
      <c r="V29" s="784">
        <v>3737</v>
      </c>
      <c r="W29" s="784"/>
      <c r="X29" s="784"/>
      <c r="Y29" s="784"/>
      <c r="Z29" s="784"/>
      <c r="AA29" s="784">
        <v>270</v>
      </c>
      <c r="AB29" s="784"/>
      <c r="AC29" s="784"/>
      <c r="AD29" s="784"/>
      <c r="AE29" s="785"/>
      <c r="AF29" s="786">
        <v>270</v>
      </c>
      <c r="AG29" s="787"/>
      <c r="AH29" s="787"/>
      <c r="AI29" s="787"/>
      <c r="AJ29" s="788"/>
      <c r="AK29" s="834">
        <v>586</v>
      </c>
      <c r="AL29" s="830"/>
      <c r="AM29" s="830"/>
      <c r="AN29" s="830"/>
      <c r="AO29" s="830"/>
      <c r="AP29" s="830" t="s">
        <v>575</v>
      </c>
      <c r="AQ29" s="830"/>
      <c r="AR29" s="830"/>
      <c r="AS29" s="830"/>
      <c r="AT29" s="830"/>
      <c r="AU29" s="830" t="s">
        <v>575</v>
      </c>
      <c r="AV29" s="830"/>
      <c r="AW29" s="830"/>
      <c r="AX29" s="830"/>
      <c r="AY29" s="830"/>
      <c r="AZ29" s="831" t="s">
        <v>575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406</v>
      </c>
      <c r="C30" s="781"/>
      <c r="D30" s="781"/>
      <c r="E30" s="781"/>
      <c r="F30" s="781"/>
      <c r="G30" s="781"/>
      <c r="H30" s="781"/>
      <c r="I30" s="781"/>
      <c r="J30" s="781"/>
      <c r="K30" s="781"/>
      <c r="L30" s="781"/>
      <c r="M30" s="781"/>
      <c r="N30" s="781"/>
      <c r="O30" s="781"/>
      <c r="P30" s="782"/>
      <c r="Q30" s="783">
        <v>648</v>
      </c>
      <c r="R30" s="784"/>
      <c r="S30" s="784"/>
      <c r="T30" s="784"/>
      <c r="U30" s="784"/>
      <c r="V30" s="784">
        <v>643</v>
      </c>
      <c r="W30" s="784"/>
      <c r="X30" s="784"/>
      <c r="Y30" s="784"/>
      <c r="Z30" s="784"/>
      <c r="AA30" s="784">
        <v>5</v>
      </c>
      <c r="AB30" s="784"/>
      <c r="AC30" s="784"/>
      <c r="AD30" s="784"/>
      <c r="AE30" s="785"/>
      <c r="AF30" s="786">
        <v>5</v>
      </c>
      <c r="AG30" s="787"/>
      <c r="AH30" s="787"/>
      <c r="AI30" s="787"/>
      <c r="AJ30" s="788"/>
      <c r="AK30" s="834">
        <v>210</v>
      </c>
      <c r="AL30" s="830"/>
      <c r="AM30" s="830"/>
      <c r="AN30" s="830"/>
      <c r="AO30" s="830"/>
      <c r="AP30" s="830" t="s">
        <v>575</v>
      </c>
      <c r="AQ30" s="830"/>
      <c r="AR30" s="830"/>
      <c r="AS30" s="830"/>
      <c r="AT30" s="830"/>
      <c r="AU30" s="830" t="s">
        <v>575</v>
      </c>
      <c r="AV30" s="830"/>
      <c r="AW30" s="830"/>
      <c r="AX30" s="830"/>
      <c r="AY30" s="830"/>
      <c r="AZ30" s="831" t="s">
        <v>575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407</v>
      </c>
      <c r="C31" s="781"/>
      <c r="D31" s="781"/>
      <c r="E31" s="781"/>
      <c r="F31" s="781"/>
      <c r="G31" s="781"/>
      <c r="H31" s="781"/>
      <c r="I31" s="781"/>
      <c r="J31" s="781"/>
      <c r="K31" s="781"/>
      <c r="L31" s="781"/>
      <c r="M31" s="781"/>
      <c r="N31" s="781"/>
      <c r="O31" s="781"/>
      <c r="P31" s="782"/>
      <c r="Q31" s="783">
        <v>701</v>
      </c>
      <c r="R31" s="784"/>
      <c r="S31" s="784"/>
      <c r="T31" s="784"/>
      <c r="U31" s="784"/>
      <c r="V31" s="784">
        <v>681</v>
      </c>
      <c r="W31" s="784"/>
      <c r="X31" s="784"/>
      <c r="Y31" s="784"/>
      <c r="Z31" s="784"/>
      <c r="AA31" s="784">
        <v>21</v>
      </c>
      <c r="AB31" s="784"/>
      <c r="AC31" s="784"/>
      <c r="AD31" s="784"/>
      <c r="AE31" s="785"/>
      <c r="AF31" s="786">
        <v>621</v>
      </c>
      <c r="AG31" s="787"/>
      <c r="AH31" s="787"/>
      <c r="AI31" s="787"/>
      <c r="AJ31" s="788"/>
      <c r="AK31" s="834">
        <v>8</v>
      </c>
      <c r="AL31" s="830"/>
      <c r="AM31" s="830"/>
      <c r="AN31" s="830"/>
      <c r="AO31" s="830"/>
      <c r="AP31" s="830">
        <v>1059</v>
      </c>
      <c r="AQ31" s="830"/>
      <c r="AR31" s="830"/>
      <c r="AS31" s="830"/>
      <c r="AT31" s="830"/>
      <c r="AU31" s="830">
        <v>1</v>
      </c>
      <c r="AV31" s="830"/>
      <c r="AW31" s="830"/>
      <c r="AX31" s="830"/>
      <c r="AY31" s="830"/>
      <c r="AZ31" s="831" t="s">
        <v>575</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409</v>
      </c>
      <c r="C32" s="781"/>
      <c r="D32" s="781"/>
      <c r="E32" s="781"/>
      <c r="F32" s="781"/>
      <c r="G32" s="781"/>
      <c r="H32" s="781"/>
      <c r="I32" s="781"/>
      <c r="J32" s="781"/>
      <c r="K32" s="781"/>
      <c r="L32" s="781"/>
      <c r="M32" s="781"/>
      <c r="N32" s="781"/>
      <c r="O32" s="781"/>
      <c r="P32" s="782"/>
      <c r="Q32" s="783">
        <v>492</v>
      </c>
      <c r="R32" s="784"/>
      <c r="S32" s="784"/>
      <c r="T32" s="784"/>
      <c r="U32" s="784"/>
      <c r="V32" s="784">
        <v>451</v>
      </c>
      <c r="W32" s="784"/>
      <c r="X32" s="784"/>
      <c r="Y32" s="784"/>
      <c r="Z32" s="784"/>
      <c r="AA32" s="784">
        <v>41</v>
      </c>
      <c r="AB32" s="784"/>
      <c r="AC32" s="784"/>
      <c r="AD32" s="784"/>
      <c r="AE32" s="785"/>
      <c r="AF32" s="786">
        <v>5</v>
      </c>
      <c r="AG32" s="787"/>
      <c r="AH32" s="787"/>
      <c r="AI32" s="787"/>
      <c r="AJ32" s="788"/>
      <c r="AK32" s="834">
        <v>307</v>
      </c>
      <c r="AL32" s="830"/>
      <c r="AM32" s="830"/>
      <c r="AN32" s="830"/>
      <c r="AO32" s="830"/>
      <c r="AP32" s="830">
        <v>4870</v>
      </c>
      <c r="AQ32" s="830"/>
      <c r="AR32" s="830"/>
      <c r="AS32" s="830"/>
      <c r="AT32" s="830"/>
      <c r="AU32" s="830">
        <v>4870</v>
      </c>
      <c r="AV32" s="830"/>
      <c r="AW32" s="830"/>
      <c r="AX32" s="830"/>
      <c r="AY32" s="830"/>
      <c r="AZ32" s="831" t="s">
        <v>575</v>
      </c>
      <c r="BA32" s="831"/>
      <c r="BB32" s="831"/>
      <c r="BC32" s="831"/>
      <c r="BD32" s="831"/>
      <c r="BE32" s="832" t="s">
        <v>410</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1026</v>
      </c>
      <c r="AG63" s="844"/>
      <c r="AH63" s="844"/>
      <c r="AI63" s="844"/>
      <c r="AJ63" s="845"/>
      <c r="AK63" s="846"/>
      <c r="AL63" s="841"/>
      <c r="AM63" s="841"/>
      <c r="AN63" s="841"/>
      <c r="AO63" s="841"/>
      <c r="AP63" s="844">
        <v>5929</v>
      </c>
      <c r="AQ63" s="844"/>
      <c r="AR63" s="844"/>
      <c r="AS63" s="844"/>
      <c r="AT63" s="844"/>
      <c r="AU63" s="844">
        <v>4871</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397</v>
      </c>
      <c r="W66" s="734"/>
      <c r="X66" s="734"/>
      <c r="Y66" s="734"/>
      <c r="Z66" s="735"/>
      <c r="AA66" s="733" t="s">
        <v>398</v>
      </c>
      <c r="AB66" s="734"/>
      <c r="AC66" s="734"/>
      <c r="AD66" s="734"/>
      <c r="AE66" s="735"/>
      <c r="AF66" s="854" t="s">
        <v>399</v>
      </c>
      <c r="AG66" s="815"/>
      <c r="AH66" s="815"/>
      <c r="AI66" s="815"/>
      <c r="AJ66" s="855"/>
      <c r="AK66" s="733" t="s">
        <v>400</v>
      </c>
      <c r="AL66" s="728"/>
      <c r="AM66" s="728"/>
      <c r="AN66" s="728"/>
      <c r="AO66" s="729"/>
      <c r="AP66" s="733" t="s">
        <v>401</v>
      </c>
      <c r="AQ66" s="734"/>
      <c r="AR66" s="734"/>
      <c r="AS66" s="734"/>
      <c r="AT66" s="735"/>
      <c r="AU66" s="733" t="s">
        <v>416</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582</v>
      </c>
      <c r="C68" s="870"/>
      <c r="D68" s="870"/>
      <c r="E68" s="870"/>
      <c r="F68" s="870"/>
      <c r="G68" s="870"/>
      <c r="H68" s="870"/>
      <c r="I68" s="870"/>
      <c r="J68" s="870"/>
      <c r="K68" s="870"/>
      <c r="L68" s="870"/>
      <c r="M68" s="870"/>
      <c r="N68" s="870"/>
      <c r="O68" s="870"/>
      <c r="P68" s="871"/>
      <c r="Q68" s="872">
        <v>217</v>
      </c>
      <c r="R68" s="866"/>
      <c r="S68" s="866"/>
      <c r="T68" s="866"/>
      <c r="U68" s="866"/>
      <c r="V68" s="866">
        <v>191</v>
      </c>
      <c r="W68" s="866"/>
      <c r="X68" s="866"/>
      <c r="Y68" s="866"/>
      <c r="Z68" s="866"/>
      <c r="AA68" s="866">
        <v>25</v>
      </c>
      <c r="AB68" s="866"/>
      <c r="AC68" s="866"/>
      <c r="AD68" s="866"/>
      <c r="AE68" s="866"/>
      <c r="AF68" s="866">
        <v>25</v>
      </c>
      <c r="AG68" s="866"/>
      <c r="AH68" s="866"/>
      <c r="AI68" s="866"/>
      <c r="AJ68" s="866"/>
      <c r="AK68" s="873" t="s">
        <v>594</v>
      </c>
      <c r="AL68" s="874"/>
      <c r="AM68" s="874"/>
      <c r="AN68" s="874"/>
      <c r="AO68" s="875"/>
      <c r="AP68" s="866" t="s">
        <v>575</v>
      </c>
      <c r="AQ68" s="866"/>
      <c r="AR68" s="866"/>
      <c r="AS68" s="866"/>
      <c r="AT68" s="866"/>
      <c r="AU68" s="866" t="s">
        <v>575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69" t="s">
        <v>583</v>
      </c>
      <c r="C69" s="870"/>
      <c r="D69" s="870"/>
      <c r="E69" s="870"/>
      <c r="F69" s="870"/>
      <c r="G69" s="870"/>
      <c r="H69" s="870"/>
      <c r="I69" s="870"/>
      <c r="J69" s="870"/>
      <c r="K69" s="870"/>
      <c r="L69" s="870"/>
      <c r="M69" s="870"/>
      <c r="N69" s="870"/>
      <c r="O69" s="870"/>
      <c r="P69" s="871"/>
      <c r="Q69" s="879">
        <v>823874</v>
      </c>
      <c r="R69" s="830"/>
      <c r="S69" s="830"/>
      <c r="T69" s="830"/>
      <c r="U69" s="830"/>
      <c r="V69" s="830">
        <v>808406</v>
      </c>
      <c r="W69" s="830"/>
      <c r="X69" s="830"/>
      <c r="Y69" s="830"/>
      <c r="Z69" s="830"/>
      <c r="AA69" s="830">
        <v>15468</v>
      </c>
      <c r="AB69" s="830"/>
      <c r="AC69" s="830"/>
      <c r="AD69" s="830"/>
      <c r="AE69" s="830"/>
      <c r="AF69" s="830">
        <v>15468</v>
      </c>
      <c r="AG69" s="830"/>
      <c r="AH69" s="830"/>
      <c r="AI69" s="830"/>
      <c r="AJ69" s="830"/>
      <c r="AK69" s="830" t="s">
        <v>594</v>
      </c>
      <c r="AL69" s="830"/>
      <c r="AM69" s="830"/>
      <c r="AN69" s="830"/>
      <c r="AO69" s="830"/>
      <c r="AP69" s="830" t="s">
        <v>575</v>
      </c>
      <c r="AQ69" s="830"/>
      <c r="AR69" s="830"/>
      <c r="AS69" s="830"/>
      <c r="AT69" s="830"/>
      <c r="AU69" s="830" t="s">
        <v>575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69" t="s">
        <v>578</v>
      </c>
      <c r="C70" s="870"/>
      <c r="D70" s="870"/>
      <c r="E70" s="870"/>
      <c r="F70" s="870"/>
      <c r="G70" s="870"/>
      <c r="H70" s="870"/>
      <c r="I70" s="870"/>
      <c r="J70" s="870"/>
      <c r="K70" s="870"/>
      <c r="L70" s="870"/>
      <c r="M70" s="870"/>
      <c r="N70" s="870"/>
      <c r="O70" s="870"/>
      <c r="P70" s="871"/>
      <c r="Q70" s="876">
        <v>4467</v>
      </c>
      <c r="R70" s="877"/>
      <c r="S70" s="877"/>
      <c r="T70" s="877"/>
      <c r="U70" s="834"/>
      <c r="V70" s="878">
        <v>3896</v>
      </c>
      <c r="W70" s="877"/>
      <c r="X70" s="877"/>
      <c r="Y70" s="877"/>
      <c r="Z70" s="834"/>
      <c r="AA70" s="878">
        <v>571</v>
      </c>
      <c r="AB70" s="877"/>
      <c r="AC70" s="877"/>
      <c r="AD70" s="877"/>
      <c r="AE70" s="834"/>
      <c r="AF70" s="878">
        <v>2220</v>
      </c>
      <c r="AG70" s="877"/>
      <c r="AH70" s="877"/>
      <c r="AI70" s="877"/>
      <c r="AJ70" s="834"/>
      <c r="AK70" s="878">
        <v>897</v>
      </c>
      <c r="AL70" s="877"/>
      <c r="AM70" s="877"/>
      <c r="AN70" s="877"/>
      <c r="AO70" s="834"/>
      <c r="AP70" s="878">
        <v>7090</v>
      </c>
      <c r="AQ70" s="877"/>
      <c r="AR70" s="877"/>
      <c r="AS70" s="877"/>
      <c r="AT70" s="834"/>
      <c r="AU70" s="830" t="s">
        <v>575</v>
      </c>
      <c r="AV70" s="830"/>
      <c r="AW70" s="830"/>
      <c r="AX70" s="830"/>
      <c r="AY70" s="830"/>
      <c r="AZ70" s="832" t="s">
        <v>588</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69" t="s">
        <v>579</v>
      </c>
      <c r="C71" s="870"/>
      <c r="D71" s="870"/>
      <c r="E71" s="870"/>
      <c r="F71" s="870"/>
      <c r="G71" s="870"/>
      <c r="H71" s="870"/>
      <c r="I71" s="870"/>
      <c r="J71" s="870"/>
      <c r="K71" s="870"/>
      <c r="L71" s="870"/>
      <c r="M71" s="870"/>
      <c r="N71" s="870"/>
      <c r="O71" s="870"/>
      <c r="P71" s="871"/>
      <c r="Q71" s="879">
        <v>1609</v>
      </c>
      <c r="R71" s="830"/>
      <c r="S71" s="830"/>
      <c r="T71" s="830"/>
      <c r="U71" s="830"/>
      <c r="V71" s="830">
        <v>1519</v>
      </c>
      <c r="W71" s="830"/>
      <c r="X71" s="830"/>
      <c r="Y71" s="830"/>
      <c r="Z71" s="830"/>
      <c r="AA71" s="830">
        <v>89</v>
      </c>
      <c r="AB71" s="830"/>
      <c r="AC71" s="830"/>
      <c r="AD71" s="830"/>
      <c r="AE71" s="830"/>
      <c r="AF71" s="830">
        <v>89</v>
      </c>
      <c r="AG71" s="830"/>
      <c r="AH71" s="830"/>
      <c r="AI71" s="830"/>
      <c r="AJ71" s="830"/>
      <c r="AK71" s="830">
        <v>9</v>
      </c>
      <c r="AL71" s="830"/>
      <c r="AM71" s="830"/>
      <c r="AN71" s="830"/>
      <c r="AO71" s="830"/>
      <c r="AP71" s="830">
        <v>585</v>
      </c>
      <c r="AQ71" s="830"/>
      <c r="AR71" s="830"/>
      <c r="AS71" s="830"/>
      <c r="AT71" s="830"/>
      <c r="AU71" s="830">
        <v>21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69" t="s">
        <v>580</v>
      </c>
      <c r="C72" s="870"/>
      <c r="D72" s="870"/>
      <c r="E72" s="870"/>
      <c r="F72" s="870"/>
      <c r="G72" s="870"/>
      <c r="H72" s="870"/>
      <c r="I72" s="870"/>
      <c r="J72" s="870"/>
      <c r="K72" s="870"/>
      <c r="L72" s="870"/>
      <c r="M72" s="870"/>
      <c r="N72" s="870"/>
      <c r="O72" s="870"/>
      <c r="P72" s="871"/>
      <c r="Q72" s="879">
        <v>227</v>
      </c>
      <c r="R72" s="830"/>
      <c r="S72" s="830"/>
      <c r="T72" s="830"/>
      <c r="U72" s="830"/>
      <c r="V72" s="830">
        <v>207</v>
      </c>
      <c r="W72" s="830"/>
      <c r="X72" s="830"/>
      <c r="Y72" s="830"/>
      <c r="Z72" s="830"/>
      <c r="AA72" s="830">
        <v>19</v>
      </c>
      <c r="AB72" s="830"/>
      <c r="AC72" s="830"/>
      <c r="AD72" s="830"/>
      <c r="AE72" s="830"/>
      <c r="AF72" s="830">
        <v>19</v>
      </c>
      <c r="AG72" s="830"/>
      <c r="AH72" s="830"/>
      <c r="AI72" s="830"/>
      <c r="AJ72" s="830"/>
      <c r="AK72" s="830" t="s">
        <v>594</v>
      </c>
      <c r="AL72" s="830"/>
      <c r="AM72" s="830"/>
      <c r="AN72" s="830"/>
      <c r="AO72" s="830"/>
      <c r="AP72" s="830" t="s">
        <v>575</v>
      </c>
      <c r="AQ72" s="830"/>
      <c r="AR72" s="830"/>
      <c r="AS72" s="830"/>
      <c r="AT72" s="830"/>
      <c r="AU72" s="830" t="s">
        <v>575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69" t="s">
        <v>581</v>
      </c>
      <c r="C73" s="870"/>
      <c r="D73" s="870"/>
      <c r="E73" s="870"/>
      <c r="F73" s="870"/>
      <c r="G73" s="870"/>
      <c r="H73" s="870"/>
      <c r="I73" s="870"/>
      <c r="J73" s="870"/>
      <c r="K73" s="870"/>
      <c r="L73" s="870"/>
      <c r="M73" s="870"/>
      <c r="N73" s="870"/>
      <c r="O73" s="870"/>
      <c r="P73" s="871"/>
      <c r="Q73" s="879">
        <v>152</v>
      </c>
      <c r="R73" s="830"/>
      <c r="S73" s="830"/>
      <c r="T73" s="830"/>
      <c r="U73" s="830"/>
      <c r="V73" s="830">
        <v>139</v>
      </c>
      <c r="W73" s="830"/>
      <c r="X73" s="830"/>
      <c r="Y73" s="830"/>
      <c r="Z73" s="830"/>
      <c r="AA73" s="830">
        <v>12</v>
      </c>
      <c r="AB73" s="830"/>
      <c r="AC73" s="830"/>
      <c r="AD73" s="830"/>
      <c r="AE73" s="830"/>
      <c r="AF73" s="830">
        <v>12</v>
      </c>
      <c r="AG73" s="830"/>
      <c r="AH73" s="830"/>
      <c r="AI73" s="830"/>
      <c r="AJ73" s="830"/>
      <c r="AK73" s="830" t="s">
        <v>594</v>
      </c>
      <c r="AL73" s="830"/>
      <c r="AM73" s="830"/>
      <c r="AN73" s="830"/>
      <c r="AO73" s="830"/>
      <c r="AP73" s="830" t="s">
        <v>575</v>
      </c>
      <c r="AQ73" s="830"/>
      <c r="AR73" s="830"/>
      <c r="AS73" s="830"/>
      <c r="AT73" s="830"/>
      <c r="AU73" s="830" t="s">
        <v>575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69" t="s">
        <v>595</v>
      </c>
      <c r="C74" s="870"/>
      <c r="D74" s="870"/>
      <c r="E74" s="870"/>
      <c r="F74" s="870"/>
      <c r="G74" s="870"/>
      <c r="H74" s="870"/>
      <c r="I74" s="870"/>
      <c r="J74" s="870"/>
      <c r="K74" s="870"/>
      <c r="L74" s="870"/>
      <c r="M74" s="870"/>
      <c r="N74" s="870"/>
      <c r="O74" s="870"/>
      <c r="P74" s="871"/>
      <c r="Q74" s="876">
        <v>495</v>
      </c>
      <c r="R74" s="877"/>
      <c r="S74" s="877"/>
      <c r="T74" s="877"/>
      <c r="U74" s="834"/>
      <c r="V74" s="830">
        <v>493</v>
      </c>
      <c r="W74" s="830"/>
      <c r="X74" s="830"/>
      <c r="Y74" s="830"/>
      <c r="Z74" s="830"/>
      <c r="AA74" s="830">
        <v>1</v>
      </c>
      <c r="AB74" s="830"/>
      <c r="AC74" s="830"/>
      <c r="AD74" s="830"/>
      <c r="AE74" s="830"/>
      <c r="AF74" s="830">
        <v>1</v>
      </c>
      <c r="AG74" s="830"/>
      <c r="AH74" s="830"/>
      <c r="AI74" s="830"/>
      <c r="AJ74" s="830"/>
      <c r="AK74" s="830">
        <v>298</v>
      </c>
      <c r="AL74" s="830"/>
      <c r="AM74" s="830"/>
      <c r="AN74" s="830"/>
      <c r="AO74" s="830"/>
      <c r="AP74" s="830" t="s">
        <v>575</v>
      </c>
      <c r="AQ74" s="830"/>
      <c r="AR74" s="830"/>
      <c r="AS74" s="830"/>
      <c r="AT74" s="830"/>
      <c r="AU74" s="830" t="s">
        <v>575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69" t="s">
        <v>596</v>
      </c>
      <c r="C75" s="870"/>
      <c r="D75" s="870"/>
      <c r="E75" s="870"/>
      <c r="F75" s="870"/>
      <c r="G75" s="870"/>
      <c r="H75" s="870"/>
      <c r="I75" s="870"/>
      <c r="J75" s="870"/>
      <c r="K75" s="870"/>
      <c r="L75" s="870"/>
      <c r="M75" s="870"/>
      <c r="N75" s="870"/>
      <c r="O75" s="870"/>
      <c r="P75" s="871"/>
      <c r="Q75" s="876">
        <v>68</v>
      </c>
      <c r="R75" s="877"/>
      <c r="S75" s="877"/>
      <c r="T75" s="877"/>
      <c r="U75" s="834"/>
      <c r="V75" s="878">
        <v>68</v>
      </c>
      <c r="W75" s="877"/>
      <c r="X75" s="877"/>
      <c r="Y75" s="877"/>
      <c r="Z75" s="834"/>
      <c r="AA75" s="878">
        <v>0</v>
      </c>
      <c r="AB75" s="877"/>
      <c r="AC75" s="877"/>
      <c r="AD75" s="877"/>
      <c r="AE75" s="834"/>
      <c r="AF75" s="878">
        <v>0</v>
      </c>
      <c r="AG75" s="877"/>
      <c r="AH75" s="877"/>
      <c r="AI75" s="877"/>
      <c r="AJ75" s="834"/>
      <c r="AK75" s="878" t="s">
        <v>597</v>
      </c>
      <c r="AL75" s="877"/>
      <c r="AM75" s="877"/>
      <c r="AN75" s="877"/>
      <c r="AO75" s="834"/>
      <c r="AP75" s="878" t="s">
        <v>575</v>
      </c>
      <c r="AQ75" s="877"/>
      <c r="AR75" s="877"/>
      <c r="AS75" s="877"/>
      <c r="AT75" s="834"/>
      <c r="AU75" s="878" t="s">
        <v>575</v>
      </c>
      <c r="AV75" s="877"/>
      <c r="AW75" s="877"/>
      <c r="AX75" s="877"/>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69" t="s">
        <v>584</v>
      </c>
      <c r="C76" s="870"/>
      <c r="D76" s="870"/>
      <c r="E76" s="870"/>
      <c r="F76" s="870"/>
      <c r="G76" s="870"/>
      <c r="H76" s="870"/>
      <c r="I76" s="870"/>
      <c r="J76" s="870"/>
      <c r="K76" s="870"/>
      <c r="L76" s="870"/>
      <c r="M76" s="870"/>
      <c r="N76" s="870"/>
      <c r="O76" s="870"/>
      <c r="P76" s="871"/>
      <c r="Q76" s="876">
        <v>88</v>
      </c>
      <c r="R76" s="877"/>
      <c r="S76" s="877"/>
      <c r="T76" s="877"/>
      <c r="U76" s="834"/>
      <c r="V76" s="878">
        <v>86</v>
      </c>
      <c r="W76" s="877"/>
      <c r="X76" s="877"/>
      <c r="Y76" s="877"/>
      <c r="Z76" s="834"/>
      <c r="AA76" s="878">
        <v>3</v>
      </c>
      <c r="AB76" s="877"/>
      <c r="AC76" s="877"/>
      <c r="AD76" s="877"/>
      <c r="AE76" s="834"/>
      <c r="AF76" s="878">
        <v>3</v>
      </c>
      <c r="AG76" s="877"/>
      <c r="AH76" s="877"/>
      <c r="AI76" s="877"/>
      <c r="AJ76" s="834"/>
      <c r="AK76" s="878" t="s">
        <v>594</v>
      </c>
      <c r="AL76" s="877"/>
      <c r="AM76" s="877"/>
      <c r="AN76" s="877"/>
      <c r="AO76" s="834"/>
      <c r="AP76" s="878" t="s">
        <v>575</v>
      </c>
      <c r="AQ76" s="877"/>
      <c r="AR76" s="877"/>
      <c r="AS76" s="877"/>
      <c r="AT76" s="834"/>
      <c r="AU76" s="878" t="s">
        <v>575</v>
      </c>
      <c r="AV76" s="877"/>
      <c r="AW76" s="877"/>
      <c r="AX76" s="877"/>
      <c r="AY76" s="834"/>
      <c r="AZ76" s="880"/>
      <c r="BA76" s="870"/>
      <c r="BB76" s="870"/>
      <c r="BC76" s="870"/>
      <c r="BD76" s="881"/>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69" t="s">
        <v>585</v>
      </c>
      <c r="C77" s="870"/>
      <c r="D77" s="870"/>
      <c r="E77" s="870"/>
      <c r="F77" s="870"/>
      <c r="G77" s="870"/>
      <c r="H77" s="870"/>
      <c r="I77" s="870"/>
      <c r="J77" s="870"/>
      <c r="K77" s="870"/>
      <c r="L77" s="870"/>
      <c r="M77" s="870"/>
      <c r="N77" s="870"/>
      <c r="O77" s="870"/>
      <c r="P77" s="871"/>
      <c r="Q77" s="876">
        <v>22</v>
      </c>
      <c r="R77" s="877"/>
      <c r="S77" s="877"/>
      <c r="T77" s="877"/>
      <c r="U77" s="834"/>
      <c r="V77" s="878">
        <v>19</v>
      </c>
      <c r="W77" s="877"/>
      <c r="X77" s="877"/>
      <c r="Y77" s="877"/>
      <c r="Z77" s="834"/>
      <c r="AA77" s="878">
        <v>4</v>
      </c>
      <c r="AB77" s="877"/>
      <c r="AC77" s="877"/>
      <c r="AD77" s="877"/>
      <c r="AE77" s="834"/>
      <c r="AF77" s="878">
        <v>4</v>
      </c>
      <c r="AG77" s="877"/>
      <c r="AH77" s="877"/>
      <c r="AI77" s="877"/>
      <c r="AJ77" s="834"/>
      <c r="AK77" s="878" t="s">
        <v>598</v>
      </c>
      <c r="AL77" s="877"/>
      <c r="AM77" s="877"/>
      <c r="AN77" s="877"/>
      <c r="AO77" s="834"/>
      <c r="AP77" s="878" t="s">
        <v>575</v>
      </c>
      <c r="AQ77" s="877"/>
      <c r="AR77" s="877"/>
      <c r="AS77" s="877"/>
      <c r="AT77" s="834"/>
      <c r="AU77" s="878" t="s">
        <v>575</v>
      </c>
      <c r="AV77" s="877"/>
      <c r="AW77" s="877"/>
      <c r="AX77" s="877"/>
      <c r="AY77" s="834"/>
      <c r="AZ77" s="880"/>
      <c r="BA77" s="870"/>
      <c r="BB77" s="870"/>
      <c r="BC77" s="870"/>
      <c r="BD77" s="881"/>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69" t="s">
        <v>586</v>
      </c>
      <c r="C78" s="870"/>
      <c r="D78" s="870"/>
      <c r="E78" s="870"/>
      <c r="F78" s="870"/>
      <c r="G78" s="870"/>
      <c r="H78" s="870"/>
      <c r="I78" s="870"/>
      <c r="J78" s="870"/>
      <c r="K78" s="870"/>
      <c r="L78" s="870"/>
      <c r="M78" s="870"/>
      <c r="N78" s="870"/>
      <c r="O78" s="870"/>
      <c r="P78" s="871"/>
      <c r="Q78" s="876">
        <v>35</v>
      </c>
      <c r="R78" s="877"/>
      <c r="S78" s="877"/>
      <c r="T78" s="877"/>
      <c r="U78" s="834"/>
      <c r="V78" s="878">
        <v>33</v>
      </c>
      <c r="W78" s="877"/>
      <c r="X78" s="877"/>
      <c r="Y78" s="877"/>
      <c r="Z78" s="834"/>
      <c r="AA78" s="878">
        <v>2</v>
      </c>
      <c r="AB78" s="877"/>
      <c r="AC78" s="877"/>
      <c r="AD78" s="877"/>
      <c r="AE78" s="834"/>
      <c r="AF78" s="878">
        <v>2</v>
      </c>
      <c r="AG78" s="877"/>
      <c r="AH78" s="877"/>
      <c r="AI78" s="877"/>
      <c r="AJ78" s="834"/>
      <c r="AK78" s="878" t="s">
        <v>594</v>
      </c>
      <c r="AL78" s="877"/>
      <c r="AM78" s="877"/>
      <c r="AN78" s="877"/>
      <c r="AO78" s="834"/>
      <c r="AP78" s="878" t="s">
        <v>594</v>
      </c>
      <c r="AQ78" s="877"/>
      <c r="AR78" s="877"/>
      <c r="AS78" s="877"/>
      <c r="AT78" s="834"/>
      <c r="AU78" s="878" t="s">
        <v>594</v>
      </c>
      <c r="AV78" s="877"/>
      <c r="AW78" s="877"/>
      <c r="AX78" s="877"/>
      <c r="AY78" s="834"/>
      <c r="AZ78" s="880"/>
      <c r="BA78" s="870"/>
      <c r="BB78" s="870"/>
      <c r="BC78" s="870"/>
      <c r="BD78" s="881"/>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69" t="s">
        <v>587</v>
      </c>
      <c r="C79" s="870"/>
      <c r="D79" s="870"/>
      <c r="E79" s="870"/>
      <c r="F79" s="870"/>
      <c r="G79" s="870"/>
      <c r="H79" s="870"/>
      <c r="I79" s="870"/>
      <c r="J79" s="870"/>
      <c r="K79" s="870"/>
      <c r="L79" s="870"/>
      <c r="M79" s="870"/>
      <c r="N79" s="870"/>
      <c r="O79" s="870"/>
      <c r="P79" s="871"/>
      <c r="Q79" s="876">
        <v>5489</v>
      </c>
      <c r="R79" s="877"/>
      <c r="S79" s="877"/>
      <c r="T79" s="877"/>
      <c r="U79" s="834"/>
      <c r="V79" s="878">
        <v>4929</v>
      </c>
      <c r="W79" s="877"/>
      <c r="X79" s="877"/>
      <c r="Y79" s="877"/>
      <c r="Z79" s="834"/>
      <c r="AA79" s="878">
        <v>560</v>
      </c>
      <c r="AB79" s="877"/>
      <c r="AC79" s="877"/>
      <c r="AD79" s="877"/>
      <c r="AE79" s="834"/>
      <c r="AF79" s="878">
        <v>525</v>
      </c>
      <c r="AG79" s="877"/>
      <c r="AH79" s="877"/>
      <c r="AI79" s="877"/>
      <c r="AJ79" s="834"/>
      <c r="AK79" s="878">
        <v>85</v>
      </c>
      <c r="AL79" s="877"/>
      <c r="AM79" s="877"/>
      <c r="AN79" s="877"/>
      <c r="AO79" s="834"/>
      <c r="AP79" s="878">
        <v>2283</v>
      </c>
      <c r="AQ79" s="877"/>
      <c r="AR79" s="877"/>
      <c r="AS79" s="877"/>
      <c r="AT79" s="834"/>
      <c r="AU79" s="878">
        <v>88</v>
      </c>
      <c r="AV79" s="877"/>
      <c r="AW79" s="877"/>
      <c r="AX79" s="877"/>
      <c r="AY79" s="834"/>
      <c r="AZ79" s="880"/>
      <c r="BA79" s="870"/>
      <c r="BB79" s="870"/>
      <c r="BC79" s="870"/>
      <c r="BD79" s="881"/>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69"/>
      <c r="C80" s="870"/>
      <c r="D80" s="870"/>
      <c r="E80" s="870"/>
      <c r="F80" s="870"/>
      <c r="G80" s="870"/>
      <c r="H80" s="870"/>
      <c r="I80" s="870"/>
      <c r="J80" s="870"/>
      <c r="K80" s="870"/>
      <c r="L80" s="870"/>
      <c r="M80" s="870"/>
      <c r="N80" s="870"/>
      <c r="O80" s="870"/>
      <c r="P80" s="871"/>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69"/>
      <c r="C81" s="870"/>
      <c r="D81" s="870"/>
      <c r="E81" s="870"/>
      <c r="F81" s="870"/>
      <c r="G81" s="870"/>
      <c r="H81" s="870"/>
      <c r="I81" s="870"/>
      <c r="J81" s="870"/>
      <c r="K81" s="870"/>
      <c r="L81" s="870"/>
      <c r="M81" s="870"/>
      <c r="N81" s="870"/>
      <c r="O81" s="870"/>
      <c r="P81" s="871"/>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69"/>
      <c r="C82" s="870"/>
      <c r="D82" s="870"/>
      <c r="E82" s="870"/>
      <c r="F82" s="870"/>
      <c r="G82" s="870"/>
      <c r="H82" s="870"/>
      <c r="I82" s="870"/>
      <c r="J82" s="870"/>
      <c r="K82" s="870"/>
      <c r="L82" s="870"/>
      <c r="M82" s="870"/>
      <c r="N82" s="870"/>
      <c r="O82" s="870"/>
      <c r="P82" s="871"/>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69"/>
      <c r="C83" s="870"/>
      <c r="D83" s="870"/>
      <c r="E83" s="870"/>
      <c r="F83" s="870"/>
      <c r="G83" s="870"/>
      <c r="H83" s="870"/>
      <c r="I83" s="870"/>
      <c r="J83" s="870"/>
      <c r="K83" s="870"/>
      <c r="L83" s="870"/>
      <c r="M83" s="870"/>
      <c r="N83" s="870"/>
      <c r="O83" s="870"/>
      <c r="P83" s="871"/>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69"/>
      <c r="C84" s="870"/>
      <c r="D84" s="870"/>
      <c r="E84" s="870"/>
      <c r="F84" s="870"/>
      <c r="G84" s="870"/>
      <c r="H84" s="870"/>
      <c r="I84" s="870"/>
      <c r="J84" s="870"/>
      <c r="K84" s="870"/>
      <c r="L84" s="870"/>
      <c r="M84" s="870"/>
      <c r="N84" s="870"/>
      <c r="O84" s="870"/>
      <c r="P84" s="871"/>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69"/>
      <c r="C85" s="870"/>
      <c r="D85" s="870"/>
      <c r="E85" s="870"/>
      <c r="F85" s="870"/>
      <c r="G85" s="870"/>
      <c r="H85" s="870"/>
      <c r="I85" s="870"/>
      <c r="J85" s="870"/>
      <c r="K85" s="870"/>
      <c r="L85" s="870"/>
      <c r="M85" s="870"/>
      <c r="N85" s="870"/>
      <c r="O85" s="870"/>
      <c r="P85" s="871"/>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69"/>
      <c r="C86" s="870"/>
      <c r="D86" s="870"/>
      <c r="E86" s="870"/>
      <c r="F86" s="870"/>
      <c r="G86" s="870"/>
      <c r="H86" s="870"/>
      <c r="I86" s="870"/>
      <c r="J86" s="870"/>
      <c r="K86" s="870"/>
      <c r="L86" s="870"/>
      <c r="M86" s="870"/>
      <c r="N86" s="870"/>
      <c r="O86" s="870"/>
      <c r="P86" s="871"/>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392</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SUM(AF68:AJ79)</f>
        <v>18368</v>
      </c>
      <c r="AG88" s="844"/>
      <c r="AH88" s="844"/>
      <c r="AI88" s="844"/>
      <c r="AJ88" s="844"/>
      <c r="AK88" s="841"/>
      <c r="AL88" s="841"/>
      <c r="AM88" s="841"/>
      <c r="AN88" s="841"/>
      <c r="AO88" s="841"/>
      <c r="AP88" s="844">
        <f>SUM(AP68:AT79)</f>
        <v>9958</v>
      </c>
      <c r="AQ88" s="844"/>
      <c r="AR88" s="844"/>
      <c r="AS88" s="844"/>
      <c r="AT88" s="844"/>
      <c r="AU88" s="844">
        <f>SUM(AU68:AY79)</f>
        <v>109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418</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v>349</v>
      </c>
      <c r="CS102" s="852"/>
      <c r="CT102" s="852"/>
      <c r="CU102" s="852"/>
      <c r="CV102" s="893"/>
      <c r="CW102" s="892">
        <v>55</v>
      </c>
      <c r="CX102" s="852"/>
      <c r="CY102" s="852"/>
      <c r="CZ102" s="852"/>
      <c r="DA102" s="893"/>
      <c r="DB102" s="892" t="s">
        <v>575</v>
      </c>
      <c r="DC102" s="852"/>
      <c r="DD102" s="852"/>
      <c r="DE102" s="852"/>
      <c r="DF102" s="893"/>
      <c r="DG102" s="892" t="s">
        <v>575</v>
      </c>
      <c r="DH102" s="852"/>
      <c r="DI102" s="852"/>
      <c r="DJ102" s="852"/>
      <c r="DK102" s="893"/>
      <c r="DL102" s="892" t="s">
        <v>575</v>
      </c>
      <c r="DM102" s="852"/>
      <c r="DN102" s="852"/>
      <c r="DO102" s="852"/>
      <c r="DP102" s="893"/>
      <c r="DQ102" s="892" t="s">
        <v>575</v>
      </c>
      <c r="DR102" s="852"/>
      <c r="DS102" s="852"/>
      <c r="DT102" s="852"/>
      <c r="DU102" s="893"/>
      <c r="DV102" s="789"/>
      <c r="DW102" s="790"/>
      <c r="DX102" s="790"/>
      <c r="DY102" s="790"/>
      <c r="DZ102" s="916"/>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419</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420</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9" t="s">
        <v>423</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424</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c r="A109" s="914" t="s">
        <v>425</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426</v>
      </c>
      <c r="AB109" s="895"/>
      <c r="AC109" s="895"/>
      <c r="AD109" s="895"/>
      <c r="AE109" s="896"/>
      <c r="AF109" s="894" t="s">
        <v>427</v>
      </c>
      <c r="AG109" s="895"/>
      <c r="AH109" s="895"/>
      <c r="AI109" s="895"/>
      <c r="AJ109" s="896"/>
      <c r="AK109" s="894" t="s">
        <v>310</v>
      </c>
      <c r="AL109" s="895"/>
      <c r="AM109" s="895"/>
      <c r="AN109" s="895"/>
      <c r="AO109" s="896"/>
      <c r="AP109" s="894" t="s">
        <v>428</v>
      </c>
      <c r="AQ109" s="895"/>
      <c r="AR109" s="895"/>
      <c r="AS109" s="895"/>
      <c r="AT109" s="897"/>
      <c r="AU109" s="914" t="s">
        <v>425</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426</v>
      </c>
      <c r="BR109" s="895"/>
      <c r="BS109" s="895"/>
      <c r="BT109" s="895"/>
      <c r="BU109" s="896"/>
      <c r="BV109" s="894" t="s">
        <v>427</v>
      </c>
      <c r="BW109" s="895"/>
      <c r="BX109" s="895"/>
      <c r="BY109" s="895"/>
      <c r="BZ109" s="896"/>
      <c r="CA109" s="894" t="s">
        <v>310</v>
      </c>
      <c r="CB109" s="895"/>
      <c r="CC109" s="895"/>
      <c r="CD109" s="895"/>
      <c r="CE109" s="896"/>
      <c r="CF109" s="915" t="s">
        <v>428</v>
      </c>
      <c r="CG109" s="915"/>
      <c r="CH109" s="915"/>
      <c r="CI109" s="915"/>
      <c r="CJ109" s="915"/>
      <c r="CK109" s="894" t="s">
        <v>429</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426</v>
      </c>
      <c r="DH109" s="895"/>
      <c r="DI109" s="895"/>
      <c r="DJ109" s="895"/>
      <c r="DK109" s="896"/>
      <c r="DL109" s="894" t="s">
        <v>427</v>
      </c>
      <c r="DM109" s="895"/>
      <c r="DN109" s="895"/>
      <c r="DO109" s="895"/>
      <c r="DP109" s="896"/>
      <c r="DQ109" s="894" t="s">
        <v>310</v>
      </c>
      <c r="DR109" s="895"/>
      <c r="DS109" s="895"/>
      <c r="DT109" s="895"/>
      <c r="DU109" s="896"/>
      <c r="DV109" s="894" t="s">
        <v>428</v>
      </c>
      <c r="DW109" s="895"/>
      <c r="DX109" s="895"/>
      <c r="DY109" s="895"/>
      <c r="DZ109" s="897"/>
    </row>
    <row r="110" spans="1:131" s="230" customFormat="1" ht="26.25" customHeight="1">
      <c r="A110" s="898" t="s">
        <v>430</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1457440</v>
      </c>
      <c r="AB110" s="902"/>
      <c r="AC110" s="902"/>
      <c r="AD110" s="902"/>
      <c r="AE110" s="903"/>
      <c r="AF110" s="904">
        <v>1348391</v>
      </c>
      <c r="AG110" s="902"/>
      <c r="AH110" s="902"/>
      <c r="AI110" s="902"/>
      <c r="AJ110" s="903"/>
      <c r="AK110" s="904">
        <v>1417503</v>
      </c>
      <c r="AL110" s="902"/>
      <c r="AM110" s="902"/>
      <c r="AN110" s="902"/>
      <c r="AO110" s="903"/>
      <c r="AP110" s="905">
        <v>18.5</v>
      </c>
      <c r="AQ110" s="906"/>
      <c r="AR110" s="906"/>
      <c r="AS110" s="906"/>
      <c r="AT110" s="907"/>
      <c r="AU110" s="908" t="s">
        <v>75</v>
      </c>
      <c r="AV110" s="909"/>
      <c r="AW110" s="909"/>
      <c r="AX110" s="909"/>
      <c r="AY110" s="909"/>
      <c r="AZ110" s="931" t="s">
        <v>431</v>
      </c>
      <c r="BA110" s="899"/>
      <c r="BB110" s="899"/>
      <c r="BC110" s="899"/>
      <c r="BD110" s="899"/>
      <c r="BE110" s="899"/>
      <c r="BF110" s="899"/>
      <c r="BG110" s="899"/>
      <c r="BH110" s="899"/>
      <c r="BI110" s="899"/>
      <c r="BJ110" s="899"/>
      <c r="BK110" s="899"/>
      <c r="BL110" s="899"/>
      <c r="BM110" s="899"/>
      <c r="BN110" s="899"/>
      <c r="BO110" s="899"/>
      <c r="BP110" s="900"/>
      <c r="BQ110" s="932">
        <v>15630467</v>
      </c>
      <c r="BR110" s="933"/>
      <c r="BS110" s="933"/>
      <c r="BT110" s="933"/>
      <c r="BU110" s="933"/>
      <c r="BV110" s="933">
        <v>16107033</v>
      </c>
      <c r="BW110" s="933"/>
      <c r="BX110" s="933"/>
      <c r="BY110" s="933"/>
      <c r="BZ110" s="933"/>
      <c r="CA110" s="933">
        <v>15708566</v>
      </c>
      <c r="CB110" s="933"/>
      <c r="CC110" s="933"/>
      <c r="CD110" s="933"/>
      <c r="CE110" s="933"/>
      <c r="CF110" s="946">
        <v>205.1</v>
      </c>
      <c r="CG110" s="947"/>
      <c r="CH110" s="947"/>
      <c r="CI110" s="947"/>
      <c r="CJ110" s="947"/>
      <c r="CK110" s="948" t="s">
        <v>432</v>
      </c>
      <c r="CL110" s="949"/>
      <c r="CM110" s="931" t="s">
        <v>433</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434</v>
      </c>
      <c r="DH110" s="933"/>
      <c r="DI110" s="933"/>
      <c r="DJ110" s="933"/>
      <c r="DK110" s="933"/>
      <c r="DL110" s="933" t="s">
        <v>434</v>
      </c>
      <c r="DM110" s="933"/>
      <c r="DN110" s="933"/>
      <c r="DO110" s="933"/>
      <c r="DP110" s="933"/>
      <c r="DQ110" s="933" t="s">
        <v>130</v>
      </c>
      <c r="DR110" s="933"/>
      <c r="DS110" s="933"/>
      <c r="DT110" s="933"/>
      <c r="DU110" s="933"/>
      <c r="DV110" s="934" t="s">
        <v>434</v>
      </c>
      <c r="DW110" s="934"/>
      <c r="DX110" s="934"/>
      <c r="DY110" s="934"/>
      <c r="DZ110" s="935"/>
    </row>
    <row r="111" spans="1:131" s="230" customFormat="1" ht="26.25" customHeight="1">
      <c r="A111" s="936" t="s">
        <v>435</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434</v>
      </c>
      <c r="AB111" s="940"/>
      <c r="AC111" s="940"/>
      <c r="AD111" s="940"/>
      <c r="AE111" s="941"/>
      <c r="AF111" s="942" t="s">
        <v>434</v>
      </c>
      <c r="AG111" s="940"/>
      <c r="AH111" s="940"/>
      <c r="AI111" s="940"/>
      <c r="AJ111" s="941"/>
      <c r="AK111" s="942" t="s">
        <v>434</v>
      </c>
      <c r="AL111" s="940"/>
      <c r="AM111" s="940"/>
      <c r="AN111" s="940"/>
      <c r="AO111" s="941"/>
      <c r="AP111" s="943" t="s">
        <v>130</v>
      </c>
      <c r="AQ111" s="944"/>
      <c r="AR111" s="944"/>
      <c r="AS111" s="944"/>
      <c r="AT111" s="945"/>
      <c r="AU111" s="910"/>
      <c r="AV111" s="911"/>
      <c r="AW111" s="911"/>
      <c r="AX111" s="911"/>
      <c r="AY111" s="911"/>
      <c r="AZ111" s="924" t="s">
        <v>436</v>
      </c>
      <c r="BA111" s="925"/>
      <c r="BB111" s="925"/>
      <c r="BC111" s="925"/>
      <c r="BD111" s="925"/>
      <c r="BE111" s="925"/>
      <c r="BF111" s="925"/>
      <c r="BG111" s="925"/>
      <c r="BH111" s="925"/>
      <c r="BI111" s="925"/>
      <c r="BJ111" s="925"/>
      <c r="BK111" s="925"/>
      <c r="BL111" s="925"/>
      <c r="BM111" s="925"/>
      <c r="BN111" s="925"/>
      <c r="BO111" s="925"/>
      <c r="BP111" s="926"/>
      <c r="BQ111" s="927">
        <v>690</v>
      </c>
      <c r="BR111" s="928"/>
      <c r="BS111" s="928"/>
      <c r="BT111" s="928"/>
      <c r="BU111" s="928"/>
      <c r="BV111" s="928">
        <v>239</v>
      </c>
      <c r="BW111" s="928"/>
      <c r="BX111" s="928"/>
      <c r="BY111" s="928"/>
      <c r="BZ111" s="928"/>
      <c r="CA111" s="928" t="s">
        <v>434</v>
      </c>
      <c r="CB111" s="928"/>
      <c r="CC111" s="928"/>
      <c r="CD111" s="928"/>
      <c r="CE111" s="928"/>
      <c r="CF111" s="922" t="s">
        <v>434</v>
      </c>
      <c r="CG111" s="923"/>
      <c r="CH111" s="923"/>
      <c r="CI111" s="923"/>
      <c r="CJ111" s="923"/>
      <c r="CK111" s="950"/>
      <c r="CL111" s="951"/>
      <c r="CM111" s="924" t="s">
        <v>437</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434</v>
      </c>
      <c r="DH111" s="928"/>
      <c r="DI111" s="928"/>
      <c r="DJ111" s="928"/>
      <c r="DK111" s="928"/>
      <c r="DL111" s="928" t="s">
        <v>434</v>
      </c>
      <c r="DM111" s="928"/>
      <c r="DN111" s="928"/>
      <c r="DO111" s="928"/>
      <c r="DP111" s="928"/>
      <c r="DQ111" s="928" t="s">
        <v>434</v>
      </c>
      <c r="DR111" s="928"/>
      <c r="DS111" s="928"/>
      <c r="DT111" s="928"/>
      <c r="DU111" s="928"/>
      <c r="DV111" s="929" t="s">
        <v>434</v>
      </c>
      <c r="DW111" s="929"/>
      <c r="DX111" s="929"/>
      <c r="DY111" s="929"/>
      <c r="DZ111" s="930"/>
    </row>
    <row r="112" spans="1:131" s="230" customFormat="1" ht="26.25" customHeight="1">
      <c r="A112" s="954" t="s">
        <v>438</v>
      </c>
      <c r="B112" s="955"/>
      <c r="C112" s="925" t="s">
        <v>439</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434</v>
      </c>
      <c r="AB112" s="961"/>
      <c r="AC112" s="961"/>
      <c r="AD112" s="961"/>
      <c r="AE112" s="962"/>
      <c r="AF112" s="963" t="s">
        <v>434</v>
      </c>
      <c r="AG112" s="961"/>
      <c r="AH112" s="961"/>
      <c r="AI112" s="961"/>
      <c r="AJ112" s="962"/>
      <c r="AK112" s="963" t="s">
        <v>434</v>
      </c>
      <c r="AL112" s="961"/>
      <c r="AM112" s="961"/>
      <c r="AN112" s="961"/>
      <c r="AO112" s="962"/>
      <c r="AP112" s="964" t="s">
        <v>434</v>
      </c>
      <c r="AQ112" s="965"/>
      <c r="AR112" s="965"/>
      <c r="AS112" s="965"/>
      <c r="AT112" s="966"/>
      <c r="AU112" s="910"/>
      <c r="AV112" s="911"/>
      <c r="AW112" s="911"/>
      <c r="AX112" s="911"/>
      <c r="AY112" s="911"/>
      <c r="AZ112" s="924" t="s">
        <v>440</v>
      </c>
      <c r="BA112" s="925"/>
      <c r="BB112" s="925"/>
      <c r="BC112" s="925"/>
      <c r="BD112" s="925"/>
      <c r="BE112" s="925"/>
      <c r="BF112" s="925"/>
      <c r="BG112" s="925"/>
      <c r="BH112" s="925"/>
      <c r="BI112" s="925"/>
      <c r="BJ112" s="925"/>
      <c r="BK112" s="925"/>
      <c r="BL112" s="925"/>
      <c r="BM112" s="925"/>
      <c r="BN112" s="925"/>
      <c r="BO112" s="925"/>
      <c r="BP112" s="926"/>
      <c r="BQ112" s="927">
        <v>4994540</v>
      </c>
      <c r="BR112" s="928"/>
      <c r="BS112" s="928"/>
      <c r="BT112" s="928"/>
      <c r="BU112" s="928"/>
      <c r="BV112" s="928">
        <v>4905832</v>
      </c>
      <c r="BW112" s="928"/>
      <c r="BX112" s="928"/>
      <c r="BY112" s="928"/>
      <c r="BZ112" s="928"/>
      <c r="CA112" s="928">
        <v>4871026</v>
      </c>
      <c r="CB112" s="928"/>
      <c r="CC112" s="928"/>
      <c r="CD112" s="928"/>
      <c r="CE112" s="928"/>
      <c r="CF112" s="922">
        <v>63.6</v>
      </c>
      <c r="CG112" s="923"/>
      <c r="CH112" s="923"/>
      <c r="CI112" s="923"/>
      <c r="CJ112" s="923"/>
      <c r="CK112" s="950"/>
      <c r="CL112" s="951"/>
      <c r="CM112" s="924" t="s">
        <v>441</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434</v>
      </c>
      <c r="DH112" s="928"/>
      <c r="DI112" s="928"/>
      <c r="DJ112" s="928"/>
      <c r="DK112" s="928"/>
      <c r="DL112" s="928" t="s">
        <v>434</v>
      </c>
      <c r="DM112" s="928"/>
      <c r="DN112" s="928"/>
      <c r="DO112" s="928"/>
      <c r="DP112" s="928"/>
      <c r="DQ112" s="928" t="s">
        <v>434</v>
      </c>
      <c r="DR112" s="928"/>
      <c r="DS112" s="928"/>
      <c r="DT112" s="928"/>
      <c r="DU112" s="928"/>
      <c r="DV112" s="929" t="s">
        <v>442</v>
      </c>
      <c r="DW112" s="929"/>
      <c r="DX112" s="929"/>
      <c r="DY112" s="929"/>
      <c r="DZ112" s="930"/>
    </row>
    <row r="113" spans="1:130" s="230" customFormat="1" ht="26.25" customHeight="1">
      <c r="A113" s="956"/>
      <c r="B113" s="957"/>
      <c r="C113" s="925" t="s">
        <v>443</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278380</v>
      </c>
      <c r="AB113" s="940"/>
      <c r="AC113" s="940"/>
      <c r="AD113" s="940"/>
      <c r="AE113" s="941"/>
      <c r="AF113" s="942">
        <v>279376</v>
      </c>
      <c r="AG113" s="940"/>
      <c r="AH113" s="940"/>
      <c r="AI113" s="940"/>
      <c r="AJ113" s="941"/>
      <c r="AK113" s="942">
        <v>280722</v>
      </c>
      <c r="AL113" s="940"/>
      <c r="AM113" s="940"/>
      <c r="AN113" s="940"/>
      <c r="AO113" s="941"/>
      <c r="AP113" s="943">
        <v>3.7</v>
      </c>
      <c r="AQ113" s="944"/>
      <c r="AR113" s="944"/>
      <c r="AS113" s="944"/>
      <c r="AT113" s="945"/>
      <c r="AU113" s="910"/>
      <c r="AV113" s="911"/>
      <c r="AW113" s="911"/>
      <c r="AX113" s="911"/>
      <c r="AY113" s="911"/>
      <c r="AZ113" s="924" t="s">
        <v>444</v>
      </c>
      <c r="BA113" s="925"/>
      <c r="BB113" s="925"/>
      <c r="BC113" s="925"/>
      <c r="BD113" s="925"/>
      <c r="BE113" s="925"/>
      <c r="BF113" s="925"/>
      <c r="BG113" s="925"/>
      <c r="BH113" s="925"/>
      <c r="BI113" s="925"/>
      <c r="BJ113" s="925"/>
      <c r="BK113" s="925"/>
      <c r="BL113" s="925"/>
      <c r="BM113" s="925"/>
      <c r="BN113" s="925"/>
      <c r="BO113" s="925"/>
      <c r="BP113" s="926"/>
      <c r="BQ113" s="927">
        <v>30152</v>
      </c>
      <c r="BR113" s="928"/>
      <c r="BS113" s="928"/>
      <c r="BT113" s="928"/>
      <c r="BU113" s="928"/>
      <c r="BV113" s="928">
        <v>25311</v>
      </c>
      <c r="BW113" s="928"/>
      <c r="BX113" s="928"/>
      <c r="BY113" s="928"/>
      <c r="BZ113" s="928"/>
      <c r="CA113" s="928">
        <v>108931</v>
      </c>
      <c r="CB113" s="928"/>
      <c r="CC113" s="928"/>
      <c r="CD113" s="928"/>
      <c r="CE113" s="928"/>
      <c r="CF113" s="922">
        <v>1.4</v>
      </c>
      <c r="CG113" s="923"/>
      <c r="CH113" s="923"/>
      <c r="CI113" s="923"/>
      <c r="CJ113" s="923"/>
      <c r="CK113" s="950"/>
      <c r="CL113" s="951"/>
      <c r="CM113" s="924" t="s">
        <v>445</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v>690</v>
      </c>
      <c r="DH113" s="961"/>
      <c r="DI113" s="961"/>
      <c r="DJ113" s="961"/>
      <c r="DK113" s="962"/>
      <c r="DL113" s="963">
        <v>239</v>
      </c>
      <c r="DM113" s="961"/>
      <c r="DN113" s="961"/>
      <c r="DO113" s="961"/>
      <c r="DP113" s="962"/>
      <c r="DQ113" s="963" t="s">
        <v>434</v>
      </c>
      <c r="DR113" s="961"/>
      <c r="DS113" s="961"/>
      <c r="DT113" s="961"/>
      <c r="DU113" s="962"/>
      <c r="DV113" s="964" t="s">
        <v>434</v>
      </c>
      <c r="DW113" s="965"/>
      <c r="DX113" s="965"/>
      <c r="DY113" s="965"/>
      <c r="DZ113" s="966"/>
    </row>
    <row r="114" spans="1:130" s="230" customFormat="1" ht="26.25" customHeight="1">
      <c r="A114" s="956"/>
      <c r="B114" s="957"/>
      <c r="C114" s="925" t="s">
        <v>446</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37906</v>
      </c>
      <c r="AB114" s="961"/>
      <c r="AC114" s="961"/>
      <c r="AD114" s="961"/>
      <c r="AE114" s="962"/>
      <c r="AF114" s="963">
        <v>58307</v>
      </c>
      <c r="AG114" s="961"/>
      <c r="AH114" s="961"/>
      <c r="AI114" s="961"/>
      <c r="AJ114" s="962"/>
      <c r="AK114" s="963">
        <v>67213</v>
      </c>
      <c r="AL114" s="961"/>
      <c r="AM114" s="961"/>
      <c r="AN114" s="961"/>
      <c r="AO114" s="962"/>
      <c r="AP114" s="964">
        <v>0.9</v>
      </c>
      <c r="AQ114" s="965"/>
      <c r="AR114" s="965"/>
      <c r="AS114" s="965"/>
      <c r="AT114" s="966"/>
      <c r="AU114" s="910"/>
      <c r="AV114" s="911"/>
      <c r="AW114" s="911"/>
      <c r="AX114" s="911"/>
      <c r="AY114" s="911"/>
      <c r="AZ114" s="924" t="s">
        <v>447</v>
      </c>
      <c r="BA114" s="925"/>
      <c r="BB114" s="925"/>
      <c r="BC114" s="925"/>
      <c r="BD114" s="925"/>
      <c r="BE114" s="925"/>
      <c r="BF114" s="925"/>
      <c r="BG114" s="925"/>
      <c r="BH114" s="925"/>
      <c r="BI114" s="925"/>
      <c r="BJ114" s="925"/>
      <c r="BK114" s="925"/>
      <c r="BL114" s="925"/>
      <c r="BM114" s="925"/>
      <c r="BN114" s="925"/>
      <c r="BO114" s="925"/>
      <c r="BP114" s="926"/>
      <c r="BQ114" s="927">
        <v>2029717</v>
      </c>
      <c r="BR114" s="928"/>
      <c r="BS114" s="928"/>
      <c r="BT114" s="928"/>
      <c r="BU114" s="928"/>
      <c r="BV114" s="928">
        <v>1989588</v>
      </c>
      <c r="BW114" s="928"/>
      <c r="BX114" s="928"/>
      <c r="BY114" s="928"/>
      <c r="BZ114" s="928"/>
      <c r="CA114" s="928">
        <v>2060742</v>
      </c>
      <c r="CB114" s="928"/>
      <c r="CC114" s="928"/>
      <c r="CD114" s="928"/>
      <c r="CE114" s="928"/>
      <c r="CF114" s="922">
        <v>26.9</v>
      </c>
      <c r="CG114" s="923"/>
      <c r="CH114" s="923"/>
      <c r="CI114" s="923"/>
      <c r="CJ114" s="923"/>
      <c r="CK114" s="950"/>
      <c r="CL114" s="951"/>
      <c r="CM114" s="924" t="s">
        <v>448</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442</v>
      </c>
      <c r="DH114" s="961"/>
      <c r="DI114" s="961"/>
      <c r="DJ114" s="961"/>
      <c r="DK114" s="962"/>
      <c r="DL114" s="963" t="s">
        <v>130</v>
      </c>
      <c r="DM114" s="961"/>
      <c r="DN114" s="961"/>
      <c r="DO114" s="961"/>
      <c r="DP114" s="962"/>
      <c r="DQ114" s="963" t="s">
        <v>434</v>
      </c>
      <c r="DR114" s="961"/>
      <c r="DS114" s="961"/>
      <c r="DT114" s="961"/>
      <c r="DU114" s="962"/>
      <c r="DV114" s="964" t="s">
        <v>434</v>
      </c>
      <c r="DW114" s="965"/>
      <c r="DX114" s="965"/>
      <c r="DY114" s="965"/>
      <c r="DZ114" s="966"/>
    </row>
    <row r="115" spans="1:130" s="230" customFormat="1" ht="26.25" customHeight="1">
      <c r="A115" s="956"/>
      <c r="B115" s="957"/>
      <c r="C115" s="925" t="s">
        <v>449</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6068</v>
      </c>
      <c r="AB115" s="940"/>
      <c r="AC115" s="940"/>
      <c r="AD115" s="940"/>
      <c r="AE115" s="941"/>
      <c r="AF115" s="942">
        <v>5549</v>
      </c>
      <c r="AG115" s="940"/>
      <c r="AH115" s="940"/>
      <c r="AI115" s="940"/>
      <c r="AJ115" s="941"/>
      <c r="AK115" s="942">
        <v>5119</v>
      </c>
      <c r="AL115" s="940"/>
      <c r="AM115" s="940"/>
      <c r="AN115" s="940"/>
      <c r="AO115" s="941"/>
      <c r="AP115" s="943">
        <v>0.1</v>
      </c>
      <c r="AQ115" s="944"/>
      <c r="AR115" s="944"/>
      <c r="AS115" s="944"/>
      <c r="AT115" s="945"/>
      <c r="AU115" s="910"/>
      <c r="AV115" s="911"/>
      <c r="AW115" s="911"/>
      <c r="AX115" s="911"/>
      <c r="AY115" s="911"/>
      <c r="AZ115" s="924" t="s">
        <v>450</v>
      </c>
      <c r="BA115" s="925"/>
      <c r="BB115" s="925"/>
      <c r="BC115" s="925"/>
      <c r="BD115" s="925"/>
      <c r="BE115" s="925"/>
      <c r="BF115" s="925"/>
      <c r="BG115" s="925"/>
      <c r="BH115" s="925"/>
      <c r="BI115" s="925"/>
      <c r="BJ115" s="925"/>
      <c r="BK115" s="925"/>
      <c r="BL115" s="925"/>
      <c r="BM115" s="925"/>
      <c r="BN115" s="925"/>
      <c r="BO115" s="925"/>
      <c r="BP115" s="926"/>
      <c r="BQ115" s="927" t="s">
        <v>442</v>
      </c>
      <c r="BR115" s="928"/>
      <c r="BS115" s="928"/>
      <c r="BT115" s="928"/>
      <c r="BU115" s="928"/>
      <c r="BV115" s="928" t="s">
        <v>451</v>
      </c>
      <c r="BW115" s="928"/>
      <c r="BX115" s="928"/>
      <c r="BY115" s="928"/>
      <c r="BZ115" s="928"/>
      <c r="CA115" s="928" t="s">
        <v>451</v>
      </c>
      <c r="CB115" s="928"/>
      <c r="CC115" s="928"/>
      <c r="CD115" s="928"/>
      <c r="CE115" s="928"/>
      <c r="CF115" s="922" t="s">
        <v>451</v>
      </c>
      <c r="CG115" s="923"/>
      <c r="CH115" s="923"/>
      <c r="CI115" s="923"/>
      <c r="CJ115" s="923"/>
      <c r="CK115" s="950"/>
      <c r="CL115" s="951"/>
      <c r="CM115" s="924" t="s">
        <v>452</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434</v>
      </c>
      <c r="DH115" s="961"/>
      <c r="DI115" s="961"/>
      <c r="DJ115" s="961"/>
      <c r="DK115" s="962"/>
      <c r="DL115" s="963" t="s">
        <v>451</v>
      </c>
      <c r="DM115" s="961"/>
      <c r="DN115" s="961"/>
      <c r="DO115" s="961"/>
      <c r="DP115" s="962"/>
      <c r="DQ115" s="963" t="s">
        <v>434</v>
      </c>
      <c r="DR115" s="961"/>
      <c r="DS115" s="961"/>
      <c r="DT115" s="961"/>
      <c r="DU115" s="962"/>
      <c r="DV115" s="964" t="s">
        <v>130</v>
      </c>
      <c r="DW115" s="965"/>
      <c r="DX115" s="965"/>
      <c r="DY115" s="965"/>
      <c r="DZ115" s="966"/>
    </row>
    <row r="116" spans="1:130" s="230" customFormat="1" ht="26.25" customHeight="1">
      <c r="A116" s="958"/>
      <c r="B116" s="959"/>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451</v>
      </c>
      <c r="AB116" s="961"/>
      <c r="AC116" s="961"/>
      <c r="AD116" s="961"/>
      <c r="AE116" s="962"/>
      <c r="AF116" s="963" t="s">
        <v>130</v>
      </c>
      <c r="AG116" s="961"/>
      <c r="AH116" s="961"/>
      <c r="AI116" s="961"/>
      <c r="AJ116" s="962"/>
      <c r="AK116" s="963" t="s">
        <v>434</v>
      </c>
      <c r="AL116" s="961"/>
      <c r="AM116" s="961"/>
      <c r="AN116" s="961"/>
      <c r="AO116" s="962"/>
      <c r="AP116" s="964" t="s">
        <v>434</v>
      </c>
      <c r="AQ116" s="965"/>
      <c r="AR116" s="965"/>
      <c r="AS116" s="965"/>
      <c r="AT116" s="966"/>
      <c r="AU116" s="910"/>
      <c r="AV116" s="911"/>
      <c r="AW116" s="911"/>
      <c r="AX116" s="911"/>
      <c r="AY116" s="911"/>
      <c r="AZ116" s="969" t="s">
        <v>454</v>
      </c>
      <c r="BA116" s="970"/>
      <c r="BB116" s="970"/>
      <c r="BC116" s="970"/>
      <c r="BD116" s="970"/>
      <c r="BE116" s="970"/>
      <c r="BF116" s="970"/>
      <c r="BG116" s="970"/>
      <c r="BH116" s="970"/>
      <c r="BI116" s="970"/>
      <c r="BJ116" s="970"/>
      <c r="BK116" s="970"/>
      <c r="BL116" s="970"/>
      <c r="BM116" s="970"/>
      <c r="BN116" s="970"/>
      <c r="BO116" s="970"/>
      <c r="BP116" s="971"/>
      <c r="BQ116" s="927" t="s">
        <v>434</v>
      </c>
      <c r="BR116" s="928"/>
      <c r="BS116" s="928"/>
      <c r="BT116" s="928"/>
      <c r="BU116" s="928"/>
      <c r="BV116" s="928" t="s">
        <v>130</v>
      </c>
      <c r="BW116" s="928"/>
      <c r="BX116" s="928"/>
      <c r="BY116" s="928"/>
      <c r="BZ116" s="928"/>
      <c r="CA116" s="928" t="s">
        <v>434</v>
      </c>
      <c r="CB116" s="928"/>
      <c r="CC116" s="928"/>
      <c r="CD116" s="928"/>
      <c r="CE116" s="928"/>
      <c r="CF116" s="922" t="s">
        <v>434</v>
      </c>
      <c r="CG116" s="923"/>
      <c r="CH116" s="923"/>
      <c r="CI116" s="923"/>
      <c r="CJ116" s="923"/>
      <c r="CK116" s="950"/>
      <c r="CL116" s="951"/>
      <c r="CM116" s="924" t="s">
        <v>455</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434</v>
      </c>
      <c r="DH116" s="961"/>
      <c r="DI116" s="961"/>
      <c r="DJ116" s="961"/>
      <c r="DK116" s="962"/>
      <c r="DL116" s="963" t="s">
        <v>130</v>
      </c>
      <c r="DM116" s="961"/>
      <c r="DN116" s="961"/>
      <c r="DO116" s="961"/>
      <c r="DP116" s="962"/>
      <c r="DQ116" s="963" t="s">
        <v>451</v>
      </c>
      <c r="DR116" s="961"/>
      <c r="DS116" s="961"/>
      <c r="DT116" s="961"/>
      <c r="DU116" s="962"/>
      <c r="DV116" s="964" t="s">
        <v>434</v>
      </c>
      <c r="DW116" s="965"/>
      <c r="DX116" s="965"/>
      <c r="DY116" s="965"/>
      <c r="DZ116" s="966"/>
    </row>
    <row r="117" spans="1:130" s="230" customFormat="1" ht="26.25" customHeight="1">
      <c r="A117" s="914" t="s">
        <v>190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456</v>
      </c>
      <c r="Z117" s="896"/>
      <c r="AA117" s="980">
        <v>1779794</v>
      </c>
      <c r="AB117" s="981"/>
      <c r="AC117" s="981"/>
      <c r="AD117" s="981"/>
      <c r="AE117" s="982"/>
      <c r="AF117" s="983">
        <v>1691623</v>
      </c>
      <c r="AG117" s="981"/>
      <c r="AH117" s="981"/>
      <c r="AI117" s="981"/>
      <c r="AJ117" s="982"/>
      <c r="AK117" s="983">
        <v>1770557</v>
      </c>
      <c r="AL117" s="981"/>
      <c r="AM117" s="981"/>
      <c r="AN117" s="981"/>
      <c r="AO117" s="982"/>
      <c r="AP117" s="984"/>
      <c r="AQ117" s="985"/>
      <c r="AR117" s="985"/>
      <c r="AS117" s="985"/>
      <c r="AT117" s="986"/>
      <c r="AU117" s="910"/>
      <c r="AV117" s="911"/>
      <c r="AW117" s="911"/>
      <c r="AX117" s="911"/>
      <c r="AY117" s="911"/>
      <c r="AZ117" s="976" t="s">
        <v>457</v>
      </c>
      <c r="BA117" s="977"/>
      <c r="BB117" s="977"/>
      <c r="BC117" s="977"/>
      <c r="BD117" s="977"/>
      <c r="BE117" s="977"/>
      <c r="BF117" s="977"/>
      <c r="BG117" s="977"/>
      <c r="BH117" s="977"/>
      <c r="BI117" s="977"/>
      <c r="BJ117" s="977"/>
      <c r="BK117" s="977"/>
      <c r="BL117" s="977"/>
      <c r="BM117" s="977"/>
      <c r="BN117" s="977"/>
      <c r="BO117" s="977"/>
      <c r="BP117" s="978"/>
      <c r="BQ117" s="927" t="s">
        <v>434</v>
      </c>
      <c r="BR117" s="928"/>
      <c r="BS117" s="928"/>
      <c r="BT117" s="928"/>
      <c r="BU117" s="928"/>
      <c r="BV117" s="928" t="s">
        <v>434</v>
      </c>
      <c r="BW117" s="928"/>
      <c r="BX117" s="928"/>
      <c r="BY117" s="928"/>
      <c r="BZ117" s="928"/>
      <c r="CA117" s="928" t="s">
        <v>434</v>
      </c>
      <c r="CB117" s="928"/>
      <c r="CC117" s="928"/>
      <c r="CD117" s="928"/>
      <c r="CE117" s="928"/>
      <c r="CF117" s="922" t="s">
        <v>442</v>
      </c>
      <c r="CG117" s="923"/>
      <c r="CH117" s="923"/>
      <c r="CI117" s="923"/>
      <c r="CJ117" s="923"/>
      <c r="CK117" s="950"/>
      <c r="CL117" s="951"/>
      <c r="CM117" s="924" t="s">
        <v>458</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434</v>
      </c>
      <c r="DH117" s="961"/>
      <c r="DI117" s="961"/>
      <c r="DJ117" s="961"/>
      <c r="DK117" s="962"/>
      <c r="DL117" s="963" t="s">
        <v>434</v>
      </c>
      <c r="DM117" s="961"/>
      <c r="DN117" s="961"/>
      <c r="DO117" s="961"/>
      <c r="DP117" s="962"/>
      <c r="DQ117" s="963" t="s">
        <v>434</v>
      </c>
      <c r="DR117" s="961"/>
      <c r="DS117" s="961"/>
      <c r="DT117" s="961"/>
      <c r="DU117" s="962"/>
      <c r="DV117" s="964" t="s">
        <v>434</v>
      </c>
      <c r="DW117" s="965"/>
      <c r="DX117" s="965"/>
      <c r="DY117" s="965"/>
      <c r="DZ117" s="966"/>
    </row>
    <row r="118" spans="1:130" s="230" customFormat="1" ht="26.25" customHeight="1">
      <c r="A118" s="914" t="s">
        <v>429</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426</v>
      </c>
      <c r="AB118" s="895"/>
      <c r="AC118" s="895"/>
      <c r="AD118" s="895"/>
      <c r="AE118" s="896"/>
      <c r="AF118" s="894" t="s">
        <v>427</v>
      </c>
      <c r="AG118" s="895"/>
      <c r="AH118" s="895"/>
      <c r="AI118" s="895"/>
      <c r="AJ118" s="896"/>
      <c r="AK118" s="894" t="s">
        <v>310</v>
      </c>
      <c r="AL118" s="895"/>
      <c r="AM118" s="895"/>
      <c r="AN118" s="895"/>
      <c r="AO118" s="896"/>
      <c r="AP118" s="972" t="s">
        <v>428</v>
      </c>
      <c r="AQ118" s="973"/>
      <c r="AR118" s="973"/>
      <c r="AS118" s="973"/>
      <c r="AT118" s="974"/>
      <c r="AU118" s="910"/>
      <c r="AV118" s="911"/>
      <c r="AW118" s="911"/>
      <c r="AX118" s="911"/>
      <c r="AY118" s="911"/>
      <c r="AZ118" s="975" t="s">
        <v>459</v>
      </c>
      <c r="BA118" s="967"/>
      <c r="BB118" s="967"/>
      <c r="BC118" s="967"/>
      <c r="BD118" s="967"/>
      <c r="BE118" s="967"/>
      <c r="BF118" s="967"/>
      <c r="BG118" s="967"/>
      <c r="BH118" s="967"/>
      <c r="BI118" s="967"/>
      <c r="BJ118" s="967"/>
      <c r="BK118" s="967"/>
      <c r="BL118" s="967"/>
      <c r="BM118" s="967"/>
      <c r="BN118" s="967"/>
      <c r="BO118" s="967"/>
      <c r="BP118" s="968"/>
      <c r="BQ118" s="1001" t="s">
        <v>434</v>
      </c>
      <c r="BR118" s="1002"/>
      <c r="BS118" s="1002"/>
      <c r="BT118" s="1002"/>
      <c r="BU118" s="1002"/>
      <c r="BV118" s="1002" t="s">
        <v>434</v>
      </c>
      <c r="BW118" s="1002"/>
      <c r="BX118" s="1002"/>
      <c r="BY118" s="1002"/>
      <c r="BZ118" s="1002"/>
      <c r="CA118" s="1002" t="s">
        <v>434</v>
      </c>
      <c r="CB118" s="1002"/>
      <c r="CC118" s="1002"/>
      <c r="CD118" s="1002"/>
      <c r="CE118" s="1002"/>
      <c r="CF118" s="922" t="s">
        <v>434</v>
      </c>
      <c r="CG118" s="923"/>
      <c r="CH118" s="923"/>
      <c r="CI118" s="923"/>
      <c r="CJ118" s="923"/>
      <c r="CK118" s="950"/>
      <c r="CL118" s="951"/>
      <c r="CM118" s="924" t="s">
        <v>460</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442</v>
      </c>
      <c r="DH118" s="961"/>
      <c r="DI118" s="961"/>
      <c r="DJ118" s="961"/>
      <c r="DK118" s="962"/>
      <c r="DL118" s="963" t="s">
        <v>434</v>
      </c>
      <c r="DM118" s="961"/>
      <c r="DN118" s="961"/>
      <c r="DO118" s="961"/>
      <c r="DP118" s="962"/>
      <c r="DQ118" s="963" t="s">
        <v>434</v>
      </c>
      <c r="DR118" s="961"/>
      <c r="DS118" s="961"/>
      <c r="DT118" s="961"/>
      <c r="DU118" s="962"/>
      <c r="DV118" s="964" t="s">
        <v>434</v>
      </c>
      <c r="DW118" s="965"/>
      <c r="DX118" s="965"/>
      <c r="DY118" s="965"/>
      <c r="DZ118" s="966"/>
    </row>
    <row r="119" spans="1:130" s="230" customFormat="1" ht="26.25" customHeight="1">
      <c r="A119" s="1058" t="s">
        <v>432</v>
      </c>
      <c r="B119" s="949"/>
      <c r="C119" s="931" t="s">
        <v>433</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130</v>
      </c>
      <c r="AB119" s="902"/>
      <c r="AC119" s="902"/>
      <c r="AD119" s="902"/>
      <c r="AE119" s="903"/>
      <c r="AF119" s="904" t="s">
        <v>434</v>
      </c>
      <c r="AG119" s="902"/>
      <c r="AH119" s="902"/>
      <c r="AI119" s="902"/>
      <c r="AJ119" s="903"/>
      <c r="AK119" s="904" t="s">
        <v>434</v>
      </c>
      <c r="AL119" s="902"/>
      <c r="AM119" s="902"/>
      <c r="AN119" s="902"/>
      <c r="AO119" s="903"/>
      <c r="AP119" s="905" t="s">
        <v>130</v>
      </c>
      <c r="AQ119" s="906"/>
      <c r="AR119" s="906"/>
      <c r="AS119" s="906"/>
      <c r="AT119" s="907"/>
      <c r="AU119" s="912"/>
      <c r="AV119" s="913"/>
      <c r="AW119" s="913"/>
      <c r="AX119" s="913"/>
      <c r="AY119" s="913"/>
      <c r="AZ119" s="251" t="s">
        <v>190</v>
      </c>
      <c r="BA119" s="251"/>
      <c r="BB119" s="251"/>
      <c r="BC119" s="251"/>
      <c r="BD119" s="251"/>
      <c r="BE119" s="251"/>
      <c r="BF119" s="251"/>
      <c r="BG119" s="251"/>
      <c r="BH119" s="251"/>
      <c r="BI119" s="251"/>
      <c r="BJ119" s="251"/>
      <c r="BK119" s="251"/>
      <c r="BL119" s="251"/>
      <c r="BM119" s="251"/>
      <c r="BN119" s="251"/>
      <c r="BO119" s="979" t="s">
        <v>461</v>
      </c>
      <c r="BP119" s="1007"/>
      <c r="BQ119" s="1001">
        <v>22685566</v>
      </c>
      <c r="BR119" s="1002"/>
      <c r="BS119" s="1002"/>
      <c r="BT119" s="1002"/>
      <c r="BU119" s="1002"/>
      <c r="BV119" s="1002">
        <v>23028003</v>
      </c>
      <c r="BW119" s="1002"/>
      <c r="BX119" s="1002"/>
      <c r="BY119" s="1002"/>
      <c r="BZ119" s="1002"/>
      <c r="CA119" s="1002">
        <v>22749265</v>
      </c>
      <c r="CB119" s="1002"/>
      <c r="CC119" s="1002"/>
      <c r="CD119" s="1002"/>
      <c r="CE119" s="1002"/>
      <c r="CF119" s="1003"/>
      <c r="CG119" s="1004"/>
      <c r="CH119" s="1004"/>
      <c r="CI119" s="1004"/>
      <c r="CJ119" s="1005"/>
      <c r="CK119" s="952"/>
      <c r="CL119" s="953"/>
      <c r="CM119" s="975" t="s">
        <v>462</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434</v>
      </c>
      <c r="DH119" s="988"/>
      <c r="DI119" s="988"/>
      <c r="DJ119" s="988"/>
      <c r="DK119" s="989"/>
      <c r="DL119" s="987" t="s">
        <v>130</v>
      </c>
      <c r="DM119" s="988"/>
      <c r="DN119" s="988"/>
      <c r="DO119" s="988"/>
      <c r="DP119" s="989"/>
      <c r="DQ119" s="987" t="s">
        <v>434</v>
      </c>
      <c r="DR119" s="988"/>
      <c r="DS119" s="988"/>
      <c r="DT119" s="988"/>
      <c r="DU119" s="989"/>
      <c r="DV119" s="990" t="s">
        <v>130</v>
      </c>
      <c r="DW119" s="991"/>
      <c r="DX119" s="991"/>
      <c r="DY119" s="991"/>
      <c r="DZ119" s="992"/>
    </row>
    <row r="120" spans="1:130" s="230" customFormat="1" ht="26.25" customHeight="1">
      <c r="A120" s="1059"/>
      <c r="B120" s="951"/>
      <c r="C120" s="924" t="s">
        <v>437</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v>4722</v>
      </c>
      <c r="AB120" s="961"/>
      <c r="AC120" s="961"/>
      <c r="AD120" s="961"/>
      <c r="AE120" s="962"/>
      <c r="AF120" s="963">
        <v>4708</v>
      </c>
      <c r="AG120" s="961"/>
      <c r="AH120" s="961"/>
      <c r="AI120" s="961"/>
      <c r="AJ120" s="962"/>
      <c r="AK120" s="963">
        <v>4659</v>
      </c>
      <c r="AL120" s="961"/>
      <c r="AM120" s="961"/>
      <c r="AN120" s="961"/>
      <c r="AO120" s="962"/>
      <c r="AP120" s="964">
        <v>0.1</v>
      </c>
      <c r="AQ120" s="965"/>
      <c r="AR120" s="965"/>
      <c r="AS120" s="965"/>
      <c r="AT120" s="966"/>
      <c r="AU120" s="993" t="s">
        <v>463</v>
      </c>
      <c r="AV120" s="994"/>
      <c r="AW120" s="994"/>
      <c r="AX120" s="994"/>
      <c r="AY120" s="995"/>
      <c r="AZ120" s="931" t="s">
        <v>464</v>
      </c>
      <c r="BA120" s="899"/>
      <c r="BB120" s="899"/>
      <c r="BC120" s="899"/>
      <c r="BD120" s="899"/>
      <c r="BE120" s="899"/>
      <c r="BF120" s="899"/>
      <c r="BG120" s="899"/>
      <c r="BH120" s="899"/>
      <c r="BI120" s="899"/>
      <c r="BJ120" s="899"/>
      <c r="BK120" s="899"/>
      <c r="BL120" s="899"/>
      <c r="BM120" s="899"/>
      <c r="BN120" s="899"/>
      <c r="BO120" s="899"/>
      <c r="BP120" s="900"/>
      <c r="BQ120" s="932">
        <v>3834090</v>
      </c>
      <c r="BR120" s="933"/>
      <c r="BS120" s="933"/>
      <c r="BT120" s="933"/>
      <c r="BU120" s="933"/>
      <c r="BV120" s="933">
        <v>4342340</v>
      </c>
      <c r="BW120" s="933"/>
      <c r="BX120" s="933"/>
      <c r="BY120" s="933"/>
      <c r="BZ120" s="933"/>
      <c r="CA120" s="933">
        <v>5770036</v>
      </c>
      <c r="CB120" s="933"/>
      <c r="CC120" s="933"/>
      <c r="CD120" s="933"/>
      <c r="CE120" s="933"/>
      <c r="CF120" s="946">
        <v>75.3</v>
      </c>
      <c r="CG120" s="947"/>
      <c r="CH120" s="947"/>
      <c r="CI120" s="947"/>
      <c r="CJ120" s="947"/>
      <c r="CK120" s="1008" t="s">
        <v>465</v>
      </c>
      <c r="CL120" s="1009"/>
      <c r="CM120" s="1009"/>
      <c r="CN120" s="1009"/>
      <c r="CO120" s="1010"/>
      <c r="CP120" s="1016" t="s">
        <v>409</v>
      </c>
      <c r="CQ120" s="1017"/>
      <c r="CR120" s="1017"/>
      <c r="CS120" s="1017"/>
      <c r="CT120" s="1017"/>
      <c r="CU120" s="1017"/>
      <c r="CV120" s="1017"/>
      <c r="CW120" s="1017"/>
      <c r="CX120" s="1017"/>
      <c r="CY120" s="1017"/>
      <c r="CZ120" s="1017"/>
      <c r="DA120" s="1017"/>
      <c r="DB120" s="1017"/>
      <c r="DC120" s="1017"/>
      <c r="DD120" s="1017"/>
      <c r="DE120" s="1017"/>
      <c r="DF120" s="1018"/>
      <c r="DG120" s="932">
        <v>4993234</v>
      </c>
      <c r="DH120" s="933"/>
      <c r="DI120" s="933"/>
      <c r="DJ120" s="933"/>
      <c r="DK120" s="933"/>
      <c r="DL120" s="933">
        <v>4904679</v>
      </c>
      <c r="DM120" s="933"/>
      <c r="DN120" s="933"/>
      <c r="DO120" s="933"/>
      <c r="DP120" s="933"/>
      <c r="DQ120" s="933">
        <v>4869968</v>
      </c>
      <c r="DR120" s="933"/>
      <c r="DS120" s="933"/>
      <c r="DT120" s="933"/>
      <c r="DU120" s="933"/>
      <c r="DV120" s="934">
        <v>63.6</v>
      </c>
      <c r="DW120" s="934"/>
      <c r="DX120" s="934"/>
      <c r="DY120" s="934"/>
      <c r="DZ120" s="935"/>
    </row>
    <row r="121" spans="1:130" s="230" customFormat="1" ht="26.25" customHeight="1">
      <c r="A121" s="1059"/>
      <c r="B121" s="951"/>
      <c r="C121" s="976" t="s">
        <v>466</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v>702</v>
      </c>
      <c r="AB121" s="961"/>
      <c r="AC121" s="961"/>
      <c r="AD121" s="961"/>
      <c r="AE121" s="962"/>
      <c r="AF121" s="963">
        <v>472</v>
      </c>
      <c r="AG121" s="961"/>
      <c r="AH121" s="961"/>
      <c r="AI121" s="961"/>
      <c r="AJ121" s="962"/>
      <c r="AK121" s="963" t="s">
        <v>130</v>
      </c>
      <c r="AL121" s="961"/>
      <c r="AM121" s="961"/>
      <c r="AN121" s="961"/>
      <c r="AO121" s="962"/>
      <c r="AP121" s="964" t="s">
        <v>434</v>
      </c>
      <c r="AQ121" s="965"/>
      <c r="AR121" s="965"/>
      <c r="AS121" s="965"/>
      <c r="AT121" s="966"/>
      <c r="AU121" s="996"/>
      <c r="AV121" s="997"/>
      <c r="AW121" s="997"/>
      <c r="AX121" s="997"/>
      <c r="AY121" s="998"/>
      <c r="AZ121" s="924" t="s">
        <v>467</v>
      </c>
      <c r="BA121" s="925"/>
      <c r="BB121" s="925"/>
      <c r="BC121" s="925"/>
      <c r="BD121" s="925"/>
      <c r="BE121" s="925"/>
      <c r="BF121" s="925"/>
      <c r="BG121" s="925"/>
      <c r="BH121" s="925"/>
      <c r="BI121" s="925"/>
      <c r="BJ121" s="925"/>
      <c r="BK121" s="925"/>
      <c r="BL121" s="925"/>
      <c r="BM121" s="925"/>
      <c r="BN121" s="925"/>
      <c r="BO121" s="925"/>
      <c r="BP121" s="926"/>
      <c r="BQ121" s="927">
        <v>779740</v>
      </c>
      <c r="BR121" s="928"/>
      <c r="BS121" s="928"/>
      <c r="BT121" s="928"/>
      <c r="BU121" s="928"/>
      <c r="BV121" s="928">
        <v>647807</v>
      </c>
      <c r="BW121" s="928"/>
      <c r="BX121" s="928"/>
      <c r="BY121" s="928"/>
      <c r="BZ121" s="928"/>
      <c r="CA121" s="928">
        <v>537520</v>
      </c>
      <c r="CB121" s="928"/>
      <c r="CC121" s="928"/>
      <c r="CD121" s="928"/>
      <c r="CE121" s="928"/>
      <c r="CF121" s="922">
        <v>7</v>
      </c>
      <c r="CG121" s="923"/>
      <c r="CH121" s="923"/>
      <c r="CI121" s="923"/>
      <c r="CJ121" s="923"/>
      <c r="CK121" s="1011"/>
      <c r="CL121" s="1012"/>
      <c r="CM121" s="1012"/>
      <c r="CN121" s="1012"/>
      <c r="CO121" s="1013"/>
      <c r="CP121" s="1021" t="s">
        <v>407</v>
      </c>
      <c r="CQ121" s="1022"/>
      <c r="CR121" s="1022"/>
      <c r="CS121" s="1022"/>
      <c r="CT121" s="1022"/>
      <c r="CU121" s="1022"/>
      <c r="CV121" s="1022"/>
      <c r="CW121" s="1022"/>
      <c r="CX121" s="1022"/>
      <c r="CY121" s="1022"/>
      <c r="CZ121" s="1022"/>
      <c r="DA121" s="1022"/>
      <c r="DB121" s="1022"/>
      <c r="DC121" s="1022"/>
      <c r="DD121" s="1022"/>
      <c r="DE121" s="1022"/>
      <c r="DF121" s="1023"/>
      <c r="DG121" s="927">
        <v>1306</v>
      </c>
      <c r="DH121" s="928"/>
      <c r="DI121" s="928"/>
      <c r="DJ121" s="928"/>
      <c r="DK121" s="928"/>
      <c r="DL121" s="928">
        <v>1153</v>
      </c>
      <c r="DM121" s="928"/>
      <c r="DN121" s="928"/>
      <c r="DO121" s="928"/>
      <c r="DP121" s="928"/>
      <c r="DQ121" s="928">
        <v>1058</v>
      </c>
      <c r="DR121" s="928"/>
      <c r="DS121" s="928"/>
      <c r="DT121" s="928"/>
      <c r="DU121" s="928"/>
      <c r="DV121" s="929">
        <v>0</v>
      </c>
      <c r="DW121" s="929"/>
      <c r="DX121" s="929"/>
      <c r="DY121" s="929"/>
      <c r="DZ121" s="930"/>
    </row>
    <row r="122" spans="1:130" s="230" customFormat="1" ht="26.25" customHeight="1">
      <c r="A122" s="1059"/>
      <c r="B122" s="951"/>
      <c r="C122" s="924" t="s">
        <v>448</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434</v>
      </c>
      <c r="AB122" s="961"/>
      <c r="AC122" s="961"/>
      <c r="AD122" s="961"/>
      <c r="AE122" s="962"/>
      <c r="AF122" s="963" t="s">
        <v>130</v>
      </c>
      <c r="AG122" s="961"/>
      <c r="AH122" s="961"/>
      <c r="AI122" s="961"/>
      <c r="AJ122" s="962"/>
      <c r="AK122" s="963" t="s">
        <v>130</v>
      </c>
      <c r="AL122" s="961"/>
      <c r="AM122" s="961"/>
      <c r="AN122" s="961"/>
      <c r="AO122" s="962"/>
      <c r="AP122" s="964" t="s">
        <v>130</v>
      </c>
      <c r="AQ122" s="965"/>
      <c r="AR122" s="965"/>
      <c r="AS122" s="965"/>
      <c r="AT122" s="966"/>
      <c r="AU122" s="996"/>
      <c r="AV122" s="997"/>
      <c r="AW122" s="997"/>
      <c r="AX122" s="997"/>
      <c r="AY122" s="998"/>
      <c r="AZ122" s="975" t="s">
        <v>468</v>
      </c>
      <c r="BA122" s="967"/>
      <c r="BB122" s="967"/>
      <c r="BC122" s="967"/>
      <c r="BD122" s="967"/>
      <c r="BE122" s="967"/>
      <c r="BF122" s="967"/>
      <c r="BG122" s="967"/>
      <c r="BH122" s="967"/>
      <c r="BI122" s="967"/>
      <c r="BJ122" s="967"/>
      <c r="BK122" s="967"/>
      <c r="BL122" s="967"/>
      <c r="BM122" s="967"/>
      <c r="BN122" s="967"/>
      <c r="BO122" s="967"/>
      <c r="BP122" s="968"/>
      <c r="BQ122" s="1001">
        <v>12689952</v>
      </c>
      <c r="BR122" s="1002"/>
      <c r="BS122" s="1002"/>
      <c r="BT122" s="1002"/>
      <c r="BU122" s="1002"/>
      <c r="BV122" s="1002">
        <v>12681852</v>
      </c>
      <c r="BW122" s="1002"/>
      <c r="BX122" s="1002"/>
      <c r="BY122" s="1002"/>
      <c r="BZ122" s="1002"/>
      <c r="CA122" s="1002">
        <v>12294051</v>
      </c>
      <c r="CB122" s="1002"/>
      <c r="CC122" s="1002"/>
      <c r="CD122" s="1002"/>
      <c r="CE122" s="1002"/>
      <c r="CF122" s="1019">
        <v>160.5</v>
      </c>
      <c r="CG122" s="1020"/>
      <c r="CH122" s="1020"/>
      <c r="CI122" s="1020"/>
      <c r="CJ122" s="1020"/>
      <c r="CK122" s="1011"/>
      <c r="CL122" s="1012"/>
      <c r="CM122" s="1012"/>
      <c r="CN122" s="1012"/>
      <c r="CO122" s="1013"/>
      <c r="CP122" s="1021"/>
      <c r="CQ122" s="1022"/>
      <c r="CR122" s="1022"/>
      <c r="CS122" s="1022"/>
      <c r="CT122" s="1022"/>
      <c r="CU122" s="1022"/>
      <c r="CV122" s="1022"/>
      <c r="CW122" s="1022"/>
      <c r="CX122" s="1022"/>
      <c r="CY122" s="1022"/>
      <c r="CZ122" s="1022"/>
      <c r="DA122" s="1022"/>
      <c r="DB122" s="1022"/>
      <c r="DC122" s="1022"/>
      <c r="DD122" s="1022"/>
      <c r="DE122" s="1022"/>
      <c r="DF122" s="1023"/>
      <c r="DG122" s="927"/>
      <c r="DH122" s="928"/>
      <c r="DI122" s="928"/>
      <c r="DJ122" s="928"/>
      <c r="DK122" s="928"/>
      <c r="DL122" s="928"/>
      <c r="DM122" s="928"/>
      <c r="DN122" s="928"/>
      <c r="DO122" s="928"/>
      <c r="DP122" s="928"/>
      <c r="DQ122" s="928"/>
      <c r="DR122" s="928"/>
      <c r="DS122" s="928"/>
      <c r="DT122" s="928"/>
      <c r="DU122" s="928"/>
      <c r="DV122" s="929"/>
      <c r="DW122" s="929"/>
      <c r="DX122" s="929"/>
      <c r="DY122" s="929"/>
      <c r="DZ122" s="930"/>
    </row>
    <row r="123" spans="1:130" s="230" customFormat="1" ht="26.25" customHeight="1">
      <c r="A123" s="1059"/>
      <c r="B123" s="951"/>
      <c r="C123" s="924" t="s">
        <v>455</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434</v>
      </c>
      <c r="AB123" s="961"/>
      <c r="AC123" s="961"/>
      <c r="AD123" s="961"/>
      <c r="AE123" s="962"/>
      <c r="AF123" s="963" t="s">
        <v>434</v>
      </c>
      <c r="AG123" s="961"/>
      <c r="AH123" s="961"/>
      <c r="AI123" s="961"/>
      <c r="AJ123" s="962"/>
      <c r="AK123" s="963" t="s">
        <v>434</v>
      </c>
      <c r="AL123" s="961"/>
      <c r="AM123" s="961"/>
      <c r="AN123" s="961"/>
      <c r="AO123" s="962"/>
      <c r="AP123" s="964" t="s">
        <v>434</v>
      </c>
      <c r="AQ123" s="965"/>
      <c r="AR123" s="965"/>
      <c r="AS123" s="965"/>
      <c r="AT123" s="966"/>
      <c r="AU123" s="999"/>
      <c r="AV123" s="1000"/>
      <c r="AW123" s="1000"/>
      <c r="AX123" s="1000"/>
      <c r="AY123" s="1000"/>
      <c r="AZ123" s="251" t="s">
        <v>190</v>
      </c>
      <c r="BA123" s="251"/>
      <c r="BB123" s="251"/>
      <c r="BC123" s="251"/>
      <c r="BD123" s="251"/>
      <c r="BE123" s="251"/>
      <c r="BF123" s="251"/>
      <c r="BG123" s="251"/>
      <c r="BH123" s="251"/>
      <c r="BI123" s="251"/>
      <c r="BJ123" s="251"/>
      <c r="BK123" s="251"/>
      <c r="BL123" s="251"/>
      <c r="BM123" s="251"/>
      <c r="BN123" s="251"/>
      <c r="BO123" s="979" t="s">
        <v>469</v>
      </c>
      <c r="BP123" s="1007"/>
      <c r="BQ123" s="1065">
        <v>17303782</v>
      </c>
      <c r="BR123" s="1066"/>
      <c r="BS123" s="1066"/>
      <c r="BT123" s="1066"/>
      <c r="BU123" s="1066"/>
      <c r="BV123" s="1066">
        <v>17671999</v>
      </c>
      <c r="BW123" s="1066"/>
      <c r="BX123" s="1066"/>
      <c r="BY123" s="1066"/>
      <c r="BZ123" s="1066"/>
      <c r="CA123" s="1066">
        <v>18601607</v>
      </c>
      <c r="CB123" s="1066"/>
      <c r="CC123" s="1066"/>
      <c r="CD123" s="1066"/>
      <c r="CE123" s="1066"/>
      <c r="CF123" s="1003"/>
      <c r="CG123" s="1004"/>
      <c r="CH123" s="1004"/>
      <c r="CI123" s="1004"/>
      <c r="CJ123" s="1005"/>
      <c r="CK123" s="1011"/>
      <c r="CL123" s="1012"/>
      <c r="CM123" s="1012"/>
      <c r="CN123" s="1012"/>
      <c r="CO123" s="1013"/>
      <c r="CP123" s="1021"/>
      <c r="CQ123" s="1022"/>
      <c r="CR123" s="1022"/>
      <c r="CS123" s="1022"/>
      <c r="CT123" s="1022"/>
      <c r="CU123" s="1022"/>
      <c r="CV123" s="1022"/>
      <c r="CW123" s="1022"/>
      <c r="CX123" s="1022"/>
      <c r="CY123" s="1022"/>
      <c r="CZ123" s="1022"/>
      <c r="DA123" s="1022"/>
      <c r="DB123" s="1022"/>
      <c r="DC123" s="1022"/>
      <c r="DD123" s="1022"/>
      <c r="DE123" s="1022"/>
      <c r="DF123" s="1023"/>
      <c r="DG123" s="960"/>
      <c r="DH123" s="961"/>
      <c r="DI123" s="961"/>
      <c r="DJ123" s="961"/>
      <c r="DK123" s="962"/>
      <c r="DL123" s="963"/>
      <c r="DM123" s="961"/>
      <c r="DN123" s="961"/>
      <c r="DO123" s="961"/>
      <c r="DP123" s="962"/>
      <c r="DQ123" s="963"/>
      <c r="DR123" s="961"/>
      <c r="DS123" s="961"/>
      <c r="DT123" s="961"/>
      <c r="DU123" s="962"/>
      <c r="DV123" s="964"/>
      <c r="DW123" s="965"/>
      <c r="DX123" s="965"/>
      <c r="DY123" s="965"/>
      <c r="DZ123" s="966"/>
    </row>
    <row r="124" spans="1:130" s="230" customFormat="1" ht="26.25" customHeight="1" thickBot="1">
      <c r="A124" s="1059"/>
      <c r="B124" s="951"/>
      <c r="C124" s="924" t="s">
        <v>458</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130</v>
      </c>
      <c r="AB124" s="961"/>
      <c r="AC124" s="961"/>
      <c r="AD124" s="961"/>
      <c r="AE124" s="962"/>
      <c r="AF124" s="963" t="s">
        <v>470</v>
      </c>
      <c r="AG124" s="961"/>
      <c r="AH124" s="961"/>
      <c r="AI124" s="961"/>
      <c r="AJ124" s="962"/>
      <c r="AK124" s="963" t="s">
        <v>130</v>
      </c>
      <c r="AL124" s="961"/>
      <c r="AM124" s="961"/>
      <c r="AN124" s="961"/>
      <c r="AO124" s="962"/>
      <c r="AP124" s="964" t="s">
        <v>471</v>
      </c>
      <c r="AQ124" s="965"/>
      <c r="AR124" s="965"/>
      <c r="AS124" s="965"/>
      <c r="AT124" s="966"/>
      <c r="AU124" s="1061" t="s">
        <v>472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71.599999999999994</v>
      </c>
      <c r="BR124" s="1029"/>
      <c r="BS124" s="1029"/>
      <c r="BT124" s="1029"/>
      <c r="BU124" s="1029"/>
      <c r="BV124" s="1029">
        <v>68.400000000000006</v>
      </c>
      <c r="BW124" s="1029"/>
      <c r="BX124" s="1029"/>
      <c r="BY124" s="1029"/>
      <c r="BZ124" s="1029"/>
      <c r="CA124" s="1029">
        <v>54.1</v>
      </c>
      <c r="CB124" s="1029"/>
      <c r="CC124" s="1029"/>
      <c r="CD124" s="1029"/>
      <c r="CE124" s="1029"/>
      <c r="CF124" s="1030"/>
      <c r="CG124" s="1031"/>
      <c r="CH124" s="1031"/>
      <c r="CI124" s="1031"/>
      <c r="CJ124" s="1032"/>
      <c r="CK124" s="1014"/>
      <c r="CL124" s="1014"/>
      <c r="CM124" s="1014"/>
      <c r="CN124" s="1014"/>
      <c r="CO124" s="1015"/>
      <c r="CP124" s="1021" t="s">
        <v>473</v>
      </c>
      <c r="CQ124" s="1022"/>
      <c r="CR124" s="1022"/>
      <c r="CS124" s="1022"/>
      <c r="CT124" s="1022"/>
      <c r="CU124" s="1022"/>
      <c r="CV124" s="1022"/>
      <c r="CW124" s="1022"/>
      <c r="CX124" s="1022"/>
      <c r="CY124" s="1022"/>
      <c r="CZ124" s="1022"/>
      <c r="DA124" s="1022"/>
      <c r="DB124" s="1022"/>
      <c r="DC124" s="1022"/>
      <c r="DD124" s="1022"/>
      <c r="DE124" s="1022"/>
      <c r="DF124" s="1023"/>
      <c r="DG124" s="1006" t="s">
        <v>130</v>
      </c>
      <c r="DH124" s="988"/>
      <c r="DI124" s="988"/>
      <c r="DJ124" s="988"/>
      <c r="DK124" s="989"/>
      <c r="DL124" s="987" t="s">
        <v>471</v>
      </c>
      <c r="DM124" s="988"/>
      <c r="DN124" s="988"/>
      <c r="DO124" s="988"/>
      <c r="DP124" s="989"/>
      <c r="DQ124" s="987" t="s">
        <v>474</v>
      </c>
      <c r="DR124" s="988"/>
      <c r="DS124" s="988"/>
      <c r="DT124" s="988"/>
      <c r="DU124" s="989"/>
      <c r="DV124" s="990" t="s">
        <v>130</v>
      </c>
      <c r="DW124" s="991"/>
      <c r="DX124" s="991"/>
      <c r="DY124" s="991"/>
      <c r="DZ124" s="992"/>
    </row>
    <row r="125" spans="1:130" s="230" customFormat="1" ht="26.25" customHeight="1">
      <c r="A125" s="1059"/>
      <c r="B125" s="951"/>
      <c r="C125" s="924" t="s">
        <v>460</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130</v>
      </c>
      <c r="AB125" s="961"/>
      <c r="AC125" s="961"/>
      <c r="AD125" s="961"/>
      <c r="AE125" s="962"/>
      <c r="AF125" s="963" t="s">
        <v>130</v>
      </c>
      <c r="AG125" s="961"/>
      <c r="AH125" s="961"/>
      <c r="AI125" s="961"/>
      <c r="AJ125" s="962"/>
      <c r="AK125" s="963" t="s">
        <v>130</v>
      </c>
      <c r="AL125" s="961"/>
      <c r="AM125" s="961"/>
      <c r="AN125" s="961"/>
      <c r="AO125" s="962"/>
      <c r="AP125" s="964" t="s">
        <v>130</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475</v>
      </c>
      <c r="CL125" s="1009"/>
      <c r="CM125" s="1009"/>
      <c r="CN125" s="1009"/>
      <c r="CO125" s="1010"/>
      <c r="CP125" s="931" t="s">
        <v>476</v>
      </c>
      <c r="CQ125" s="899"/>
      <c r="CR125" s="899"/>
      <c r="CS125" s="899"/>
      <c r="CT125" s="899"/>
      <c r="CU125" s="899"/>
      <c r="CV125" s="899"/>
      <c r="CW125" s="899"/>
      <c r="CX125" s="899"/>
      <c r="CY125" s="899"/>
      <c r="CZ125" s="899"/>
      <c r="DA125" s="899"/>
      <c r="DB125" s="899"/>
      <c r="DC125" s="899"/>
      <c r="DD125" s="899"/>
      <c r="DE125" s="899"/>
      <c r="DF125" s="900"/>
      <c r="DG125" s="932" t="s">
        <v>130</v>
      </c>
      <c r="DH125" s="933"/>
      <c r="DI125" s="933"/>
      <c r="DJ125" s="933"/>
      <c r="DK125" s="933"/>
      <c r="DL125" s="933" t="s">
        <v>130</v>
      </c>
      <c r="DM125" s="933"/>
      <c r="DN125" s="933"/>
      <c r="DO125" s="933"/>
      <c r="DP125" s="933"/>
      <c r="DQ125" s="933" t="s">
        <v>471</v>
      </c>
      <c r="DR125" s="933"/>
      <c r="DS125" s="933"/>
      <c r="DT125" s="933"/>
      <c r="DU125" s="933"/>
      <c r="DV125" s="934" t="s">
        <v>470</v>
      </c>
      <c r="DW125" s="934"/>
      <c r="DX125" s="934"/>
      <c r="DY125" s="934"/>
      <c r="DZ125" s="935"/>
    </row>
    <row r="126" spans="1:130" s="230" customFormat="1" ht="26.25" customHeight="1" thickBot="1">
      <c r="A126" s="1059"/>
      <c r="B126" s="951"/>
      <c r="C126" s="924" t="s">
        <v>462</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130</v>
      </c>
      <c r="AB126" s="961"/>
      <c r="AC126" s="961"/>
      <c r="AD126" s="961"/>
      <c r="AE126" s="962"/>
      <c r="AF126" s="963" t="s">
        <v>130</v>
      </c>
      <c r="AG126" s="961"/>
      <c r="AH126" s="961"/>
      <c r="AI126" s="961"/>
      <c r="AJ126" s="962"/>
      <c r="AK126" s="963" t="s">
        <v>130</v>
      </c>
      <c r="AL126" s="961"/>
      <c r="AM126" s="961"/>
      <c r="AN126" s="961"/>
      <c r="AO126" s="962"/>
      <c r="AP126" s="964" t="s">
        <v>130</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477</v>
      </c>
      <c r="CQ126" s="925"/>
      <c r="CR126" s="925"/>
      <c r="CS126" s="925"/>
      <c r="CT126" s="925"/>
      <c r="CU126" s="925"/>
      <c r="CV126" s="925"/>
      <c r="CW126" s="925"/>
      <c r="CX126" s="925"/>
      <c r="CY126" s="925"/>
      <c r="CZ126" s="925"/>
      <c r="DA126" s="925"/>
      <c r="DB126" s="925"/>
      <c r="DC126" s="925"/>
      <c r="DD126" s="925"/>
      <c r="DE126" s="925"/>
      <c r="DF126" s="926"/>
      <c r="DG126" s="927" t="s">
        <v>130</v>
      </c>
      <c r="DH126" s="928"/>
      <c r="DI126" s="928"/>
      <c r="DJ126" s="928"/>
      <c r="DK126" s="928"/>
      <c r="DL126" s="928" t="s">
        <v>130</v>
      </c>
      <c r="DM126" s="928"/>
      <c r="DN126" s="928"/>
      <c r="DO126" s="928"/>
      <c r="DP126" s="928"/>
      <c r="DQ126" s="928" t="s">
        <v>130</v>
      </c>
      <c r="DR126" s="928"/>
      <c r="DS126" s="928"/>
      <c r="DT126" s="928"/>
      <c r="DU126" s="928"/>
      <c r="DV126" s="929" t="s">
        <v>130</v>
      </c>
      <c r="DW126" s="929"/>
      <c r="DX126" s="929"/>
      <c r="DY126" s="929"/>
      <c r="DZ126" s="930"/>
    </row>
    <row r="127" spans="1:130" s="230" customFormat="1" ht="26.25" customHeight="1">
      <c r="A127" s="1060"/>
      <c r="B127" s="953"/>
      <c r="C127" s="975" t="s">
        <v>478</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644</v>
      </c>
      <c r="AB127" s="961"/>
      <c r="AC127" s="961"/>
      <c r="AD127" s="961"/>
      <c r="AE127" s="962"/>
      <c r="AF127" s="963">
        <v>369</v>
      </c>
      <c r="AG127" s="961"/>
      <c r="AH127" s="961"/>
      <c r="AI127" s="961"/>
      <c r="AJ127" s="962"/>
      <c r="AK127" s="963">
        <v>460</v>
      </c>
      <c r="AL127" s="961"/>
      <c r="AM127" s="961"/>
      <c r="AN127" s="961"/>
      <c r="AO127" s="962"/>
      <c r="AP127" s="964">
        <v>0</v>
      </c>
      <c r="AQ127" s="965"/>
      <c r="AR127" s="965"/>
      <c r="AS127" s="965"/>
      <c r="AT127" s="966"/>
      <c r="AU127" s="232"/>
      <c r="AV127" s="232"/>
      <c r="AW127" s="232"/>
      <c r="AX127" s="1033" t="s">
        <v>479</v>
      </c>
      <c r="AY127" s="1034"/>
      <c r="AZ127" s="1034"/>
      <c r="BA127" s="1034"/>
      <c r="BB127" s="1034"/>
      <c r="BC127" s="1034"/>
      <c r="BD127" s="1034"/>
      <c r="BE127" s="1035"/>
      <c r="BF127" s="1036" t="s">
        <v>480</v>
      </c>
      <c r="BG127" s="1034"/>
      <c r="BH127" s="1034"/>
      <c r="BI127" s="1034"/>
      <c r="BJ127" s="1034"/>
      <c r="BK127" s="1034"/>
      <c r="BL127" s="1035"/>
      <c r="BM127" s="1036" t="s">
        <v>481</v>
      </c>
      <c r="BN127" s="1034"/>
      <c r="BO127" s="1034"/>
      <c r="BP127" s="1034"/>
      <c r="BQ127" s="1034"/>
      <c r="BR127" s="1034"/>
      <c r="BS127" s="1035"/>
      <c r="BT127" s="1036" t="s">
        <v>482</v>
      </c>
      <c r="BU127" s="1034"/>
      <c r="BV127" s="1034"/>
      <c r="BW127" s="1034"/>
      <c r="BX127" s="1034"/>
      <c r="BY127" s="1034"/>
      <c r="BZ127" s="1057"/>
      <c r="CA127" s="232"/>
      <c r="CB127" s="232"/>
      <c r="CC127" s="232"/>
      <c r="CD127" s="255"/>
      <c r="CE127" s="255"/>
      <c r="CF127" s="255"/>
      <c r="CG127" s="232"/>
      <c r="CH127" s="232"/>
      <c r="CI127" s="232"/>
      <c r="CJ127" s="254"/>
      <c r="CK127" s="1025"/>
      <c r="CL127" s="1012"/>
      <c r="CM127" s="1012"/>
      <c r="CN127" s="1012"/>
      <c r="CO127" s="1013"/>
      <c r="CP127" s="924" t="s">
        <v>483</v>
      </c>
      <c r="CQ127" s="925"/>
      <c r="CR127" s="925"/>
      <c r="CS127" s="925"/>
      <c r="CT127" s="925"/>
      <c r="CU127" s="925"/>
      <c r="CV127" s="925"/>
      <c r="CW127" s="925"/>
      <c r="CX127" s="925"/>
      <c r="CY127" s="925"/>
      <c r="CZ127" s="925"/>
      <c r="DA127" s="925"/>
      <c r="DB127" s="925"/>
      <c r="DC127" s="925"/>
      <c r="DD127" s="925"/>
      <c r="DE127" s="925"/>
      <c r="DF127" s="926"/>
      <c r="DG127" s="927" t="s">
        <v>130</v>
      </c>
      <c r="DH127" s="928"/>
      <c r="DI127" s="928"/>
      <c r="DJ127" s="928"/>
      <c r="DK127" s="928"/>
      <c r="DL127" s="928" t="s">
        <v>130</v>
      </c>
      <c r="DM127" s="928"/>
      <c r="DN127" s="928"/>
      <c r="DO127" s="928"/>
      <c r="DP127" s="928"/>
      <c r="DQ127" s="928" t="s">
        <v>130</v>
      </c>
      <c r="DR127" s="928"/>
      <c r="DS127" s="928"/>
      <c r="DT127" s="928"/>
      <c r="DU127" s="928"/>
      <c r="DV127" s="929" t="s">
        <v>130</v>
      </c>
      <c r="DW127" s="929"/>
      <c r="DX127" s="929"/>
      <c r="DY127" s="929"/>
      <c r="DZ127" s="930"/>
    </row>
    <row r="128" spans="1:130" s="230" customFormat="1" ht="26.25" customHeight="1" thickBot="1">
      <c r="A128" s="1043" t="s">
        <v>484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485</v>
      </c>
      <c r="X128" s="1045"/>
      <c r="Y128" s="1045"/>
      <c r="Z128" s="1046"/>
      <c r="AA128" s="1047">
        <v>159540</v>
      </c>
      <c r="AB128" s="1048"/>
      <c r="AC128" s="1048"/>
      <c r="AD128" s="1048"/>
      <c r="AE128" s="1049"/>
      <c r="AF128" s="1050">
        <v>149338</v>
      </c>
      <c r="AG128" s="1048"/>
      <c r="AH128" s="1048"/>
      <c r="AI128" s="1048"/>
      <c r="AJ128" s="1049"/>
      <c r="AK128" s="1050">
        <v>126118</v>
      </c>
      <c r="AL128" s="1048"/>
      <c r="AM128" s="1048"/>
      <c r="AN128" s="1048"/>
      <c r="AO128" s="1049"/>
      <c r="AP128" s="1051"/>
      <c r="AQ128" s="1052"/>
      <c r="AR128" s="1052"/>
      <c r="AS128" s="1052"/>
      <c r="AT128" s="1053"/>
      <c r="AU128" s="232"/>
      <c r="AV128" s="232"/>
      <c r="AW128" s="232"/>
      <c r="AX128" s="898" t="s">
        <v>486</v>
      </c>
      <c r="AY128" s="899"/>
      <c r="AZ128" s="899"/>
      <c r="BA128" s="899"/>
      <c r="BB128" s="899"/>
      <c r="BC128" s="899"/>
      <c r="BD128" s="899"/>
      <c r="BE128" s="900"/>
      <c r="BF128" s="1054" t="s">
        <v>130</v>
      </c>
      <c r="BG128" s="1055"/>
      <c r="BH128" s="1055"/>
      <c r="BI128" s="1055"/>
      <c r="BJ128" s="1055"/>
      <c r="BK128" s="1055"/>
      <c r="BL128" s="1056"/>
      <c r="BM128" s="1054">
        <v>13.62</v>
      </c>
      <c r="BN128" s="1055"/>
      <c r="BO128" s="1055"/>
      <c r="BP128" s="1055"/>
      <c r="BQ128" s="1055"/>
      <c r="BR128" s="1055"/>
      <c r="BS128" s="1056"/>
      <c r="BT128" s="1054">
        <v>20</v>
      </c>
      <c r="BU128" s="1055"/>
      <c r="BV128" s="1055"/>
      <c r="BW128" s="1055"/>
      <c r="BX128" s="1055"/>
      <c r="BY128" s="1055"/>
      <c r="BZ128" s="1078"/>
      <c r="CA128" s="255"/>
      <c r="CB128" s="255"/>
      <c r="CC128" s="255"/>
      <c r="CD128" s="255"/>
      <c r="CE128" s="255"/>
      <c r="CF128" s="255"/>
      <c r="CG128" s="232"/>
      <c r="CH128" s="232"/>
      <c r="CI128" s="232"/>
      <c r="CJ128" s="254"/>
      <c r="CK128" s="1026"/>
      <c r="CL128" s="1027"/>
      <c r="CM128" s="1027"/>
      <c r="CN128" s="1027"/>
      <c r="CO128" s="1028"/>
      <c r="CP128" s="1037" t="s">
        <v>487</v>
      </c>
      <c r="CQ128" s="726"/>
      <c r="CR128" s="726"/>
      <c r="CS128" s="726"/>
      <c r="CT128" s="726"/>
      <c r="CU128" s="726"/>
      <c r="CV128" s="726"/>
      <c r="CW128" s="726"/>
      <c r="CX128" s="726"/>
      <c r="CY128" s="726"/>
      <c r="CZ128" s="726"/>
      <c r="DA128" s="726"/>
      <c r="DB128" s="726"/>
      <c r="DC128" s="726"/>
      <c r="DD128" s="726"/>
      <c r="DE128" s="726"/>
      <c r="DF128" s="1038"/>
      <c r="DG128" s="1039" t="s">
        <v>470</v>
      </c>
      <c r="DH128" s="1040"/>
      <c r="DI128" s="1040"/>
      <c r="DJ128" s="1040"/>
      <c r="DK128" s="1040"/>
      <c r="DL128" s="1040" t="s">
        <v>474</v>
      </c>
      <c r="DM128" s="1040"/>
      <c r="DN128" s="1040"/>
      <c r="DO128" s="1040"/>
      <c r="DP128" s="1040"/>
      <c r="DQ128" s="1040" t="s">
        <v>130</v>
      </c>
      <c r="DR128" s="1040"/>
      <c r="DS128" s="1040"/>
      <c r="DT128" s="1040"/>
      <c r="DU128" s="1040"/>
      <c r="DV128" s="1041" t="s">
        <v>474</v>
      </c>
      <c r="DW128" s="1041"/>
      <c r="DX128" s="1041"/>
      <c r="DY128" s="1041"/>
      <c r="DZ128" s="1042"/>
    </row>
    <row r="129" spans="1:131" s="230" customFormat="1" ht="26.25" customHeight="1">
      <c r="A129" s="936" t="s">
        <v>109</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488</v>
      </c>
      <c r="X129" s="1073"/>
      <c r="Y129" s="1073"/>
      <c r="Z129" s="1074"/>
      <c r="AA129" s="960">
        <v>8387014</v>
      </c>
      <c r="AB129" s="961"/>
      <c r="AC129" s="961"/>
      <c r="AD129" s="961"/>
      <c r="AE129" s="962"/>
      <c r="AF129" s="963">
        <v>8666882</v>
      </c>
      <c r="AG129" s="961"/>
      <c r="AH129" s="961"/>
      <c r="AI129" s="961"/>
      <c r="AJ129" s="962"/>
      <c r="AK129" s="963">
        <v>8536850</v>
      </c>
      <c r="AL129" s="961"/>
      <c r="AM129" s="961"/>
      <c r="AN129" s="961"/>
      <c r="AO129" s="962"/>
      <c r="AP129" s="1075"/>
      <c r="AQ129" s="1076"/>
      <c r="AR129" s="1076"/>
      <c r="AS129" s="1076"/>
      <c r="AT129" s="1077"/>
      <c r="AU129" s="233"/>
      <c r="AV129" s="233"/>
      <c r="AW129" s="233"/>
      <c r="AX129" s="1067" t="s">
        <v>489</v>
      </c>
      <c r="AY129" s="925"/>
      <c r="AZ129" s="925"/>
      <c r="BA129" s="925"/>
      <c r="BB129" s="925"/>
      <c r="BC129" s="925"/>
      <c r="BD129" s="925"/>
      <c r="BE129" s="926"/>
      <c r="BF129" s="1068" t="s">
        <v>470</v>
      </c>
      <c r="BG129" s="1069"/>
      <c r="BH129" s="1069"/>
      <c r="BI129" s="1069"/>
      <c r="BJ129" s="1069"/>
      <c r="BK129" s="1069"/>
      <c r="BL129" s="1070"/>
      <c r="BM129" s="1068">
        <v>18.62</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6" t="s">
        <v>490</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491</v>
      </c>
      <c r="X130" s="1073"/>
      <c r="Y130" s="1073"/>
      <c r="Z130" s="1074"/>
      <c r="AA130" s="960">
        <v>880387</v>
      </c>
      <c r="AB130" s="961"/>
      <c r="AC130" s="961"/>
      <c r="AD130" s="961"/>
      <c r="AE130" s="962"/>
      <c r="AF130" s="963">
        <v>846058</v>
      </c>
      <c r="AG130" s="961"/>
      <c r="AH130" s="961"/>
      <c r="AI130" s="961"/>
      <c r="AJ130" s="962"/>
      <c r="AK130" s="963">
        <v>877771</v>
      </c>
      <c r="AL130" s="961"/>
      <c r="AM130" s="961"/>
      <c r="AN130" s="961"/>
      <c r="AO130" s="962"/>
      <c r="AP130" s="1075"/>
      <c r="AQ130" s="1076"/>
      <c r="AR130" s="1076"/>
      <c r="AS130" s="1076"/>
      <c r="AT130" s="1077"/>
      <c r="AU130" s="233"/>
      <c r="AV130" s="233"/>
      <c r="AW130" s="233"/>
      <c r="AX130" s="1067" t="s">
        <v>492</v>
      </c>
      <c r="AY130" s="925"/>
      <c r="AZ130" s="925"/>
      <c r="BA130" s="925"/>
      <c r="BB130" s="925"/>
      <c r="BC130" s="925"/>
      <c r="BD130" s="925"/>
      <c r="BE130" s="926"/>
      <c r="BF130" s="1103">
        <v>9.5</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493</v>
      </c>
      <c r="X131" s="1110"/>
      <c r="Y131" s="1110"/>
      <c r="Z131" s="1111"/>
      <c r="AA131" s="1006">
        <v>7506627</v>
      </c>
      <c r="AB131" s="988"/>
      <c r="AC131" s="988"/>
      <c r="AD131" s="988"/>
      <c r="AE131" s="989"/>
      <c r="AF131" s="987">
        <v>7820824</v>
      </c>
      <c r="AG131" s="988"/>
      <c r="AH131" s="988"/>
      <c r="AI131" s="988"/>
      <c r="AJ131" s="989"/>
      <c r="AK131" s="987">
        <v>7659079</v>
      </c>
      <c r="AL131" s="988"/>
      <c r="AM131" s="988"/>
      <c r="AN131" s="988"/>
      <c r="AO131" s="989"/>
      <c r="AP131" s="1112"/>
      <c r="AQ131" s="1113"/>
      <c r="AR131" s="1113"/>
      <c r="AS131" s="1113"/>
      <c r="AT131" s="1114"/>
      <c r="AU131" s="233"/>
      <c r="AV131" s="233"/>
      <c r="AW131" s="233"/>
      <c r="AX131" s="1085" t="s">
        <v>494</v>
      </c>
      <c r="AY131" s="726"/>
      <c r="AZ131" s="726"/>
      <c r="BA131" s="726"/>
      <c r="BB131" s="726"/>
      <c r="BC131" s="726"/>
      <c r="BD131" s="726"/>
      <c r="BE131" s="1038"/>
      <c r="BF131" s="1086">
        <v>54.1</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2" t="s">
        <v>495</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496</v>
      </c>
      <c r="W132" s="1096"/>
      <c r="X132" s="1096"/>
      <c r="Y132" s="1096"/>
      <c r="Z132" s="1097"/>
      <c r="AA132" s="1098">
        <v>9.8561844090000008</v>
      </c>
      <c r="AB132" s="1099"/>
      <c r="AC132" s="1099"/>
      <c r="AD132" s="1099"/>
      <c r="AE132" s="1100"/>
      <c r="AF132" s="1101">
        <v>8.9022205329999995</v>
      </c>
      <c r="AG132" s="1099"/>
      <c r="AH132" s="1099"/>
      <c r="AI132" s="1099"/>
      <c r="AJ132" s="1100"/>
      <c r="AK132" s="1101">
        <v>10.00992417</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497</v>
      </c>
      <c r="W133" s="1079"/>
      <c r="X133" s="1079"/>
      <c r="Y133" s="1079"/>
      <c r="Z133" s="1080"/>
      <c r="AA133" s="1081">
        <v>9</v>
      </c>
      <c r="AB133" s="1082"/>
      <c r="AC133" s="1082"/>
      <c r="AD133" s="1082"/>
      <c r="AE133" s="1083"/>
      <c r="AF133" s="1081">
        <v>9.1</v>
      </c>
      <c r="AG133" s="1082"/>
      <c r="AH133" s="1082"/>
      <c r="AI133" s="1082"/>
      <c r="AJ133" s="1083"/>
      <c r="AK133" s="1081">
        <v>9.5</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dLOZHb6T6dT2/ukxNTailyKgAjwXFVBYgsu6gg7V6WXLRuThWi7JUiB7Ohj8BK4X4117Gjgo0dJuCiXgVa7FA==" saltValue="ue/P3rVDEKtwKfR8fi+Ed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498</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H9Um6EYYZGjDXeS7u9elta8Ug/uOxCB8xJWk7C8eXYp1+ydxFNPdEQ2dBKF1LrH+JlrlXJn5A3Sj+WXuxtrvCA==" saltValue="kZQ7dVbNoN2CmvtDNKIJ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KGmaQ0M5UbPC5Xu9ngMhgLeoKP+spX2w7718okpIqUqLZcJf5h7QaHy0f6Lkpo++ECaePzZ+LvdihRYPQOLcA==" saltValue="oA/oTkkjEFvfff2PgucO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501</v>
      </c>
      <c r="AP7" s="272"/>
      <c r="AQ7" s="273" t="s">
        <v>502</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503</v>
      </c>
      <c r="AQ8" s="279" t="s">
        <v>504</v>
      </c>
      <c r="AR8" s="280" t="s">
        <v>505</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506</v>
      </c>
      <c r="AL9" s="1119"/>
      <c r="AM9" s="1119"/>
      <c r="AN9" s="1120"/>
      <c r="AO9" s="281">
        <v>2310313</v>
      </c>
      <c r="AP9" s="281">
        <v>71396</v>
      </c>
      <c r="AQ9" s="282">
        <v>88339</v>
      </c>
      <c r="AR9" s="283">
        <v>-19.2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507</v>
      </c>
      <c r="AL10" s="1119"/>
      <c r="AM10" s="1119"/>
      <c r="AN10" s="1120"/>
      <c r="AO10" s="284">
        <v>328026</v>
      </c>
      <c r="AP10" s="284">
        <v>10137</v>
      </c>
      <c r="AQ10" s="285">
        <v>7842</v>
      </c>
      <c r="AR10" s="286">
        <v>29.3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508</v>
      </c>
      <c r="AL11" s="1119"/>
      <c r="AM11" s="1119"/>
      <c r="AN11" s="1120"/>
      <c r="AO11" s="284">
        <v>46470</v>
      </c>
      <c r="AP11" s="284">
        <v>1436</v>
      </c>
      <c r="AQ11" s="285">
        <v>2321</v>
      </c>
      <c r="AR11" s="286">
        <v>-38.1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509</v>
      </c>
      <c r="AL12" s="1119"/>
      <c r="AM12" s="1119"/>
      <c r="AN12" s="1120"/>
      <c r="AO12" s="284">
        <v>565</v>
      </c>
      <c r="AP12" s="284">
        <v>17</v>
      </c>
      <c r="AQ12" s="285">
        <v>10</v>
      </c>
      <c r="AR12" s="286">
        <v>70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510</v>
      </c>
      <c r="AL13" s="1119"/>
      <c r="AM13" s="1119"/>
      <c r="AN13" s="1120"/>
      <c r="AO13" s="284">
        <v>157249</v>
      </c>
      <c r="AP13" s="284">
        <v>4860</v>
      </c>
      <c r="AQ13" s="285">
        <v>2936</v>
      </c>
      <c r="AR13" s="286">
        <v>65.5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511</v>
      </c>
      <c r="AL14" s="1119"/>
      <c r="AM14" s="1119"/>
      <c r="AN14" s="1120"/>
      <c r="AO14" s="284">
        <v>24517</v>
      </c>
      <c r="AP14" s="284">
        <v>758</v>
      </c>
      <c r="AQ14" s="285">
        <v>1649</v>
      </c>
      <c r="AR14" s="286">
        <v>-54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512</v>
      </c>
      <c r="AL15" s="1122"/>
      <c r="AM15" s="1122"/>
      <c r="AN15" s="1123"/>
      <c r="AO15" s="284">
        <v>-121682</v>
      </c>
      <c r="AP15" s="284">
        <v>-3760</v>
      </c>
      <c r="AQ15" s="285">
        <v>-5997</v>
      </c>
      <c r="AR15" s="286">
        <v>-37.299999999999997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190</v>
      </c>
      <c r="AL16" s="1122"/>
      <c r="AM16" s="1122"/>
      <c r="AN16" s="1123"/>
      <c r="AO16" s="284">
        <v>2745458</v>
      </c>
      <c r="AP16" s="284">
        <v>84844</v>
      </c>
      <c r="AQ16" s="285">
        <v>97102</v>
      </c>
      <c r="AR16" s="286">
        <v>-12.6</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517</v>
      </c>
      <c r="AL21" s="1125"/>
      <c r="AM21" s="1125"/>
      <c r="AN21" s="1126"/>
      <c r="AO21" s="297">
        <v>6.74</v>
      </c>
      <c r="AP21" s="298">
        <v>8.91</v>
      </c>
      <c r="AQ21" s="299">
        <v>-2.17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518</v>
      </c>
      <c r="AL22" s="1125"/>
      <c r="AM22" s="1125"/>
      <c r="AN22" s="1126"/>
      <c r="AO22" s="302">
        <v>100.3</v>
      </c>
      <c r="AP22" s="303">
        <v>97.5</v>
      </c>
      <c r="AQ22" s="304">
        <v>2.8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5" t="s">
        <v>519</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c r="A27" s="309"/>
      <c r="AO27" s="262"/>
      <c r="AP27" s="262"/>
      <c r="AQ27" s="262"/>
      <c r="AR27" s="262"/>
      <c r="AS27" s="262"/>
      <c r="AT27" s="262"/>
    </row>
    <row r="28" spans="1:46" ht="17.2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501</v>
      </c>
      <c r="AP30" s="272"/>
      <c r="AQ30" s="273" t="s">
        <v>502</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503</v>
      </c>
      <c r="AQ31" s="279" t="s">
        <v>504</v>
      </c>
      <c r="AR31" s="280" t="s">
        <v>505</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522</v>
      </c>
      <c r="AL32" s="1133"/>
      <c r="AM32" s="1133"/>
      <c r="AN32" s="1134"/>
      <c r="AO32" s="312">
        <v>1417503</v>
      </c>
      <c r="AP32" s="312">
        <v>43806</v>
      </c>
      <c r="AQ32" s="313">
        <v>55264</v>
      </c>
      <c r="AR32" s="314">
        <v>-20.7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523</v>
      </c>
      <c r="AL33" s="1133"/>
      <c r="AM33" s="1133"/>
      <c r="AN33" s="1134"/>
      <c r="AO33" s="312" t="s">
        <v>524</v>
      </c>
      <c r="AP33" s="312" t="s">
        <v>524</v>
      </c>
      <c r="AQ33" s="313" t="s">
        <v>524</v>
      </c>
      <c r="AR33" s="314" t="s">
        <v>524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525</v>
      </c>
      <c r="AL34" s="1133"/>
      <c r="AM34" s="1133"/>
      <c r="AN34" s="1134"/>
      <c r="AO34" s="312" t="s">
        <v>524</v>
      </c>
      <c r="AP34" s="312" t="s">
        <v>524</v>
      </c>
      <c r="AQ34" s="313">
        <v>19</v>
      </c>
      <c r="AR34" s="314" t="s">
        <v>524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526</v>
      </c>
      <c r="AL35" s="1133"/>
      <c r="AM35" s="1133"/>
      <c r="AN35" s="1134"/>
      <c r="AO35" s="312">
        <v>280722</v>
      </c>
      <c r="AP35" s="312">
        <v>8675</v>
      </c>
      <c r="AQ35" s="313">
        <v>18522</v>
      </c>
      <c r="AR35" s="314">
        <v>-53.2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527</v>
      </c>
      <c r="AL36" s="1133"/>
      <c r="AM36" s="1133"/>
      <c r="AN36" s="1134"/>
      <c r="AO36" s="312">
        <v>67213</v>
      </c>
      <c r="AP36" s="312">
        <v>2077</v>
      </c>
      <c r="AQ36" s="313">
        <v>2744</v>
      </c>
      <c r="AR36" s="314">
        <v>-24.3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528</v>
      </c>
      <c r="AL37" s="1133"/>
      <c r="AM37" s="1133"/>
      <c r="AN37" s="1134"/>
      <c r="AO37" s="312">
        <v>5119</v>
      </c>
      <c r="AP37" s="312">
        <v>158</v>
      </c>
      <c r="AQ37" s="313">
        <v>519</v>
      </c>
      <c r="AR37" s="314">
        <v>-69.599999999999994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529</v>
      </c>
      <c r="AL38" s="1136"/>
      <c r="AM38" s="1136"/>
      <c r="AN38" s="1137"/>
      <c r="AO38" s="315" t="s">
        <v>524</v>
      </c>
      <c r="AP38" s="315" t="s">
        <v>524</v>
      </c>
      <c r="AQ38" s="316">
        <v>4</v>
      </c>
      <c r="AR38" s="304" t="s">
        <v>524</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530</v>
      </c>
      <c r="AL39" s="1136"/>
      <c r="AM39" s="1136"/>
      <c r="AN39" s="1137"/>
      <c r="AO39" s="312">
        <v>-126118</v>
      </c>
      <c r="AP39" s="312">
        <v>-3897</v>
      </c>
      <c r="AQ39" s="313">
        <v>-3996</v>
      </c>
      <c r="AR39" s="314">
        <v>-2.5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531</v>
      </c>
      <c r="AL40" s="1133"/>
      <c r="AM40" s="1133"/>
      <c r="AN40" s="1134"/>
      <c r="AO40" s="312">
        <v>-877771</v>
      </c>
      <c r="AP40" s="312">
        <v>-27126</v>
      </c>
      <c r="AQ40" s="313">
        <v>-50182</v>
      </c>
      <c r="AR40" s="314">
        <v>-45.9</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302</v>
      </c>
      <c r="AL41" s="1139"/>
      <c r="AM41" s="1139"/>
      <c r="AN41" s="1140"/>
      <c r="AO41" s="312">
        <v>766668</v>
      </c>
      <c r="AP41" s="312">
        <v>23693</v>
      </c>
      <c r="AQ41" s="313">
        <v>22892</v>
      </c>
      <c r="AR41" s="314">
        <v>3.5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501</v>
      </c>
      <c r="AN49" s="1129" t="s">
        <v>535</v>
      </c>
      <c r="AO49" s="1130"/>
      <c r="AP49" s="1130"/>
      <c r="AQ49" s="1130"/>
      <c r="AR49" s="1131"/>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536</v>
      </c>
      <c r="AO50" s="329" t="s">
        <v>537</v>
      </c>
      <c r="AP50" s="330" t="s">
        <v>538</v>
      </c>
      <c r="AQ50" s="331" t="s">
        <v>539</v>
      </c>
      <c r="AR50" s="332" t="s">
        <v>540</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2417934</v>
      </c>
      <c r="AN51" s="334">
        <v>70364</v>
      </c>
      <c r="AO51" s="335">
        <v>66.5</v>
      </c>
      <c r="AP51" s="336">
        <v>69729</v>
      </c>
      <c r="AQ51" s="337">
        <v>1.8</v>
      </c>
      <c r="AR51" s="338">
        <v>64.7</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1194300</v>
      </c>
      <c r="AN52" s="342">
        <v>34755</v>
      </c>
      <c r="AO52" s="343">
        <v>56</v>
      </c>
      <c r="AP52" s="344">
        <v>38908</v>
      </c>
      <c r="AQ52" s="345">
        <v>14</v>
      </c>
      <c r="AR52" s="346">
        <v>42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4238968</v>
      </c>
      <c r="AN53" s="334">
        <v>124896</v>
      </c>
      <c r="AO53" s="335">
        <v>77.5</v>
      </c>
      <c r="AP53" s="336">
        <v>74581</v>
      </c>
      <c r="AQ53" s="337">
        <v>7</v>
      </c>
      <c r="AR53" s="338">
        <v>70.5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1949098</v>
      </c>
      <c r="AN54" s="342">
        <v>57428</v>
      </c>
      <c r="AO54" s="343">
        <v>65.2</v>
      </c>
      <c r="AP54" s="344">
        <v>41563</v>
      </c>
      <c r="AQ54" s="345">
        <v>6.8</v>
      </c>
      <c r="AR54" s="346">
        <v>58.4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2773474</v>
      </c>
      <c r="AN55" s="334">
        <v>83100</v>
      </c>
      <c r="AO55" s="335">
        <v>-33.5</v>
      </c>
      <c r="AP55" s="336">
        <v>76347</v>
      </c>
      <c r="AQ55" s="337">
        <v>2.4</v>
      </c>
      <c r="AR55" s="338">
        <v>-35.9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1526274</v>
      </c>
      <c r="AN56" s="342">
        <v>45731</v>
      </c>
      <c r="AO56" s="343">
        <v>-20.399999999999999</v>
      </c>
      <c r="AP56" s="344">
        <v>41762</v>
      </c>
      <c r="AQ56" s="345">
        <v>0.5</v>
      </c>
      <c r="AR56" s="346">
        <v>-20.9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2989324</v>
      </c>
      <c r="AN57" s="334">
        <v>90994</v>
      </c>
      <c r="AO57" s="335">
        <v>9.5</v>
      </c>
      <c r="AP57" s="336">
        <v>69604</v>
      </c>
      <c r="AQ57" s="337">
        <v>-8.8000000000000007</v>
      </c>
      <c r="AR57" s="338">
        <v>18.3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1467743</v>
      </c>
      <c r="AN58" s="342">
        <v>44677</v>
      </c>
      <c r="AO58" s="343">
        <v>-2.2999999999999998</v>
      </c>
      <c r="AP58" s="344">
        <v>36247</v>
      </c>
      <c r="AQ58" s="345">
        <v>-13.2</v>
      </c>
      <c r="AR58" s="346">
        <v>10.9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2098035</v>
      </c>
      <c r="AN59" s="334">
        <v>64836</v>
      </c>
      <c r="AO59" s="335">
        <v>-28.7</v>
      </c>
      <c r="AP59" s="336">
        <v>68410</v>
      </c>
      <c r="AQ59" s="337">
        <v>-1.7</v>
      </c>
      <c r="AR59" s="338">
        <v>-27</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1122574</v>
      </c>
      <c r="AN60" s="342">
        <v>34691</v>
      </c>
      <c r="AO60" s="343">
        <v>-22.4</v>
      </c>
      <c r="AP60" s="344">
        <v>35086</v>
      </c>
      <c r="AQ60" s="345">
        <v>-3.2</v>
      </c>
      <c r="AR60" s="346">
        <v>-19.2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2903547</v>
      </c>
      <c r="AN61" s="349">
        <v>86838</v>
      </c>
      <c r="AO61" s="350">
        <v>18.3</v>
      </c>
      <c r="AP61" s="351">
        <v>71734</v>
      </c>
      <c r="AQ61" s="352">
        <v>0.1</v>
      </c>
      <c r="AR61" s="338">
        <v>18.2</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1451998</v>
      </c>
      <c r="AN62" s="342">
        <v>43456</v>
      </c>
      <c r="AO62" s="343">
        <v>15.2</v>
      </c>
      <c r="AP62" s="344">
        <v>38713</v>
      </c>
      <c r="AQ62" s="345">
        <v>1</v>
      </c>
      <c r="AR62" s="346">
        <v>14.2</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g0uzoqhbiZxL7MLYxRoZ4L1fAT97w4J5R9t4tgA7ekGGpssN1w/lyFv2bhst/LGjVOsIr26vlwO1q3GrE5nWxw==" saltValue="yPa6jzM7H33hUTgEJ/Dg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549</v>
      </c>
    </row>
    <row r="120" spans="125:125" ht="13.5" hidden="1" customHeight="1"/>
    <row r="121" spans="125:125" ht="13.5" hidden="1" customHeight="1">
      <c r="DU121" s="259"/>
    </row>
  </sheetData>
  <sheetProtection algorithmName="SHA-512" hashValue="zlhPXUpX3vNuOkp6q9NsFGY2zJE7W/BkXz7aKs2Jei2WN6bTSTZGF7A1eAPUduKt2rJV/x7Id3x8fxUb5uUiKw==" saltValue="Ly8XYxvlSHEQnvfc1nF1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550</v>
      </c>
    </row>
  </sheetData>
  <sheetProtection algorithmName="SHA-512" hashValue="i3s9ep1/QDIvzoIB4Fo32Hn7mux7KsW/wMl2Kwc+VoZNctisR8kU36p5iHuzCKrpxW9Nre9MgQfEd4SExlcyCQ==" saltValue="nlh5M/jbMOeXsEZ6aHDC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41" t="s">
        <v>3</v>
      </c>
      <c r="D47" s="1141"/>
      <c r="E47" s="1142"/>
      <c r="F47" s="11">
        <v>26.79</v>
      </c>
      <c r="G47" s="12">
        <v>26.41</v>
      </c>
      <c r="H47" s="12">
        <v>30.67</v>
      </c>
      <c r="I47" s="12">
        <v>29.69</v>
      </c>
      <c r="J47" s="13">
        <v>37.19</v>
      </c>
    </row>
    <row r="48" spans="2:10" ht="57.75" customHeight="1">
      <c r="B48" s="14"/>
      <c r="C48" s="1143" t="s">
        <v>4</v>
      </c>
      <c r="D48" s="1143"/>
      <c r="E48" s="1144"/>
      <c r="F48" s="15">
        <v>1.5</v>
      </c>
      <c r="G48" s="16">
        <v>1.41</v>
      </c>
      <c r="H48" s="16">
        <v>1.39</v>
      </c>
      <c r="I48" s="16">
        <v>11.45</v>
      </c>
      <c r="J48" s="17">
        <v>5.34</v>
      </c>
    </row>
    <row r="49" spans="2:10" ht="57.75" customHeight="1" thickBot="1">
      <c r="B49" s="18"/>
      <c r="C49" s="1145" t="s">
        <v>5</v>
      </c>
      <c r="D49" s="1145"/>
      <c r="E49" s="1146"/>
      <c r="F49" s="19">
        <v>0.35</v>
      </c>
      <c r="G49" s="20" t="s">
        <v>556</v>
      </c>
      <c r="H49" s="20">
        <v>3.6</v>
      </c>
      <c r="I49" s="20">
        <v>10.119999999999999</v>
      </c>
      <c r="J49" s="21" t="s">
        <v>557</v>
      </c>
    </row>
    <row r="50" spans="2:10"/>
  </sheetData>
  <sheetProtection algorithmName="SHA-512" hashValue="OjfX4gSP8c8ro6ubeolgRX7HgdRwzRKxFBvIDoICVojULTnEjGHKgMldDLwdStOF3K5nCcKCzWwYbZPButBe4A==" saltValue="Ku4iG5CMVKA9ajw5TjrE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2024-03-26T06:45:14Z</cp:lastPrinted>
  <dcterms:created xsi:type="dcterms:W3CDTF">2024-02-05T03:19:00Z</dcterms:created>
  <dcterms:modified xsi:type="dcterms:W3CDTF">2024-03-28T12:13:42Z</dcterms:modified>
  <cp:category/>
</cp:coreProperties>
</file>