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5170" windowHeight="1177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l="1"/>
  <c r="AA23" i="12"/>
  <c r="V23" i="12"/>
  <c r="Q23" i="12"/>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AM34" i="10" l="1"/>
  <c r="AM35" i="10" s="1"/>
  <c r="BE34" i="10" l="1"/>
  <c r="BE35" i="10" l="1"/>
  <c r="BE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<sst xmlns="http://schemas.openxmlformats.org/spreadsheetml/2006/main" count="1179" uniqueCount="619">
  <si>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</si>
  <si>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</si>
  <si>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</si>
  <si>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</si>
  <si>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</si>
  <si>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</si>
  <si>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</si>
  <si>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</si>
  <si>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</si>
  <si>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</si>
  <si>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</si>
  <si>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</si>
  <si>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</si>
  <si>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</si>
  <si>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</si>
  <si>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</si>
  <si>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</si>
  <si>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</si>
  <si>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</si>
  <si>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</si>
  <si>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</si>
  <si>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</si>
  <si>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</si>
  <si>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</si>
  <si>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</si>
  <si>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</si>
  <si>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</si>
  <si>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</si>
  <si>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</si>
  <si>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</si>
  <si>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</si>
  <si>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</si>
  <si>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</si>
  <si>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</si>
  <si>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</si>
  <si>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</si>
  <si>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</si>
  <si>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</si>
  <si>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</si>
  <si>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</si>
  <si>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</si>
  <si>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</si>
  <si>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</si>
  <si>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</si>
  <si>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</si>
  <si>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</si>
  <si>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</si>
  <si>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</si>
  <si>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</si>
  <si>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</si>
  <si>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</si>
  <si>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</si>
  <si>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</si>
  <si>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</si>
  <si>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</si>
  <si>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</si>
  <si>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</si>
  <si>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</si>
  <si>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</si>
  <si>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</si>
  <si>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</si>
  <si>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</si>
  <si>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</si>
  <si>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</si>
  <si>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</si>
  <si>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</si>
  <si>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</si>
  <si>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</si>
  <si>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</si>
  <si>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</si>
  <si>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</si>
  <si>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</si>
  <si>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</si>
  <si>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</si>
  <si>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</si>
  <si>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</si>
  <si>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</si>
  <si>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</si>
  <si>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</si>
  <si>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</si>
  <si>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</si>
  <si>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</si>
  <si>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</si>
  <si>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</si>
  <si>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</si>
  <si>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</si>
  <si>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</si>
  <si>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</si>
  <si>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</si>
  <si>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</si>
  <si>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</si>
  <si>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</si>
  <si>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</si>
  <si>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</si>
  <si>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</si>
  <si>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</si>
  <si>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</si>
  <si>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</si>
  <si>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</si>
  <si>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</si>
  <si>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</si>
  <si>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</si>
  <si>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</si>
  <si>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</si>
  <si>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</si>
  <si>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</si>
  <si>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</si>
  <si>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</si>
  <si>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</si>
  <si>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</si>
  <si>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</si>
  <si>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</si>
  <si>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</si>
  <si>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</si>
  <si>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</si>
  <si>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</si>
  <si>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</si>
  <si>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</si>
  <si>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</si>
  <si>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</si>
  <si>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</si>
  <si>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</si>
  <si>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</si>
  <si>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</si>
  <si>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</si>
  <si>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</si>
  <si>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</si>
  <si>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</si>
  <si>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</si>
  <si>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</si>
  <si>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</si>
  <si>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</si>
  <si>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</si>
  <si>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</si>
  <si>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</si>
  <si>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</si>
  <si>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</si>
  <si>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</si>
  <si>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</si>
  <si>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</si>
  <si>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</si>
  <si>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</si>
  <si>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</si>
  <si>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</si>
  <si>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</si>
  <si>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</si>
  <si>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</si>
  <si>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</si>
  <si>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</si>
  <si>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</si>
  <si>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</si>
  <si>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</si>
  <si>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</si>
  <si>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</si>
  <si>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</si>
  <si>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</si>
  <si>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</si>
  <si>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</si>
  <si>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</si>
  <si>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</si>
  <si>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</si>
  <si>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</si>
  <si>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</si>
  <si>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</si>
  <si>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</si>
  <si>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</si>
  <si>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</si>
  <si>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</si>
  <si>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</si>
  <si>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</si>
  <si>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</si>
  <si>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</si>
  <si>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</si>
  <si>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</si>
  <si>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</si>
  <si>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</si>
  <si>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</si>
  <si>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</si>
  <si>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</si>
  <si>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</si>
  <si>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</si>
  <si>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</si>
  <si>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</si>
  <si>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</si>
  <si>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</si>
  <si>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</si>
  <si>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</si>
  <si>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</si>
  <si>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</si>
  <si>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</si>
  <si>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</si>
  <si>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</si>
  <si>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</si>
  <si>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</si>
  <si>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</si>
  <si>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</si>
  <si>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</si>
  <si>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</si>
  <si>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</si>
  <si>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</si>
  <si>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</si>
  <si>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</si>
  <si>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</si>
  <si>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</si>
  <si>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</si>
  <si>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</si>
  <si>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</si>
  <si>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</si>
  <si>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</si>
  <si>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</si>
  <si>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</si>
  <si>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</si>
  <si>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</si>
  <si>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</si>
  <si>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</si>
  <si>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</si>
  <si>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福岡県新宮町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</si>
  <si>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</si>
  <si>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</si>
  <si>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</si>
  <si>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</si>
  <si>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</si>
  <si>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</si>
  <si>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</si>
  <si>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</si>
  <si>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</si>
  <si>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</si>
  <si>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</si>
  <si>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</si>
  <si>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</si>
  <si>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</si>
  <si>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</si>
  <si>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</si>
  <si>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</si>
  <si>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</si>
  <si>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</si>
  <si>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</si>
  <si>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</si>
  <si>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</si>
  <si>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</si>
  <si>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</si>
  <si>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</si>
  <si>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</si>
  <si>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</si>
  <si>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</si>
  <si>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</si>
  <si>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</si>
  <si>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</si>
  <si>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</si>
  <si>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</si>
  <si>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</si>
  <si>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</si>
  <si>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</si>
  <si>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</si>
  <si>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</si>
  <si>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</si>
  <si>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</si>
  <si>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教育費</t>
  </si>
  <si>
    <t>　　鉱産税</t>
    <phoneticPr fontId="5"/>
  </si>
  <si>
    <t>災害復旧費</t>
  </si>
  <si>
    <t>　　特別土地保有税</t>
    <phoneticPr fontId="5"/>
  </si>
  <si>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</si>
  <si>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</si>
  <si>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</si>
  <si>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</si>
  <si>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</si>
  <si>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</si>
  <si>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</si>
  <si>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</si>
  <si>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</si>
  <si>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</si>
  <si>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</si>
  <si>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　　都市計画税</t>
    <phoneticPr fontId="5"/>
  </si>
  <si>
    <t>決算額</t>
  </si>
  <si>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</si>
  <si>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</si>
  <si>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</si>
  <si>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</si>
  <si>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</si>
  <si>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</si>
  <si>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</si>
  <si>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</si>
  <si>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</si>
  <si>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</si>
  <si>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</si>
  <si>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</si>
  <si>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</si>
  <si>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</si>
  <si>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</si>
  <si>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</si>
  <si>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</si>
  <si>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</si>
  <si>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</si>
  <si>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</si>
  <si>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</si>
  <si>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</si>
  <si>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</si>
  <si>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</si>
  <si>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</si>
  <si>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</si>
  <si>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</si>
  <si>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</si>
  <si>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</si>
  <si>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</si>
  <si>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</si>
  <si>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</si>
  <si>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</si>
  <si>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</si>
  <si>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</si>
  <si>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</si>
  <si>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</si>
  <si>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</si>
  <si>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</si>
  <si>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</si>
  <si>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</si>
  <si>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</si>
  <si>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</si>
  <si>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</si>
  <si>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</si>
  <si>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</si>
  <si>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</si>
  <si>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</si>
  <si>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被保険者数(人)</t>
  </si>
  <si>
    <t>地方債</t>
  </si>
  <si>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</si>
  <si>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</si>
  <si>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</si>
  <si>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</si>
  <si>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</si>
  <si>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</si>
  <si>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</si>
  <si>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</si>
  <si>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</si>
  <si>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</si>
  <si>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</si>
  <si>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</si>
  <si>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</si>
  <si>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</si>
  <si>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</si>
  <si>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福岡県新宮町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</si>
  <si>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</si>
  <si>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</si>
  <si>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</si>
  <si>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</si>
  <si>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</si>
  <si>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</si>
  <si>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</si>
  <si>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</si>
  <si>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</si>
  <si>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</si>
  <si>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</si>
  <si>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</si>
  <si>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</si>
  <si>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</si>
  <si>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</si>
  <si>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</si>
  <si>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</si>
  <si>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</si>
  <si>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</si>
  <si>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</si>
  <si>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</si>
  <si>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相島診療所事業特別会計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</si>
  <si>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</si>
  <si>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</si>
  <si>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</si>
  <si>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</si>
  <si>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</si>
  <si>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</si>
  <si>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</si>
  <si>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</si>
  <si>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</si>
  <si>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</si>
  <si>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</si>
  <si>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</si>
  <si>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</si>
  <si>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</si>
  <si>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</si>
  <si>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</si>
  <si>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</si>
  <si>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</si>
  <si>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簡易水道事業特別会計</t>
    <phoneticPr fontId="5"/>
  </si>
  <si>
    <t>法非適用企業</t>
    <phoneticPr fontId="5"/>
  </si>
  <si>
    <t>渡船事業特別会計</t>
    <phoneticPr fontId="5"/>
  </si>
  <si>
    <t>相島漁業集落環境整備事業特別会計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</si>
  <si>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</si>
  <si>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</si>
  <si>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</si>
  <si>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</si>
  <si>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</si>
  <si>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</si>
  <si>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</si>
  <si>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</si>
  <si>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</si>
  <si>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</si>
  <si>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</si>
  <si>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</si>
  <si>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</si>
  <si>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</si>
  <si>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</si>
  <si>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</si>
  <si>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</si>
  <si>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</si>
  <si>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</si>
  <si>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</si>
  <si>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</si>
  <si>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</si>
  <si>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</si>
  <si>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</si>
  <si>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</si>
  <si>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</si>
  <si>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</si>
  <si>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</si>
  <si>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</si>
  <si>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</si>
  <si>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</si>
  <si>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</si>
  <si>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</si>
  <si>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</si>
  <si>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</si>
  <si>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</si>
  <si>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</si>
  <si>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</si>
  <si>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</si>
  <si>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</si>
  <si>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</si>
  <si>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</si>
  <si>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</si>
  <si>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</si>
  <si>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</si>
  <si>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</si>
  <si>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</si>
  <si>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</si>
  <si>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</si>
  <si>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</si>
  <si>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</si>
  <si>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</si>
  <si>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</si>
  <si>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</si>
  <si>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</si>
  <si>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</si>
  <si>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</si>
  <si>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</si>
  <si>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</si>
  <si>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</si>
  <si>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</si>
  <si>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</si>
  <si>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</si>
  <si>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</si>
  <si>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</si>
  <si>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</si>
  <si>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</si>
  <si>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</si>
  <si>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</si>
  <si>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</si>
  <si>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</si>
  <si>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</si>
  <si>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</si>
  <si>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</si>
  <si>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</si>
  <si>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</si>
  <si>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</si>
  <si>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</si>
  <si>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</si>
  <si>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</si>
  <si>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</si>
  <si>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</si>
  <si>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</si>
  <si>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</si>
  <si>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</si>
  <si>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</si>
  <si>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</si>
  <si>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</si>
  <si>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</si>
  <si>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</si>
  <si>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</si>
  <si>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</si>
  <si>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</si>
  <si>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</si>
  <si>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</si>
  <si>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</si>
  <si>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</si>
  <si>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</si>
  <si>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</si>
  <si>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</si>
  <si>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</si>
  <si>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</si>
  <si>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</si>
  <si>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</si>
  <si>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</si>
  <si>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</si>
  <si>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</si>
  <si>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</si>
  <si>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</si>
  <si>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</si>
  <si>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</si>
  <si>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</si>
  <si>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</si>
  <si>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</si>
  <si>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</si>
  <si>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</si>
  <si>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</si>
  <si>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</si>
  <si>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</si>
  <si>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</si>
  <si>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</si>
  <si>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</si>
  <si>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</si>
  <si>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</si>
  <si>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</si>
  <si>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</si>
  <si>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</si>
  <si>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</si>
  <si>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</si>
  <si>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</si>
  <si>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</si>
  <si>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</si>
  <si>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</si>
  <si>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</si>
  <si>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</si>
  <si>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</si>
  <si>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</si>
  <si>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</si>
  <si>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</si>
  <si>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</si>
  <si>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</si>
  <si>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2.40</t>
  </si>
  <si>
    <t>▲ 1.42</t>
  </si>
  <si>
    <t>水道事業会計</t>
  </si>
  <si>
    <t>一般会計</t>
  </si>
  <si>
    <t>公共下水道事業会計</t>
  </si>
  <si>
    <t>国民健康保険特別会計</t>
  </si>
  <si>
    <t>後期高齢者医療特別会計</t>
  </si>
  <si>
    <t>相島診療所事業特別会計</t>
  </si>
  <si>
    <t>渡船事業特別会計</t>
  </si>
  <si>
    <t>相島漁業集落環境整備事業特別会計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</si>
  <si>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</si>
  <si>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</si>
  <si>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</si>
  <si>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</si>
  <si>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</si>
  <si>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</si>
  <si>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</si>
  <si>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</si>
  <si>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</si>
  <si>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</si>
  <si>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玄界環境組合(一般会計)</t>
    <rPh sb="0" eb="2">
      <t>ゲンカイ</t>
    </rPh>
    <rPh sb="2" eb="4">
      <t>カンキョウ</t>
    </rPh>
    <rPh sb="4" eb="6">
      <t>クミアイ</t>
    </rPh>
    <rPh sb="7" eb="9">
      <t>イッパン</t>
    </rPh>
    <rPh sb="9" eb="11">
      <t>カイケイ</t>
    </rPh>
    <phoneticPr fontId="27"/>
  </si>
  <si>
    <t>古賀高等学校組合(一般会計)</t>
    <rPh sb="0" eb="2">
      <t>コガ</t>
    </rPh>
    <rPh sb="2" eb="4">
      <t>コウトウ</t>
    </rPh>
    <rPh sb="4" eb="6">
      <t>ガッコウ</t>
    </rPh>
    <rPh sb="6" eb="8">
      <t>クミアイ</t>
    </rPh>
    <rPh sb="9" eb="11">
      <t>イッパン</t>
    </rPh>
    <rPh sb="11" eb="13">
      <t>カイケイ</t>
    </rPh>
    <phoneticPr fontId="27"/>
  </si>
  <si>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7"/>
  </si>
  <si>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7"/>
  </si>
  <si>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7"/>
  </si>
  <si>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7"/>
  </si>
  <si>
    <t>糟屋郡自治会館組合(一般会計)</t>
    <rPh sb="0" eb="3">
      <t>カスヤグン</t>
    </rPh>
    <rPh sb="3" eb="5">
      <t>ジチ</t>
    </rPh>
    <rPh sb="5" eb="7">
      <t>カイカン</t>
    </rPh>
    <rPh sb="7" eb="9">
      <t>クミアイ</t>
    </rPh>
    <rPh sb="10" eb="12">
      <t>イッパン</t>
    </rPh>
    <rPh sb="12" eb="14">
      <t>カイケイ</t>
    </rPh>
    <phoneticPr fontId="27"/>
  </si>
  <si>
    <t>北筑昇華苑組合(一般会計)</t>
    <rPh sb="0" eb="1">
      <t>キタ</t>
    </rPh>
    <rPh sb="1" eb="2">
      <t>チク</t>
    </rPh>
    <rPh sb="2" eb="3">
      <t>ショウ</t>
    </rPh>
    <rPh sb="3" eb="4">
      <t>カ</t>
    </rPh>
    <rPh sb="4" eb="5">
      <t>エン</t>
    </rPh>
    <rPh sb="5" eb="7">
      <t>クミアイ</t>
    </rPh>
    <rPh sb="8" eb="10">
      <t>イッパン</t>
    </rPh>
    <rPh sb="10" eb="12">
      <t>カイケイ</t>
    </rPh>
    <phoneticPr fontId="27"/>
  </si>
  <si>
    <t>粕屋北部消防組合(一般会計)</t>
    <rPh sb="0" eb="2">
      <t>カスヤ</t>
    </rPh>
    <rPh sb="2" eb="4">
      <t>ホクブ</t>
    </rPh>
    <rPh sb="4" eb="6">
      <t>ショウボウ</t>
    </rPh>
    <rPh sb="6" eb="8">
      <t>クミアイ</t>
    </rPh>
    <rPh sb="9" eb="11">
      <t>イッパン</t>
    </rPh>
    <rPh sb="11" eb="13">
      <t>カイケイ</t>
    </rPh>
    <phoneticPr fontId="27"/>
  </si>
  <si>
    <t>粕屋北部消防組合(休日診療所事業特別会計)</t>
    <rPh sb="0" eb="2">
      <t>カスヤ</t>
    </rPh>
    <rPh sb="2" eb="4">
      <t>ホクブ</t>
    </rPh>
    <rPh sb="4" eb="6">
      <t>ショウボウ</t>
    </rPh>
    <rPh sb="6" eb="8">
      <t>クミアイ</t>
    </rPh>
    <rPh sb="9" eb="11">
      <t>キュウジツ</t>
    </rPh>
    <rPh sb="11" eb="13">
      <t>シンリョウ</t>
    </rPh>
    <rPh sb="13" eb="14">
      <t>ショ</t>
    </rPh>
    <rPh sb="14" eb="16">
      <t>ジギョウ</t>
    </rPh>
    <rPh sb="16" eb="18">
      <t>トクベツ</t>
    </rPh>
    <rPh sb="18" eb="20">
      <t>カイケイ</t>
    </rPh>
    <phoneticPr fontId="27"/>
  </si>
  <si>
    <t>福岡県自治振興組合(一般会計)</t>
    <rPh sb="0" eb="3">
      <t>フクオカケン</t>
    </rPh>
    <rPh sb="3" eb="5">
      <t>ジチ</t>
    </rPh>
    <rPh sb="5" eb="7">
      <t>シンコウ</t>
    </rPh>
    <rPh sb="7" eb="9">
      <t>クミアイ</t>
    </rPh>
    <rPh sb="10" eb="12">
      <t>イッパン</t>
    </rPh>
    <rPh sb="12" eb="14">
      <t>カイケイ</t>
    </rPh>
    <phoneticPr fontId="27"/>
  </si>
  <si>
    <t>福岡県自治振興組合(公文書館事業特別会計)</t>
    <rPh sb="10" eb="14">
      <t>コウブンショカン</t>
    </rPh>
    <rPh sb="14" eb="16">
      <t>ジギョウ</t>
    </rPh>
    <rPh sb="16" eb="18">
      <t>トクベツ</t>
    </rPh>
    <rPh sb="18" eb="20">
      <t>カイケイ</t>
    </rPh>
    <phoneticPr fontId="27"/>
  </si>
  <si>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7"/>
  </si>
  <si>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7"/>
  </si>
  <si>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7"/>
  </si>
  <si>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7"/>
  </si>
  <si>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7"/>
  </si>
  <si>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7"/>
  </si>
  <si>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</si>
  <si>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福岡地区水道企業団</t>
    <rPh sb="0" eb="2">
      <t>フクオカ</t>
    </rPh>
    <rPh sb="2" eb="4">
      <t>チク</t>
    </rPh>
    <rPh sb="4" eb="6">
      <t>スイドウ</t>
    </rPh>
    <rPh sb="6" eb="9">
      <t>キギョウダン</t>
    </rPh>
    <phoneticPr fontId="27"/>
  </si>
  <si>
    <t>-</t>
    <phoneticPr fontId="2"/>
  </si>
  <si>
    <t>-</t>
    <phoneticPr fontId="2"/>
  </si>
  <si>
    <t>新宮町文化振興財団</t>
    <rPh sb="0" eb="3">
      <t>シングウマチ</t>
    </rPh>
    <rPh sb="3" eb="5">
      <t>ブンカ</t>
    </rPh>
    <rPh sb="5" eb="7">
      <t>シンコウ</t>
    </rPh>
    <rPh sb="7" eb="9">
      <t>ザイダン</t>
    </rPh>
    <phoneticPr fontId="2"/>
  </si>
  <si>
    <t>新宮町土地開発公社</t>
    <rPh sb="0" eb="3">
      <t>シングウマチ</t>
    </rPh>
    <rPh sb="3" eb="5">
      <t>トチ</t>
    </rPh>
    <rPh sb="5" eb="7">
      <t>カイハツ</t>
    </rPh>
    <rPh sb="7" eb="9">
      <t>コウシャ</t>
    </rPh>
    <phoneticPr fontId="2"/>
  </si>
  <si>
    <t>-</t>
    <phoneticPr fontId="2"/>
  </si>
  <si>
    <t>ふるさと応援基金(R03年度末現在)</t>
    <rPh sb="4" eb="6">
      <t>オウエン</t>
    </rPh>
    <rPh sb="6" eb="8">
      <t>キキン</t>
    </rPh>
    <phoneticPr fontId="5"/>
  </si>
  <si>
    <t>災害対策基金(R03年度末現在)</t>
    <phoneticPr fontId="2"/>
  </si>
  <si>
    <t>森林環境譲与税基金(R03年度末現在)</t>
    <phoneticPr fontId="2"/>
  </si>
  <si>
    <t>目的別歳出の状況（単位 千円・％）</t>
    <phoneticPr fontId="5"/>
  </si>
  <si>
    <t>　　市町村民税</t>
    <phoneticPr fontId="5"/>
  </si>
  <si>
    <t>　　　個人均等割</t>
    <phoneticPr fontId="5"/>
  </si>
  <si>
    <t>-</t>
    <phoneticPr fontId="5"/>
  </si>
  <si>
    <t>　　　法人均等割</t>
    <phoneticPr fontId="5"/>
  </si>
  <si>
    <t>-</t>
    <phoneticPr fontId="5"/>
  </si>
  <si>
    <t>　　市町村たばこ税</t>
    <phoneticPr fontId="5"/>
  </si>
  <si>
    <t>自動車税環境性能割交付金</t>
    <phoneticPr fontId="5"/>
  </si>
  <si>
    <t>法人事業税交付金</t>
    <phoneticPr fontId="16"/>
  </si>
  <si>
    <t>　法定外普通税</t>
    <phoneticPr fontId="5"/>
  </si>
  <si>
    <t>　個人住民税減収補塡特例交付金</t>
    <phoneticPr fontId="5"/>
  </si>
  <si>
    <t>前年度繰上充用金</t>
    <phoneticPr fontId="5"/>
  </si>
  <si>
    <t>　新型コロナウイルス感染症対策地方税減収補塡特別交付金</t>
    <phoneticPr fontId="5"/>
  </si>
  <si>
    <t>　　事業所税</t>
    <phoneticPr fontId="5"/>
  </si>
  <si>
    <t>構成比</t>
    <phoneticPr fontId="5"/>
  </si>
  <si>
    <t>　特別交付税</t>
    <phoneticPr fontId="5"/>
  </si>
  <si>
    <t>一時借入金利子</t>
    <phoneticPr fontId="5"/>
  </si>
  <si>
    <t>　物件費</t>
    <phoneticPr fontId="5"/>
  </si>
  <si>
    <t>合計</t>
    <phoneticPr fontId="5"/>
  </si>
  <si>
    <t>交通</t>
    <phoneticPr fontId="5"/>
  </si>
  <si>
    <t>上水道</t>
    <phoneticPr fontId="5"/>
  </si>
  <si>
    <t>　積立金</t>
    <phoneticPr fontId="5"/>
  </si>
  <si>
    <t>簡易水道</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</si>
  <si>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</si>
  <si>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</si>
  <si>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</si>
  <si>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</si>
  <si>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</si>
  <si>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</si>
  <si>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</si>
  <si>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</si>
  <si>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</si>
  <si>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</si>
  <si>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 xml:space="preserve">※8：職員の状況については、令和3年地方公務員給与実態調査に基づいている。 </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</si>
  <si>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</si>
  <si>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</si>
  <si>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</si>
  <si>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令和３年度はふるさと寄附金の増収により基金残高が増加したたことや、普通交付税決定額が増加したこと等により改善した。しかし、平成27年度から平成30年度にかけて実施した新設小学校及び新設中学校の建設事業や、その周辺環境整備事業で発行した町債の影響で、類似団体と比較して高い状況が続いている。有形固定資産減価償却率については、小中学校や町営住宅を新設したことにより類似団体よりも低い水準となっている。しかし、既存の小中学校や町営住宅についての老朽化に対する課題は解決していないため、個別施設計画等を踏まえ、計画的な更新が必要となっている。また、その他の有形固定資産減価償却率が高い施設については、施設ごとに更新、集約、転用、除却等の事業実施方法を見極め、事業を実施する際は、町債の発行をできるだけ抑え、将来負担比率の上昇に留意しつつ行っていく必要がある。</t>
    <rPh sb="41" eb="43">
      <t>フツウ</t>
    </rPh>
    <rPh sb="43" eb="46">
      <t>コウフゼイ</t>
    </rPh>
    <rPh sb="46" eb="49">
      <t>ケッテイガク</t>
    </rPh>
    <rPh sb="50" eb="52">
      <t>ゾウカ</t>
    </rPh>
    <rPh sb="56" eb="57">
      <t>ナド</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</si>
  <si>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</si>
  <si>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</si>
  <si>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</si>
  <si>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</si>
  <si>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</si>
  <si>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</si>
  <si>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27年度以降に実施した新設小中学校建設や、その周辺環境整備事業により町債の現在高が増加し、将来負担比率は類似団体と比較して高い水準となっている。また、実質公債費比率は、令和３年度は標準財政規模は拡大したが、令和２年度から新設中学校の整備に係る町債の元金償還が開始されたことなどから昨年とほぼ変わらず、依然として類似団体平均値より高い水準となっている。実質公債費比率は、今後の元金償還開始に伴い上昇していくことが予想されるため、事業実施の適正化を図り、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</si>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</sst>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0FD9-4D44-B500-C7C5FE9046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88616</c:v>
                </c:pt>
                <c:pt idx="1">
                  <c:v>122484</c:v>
                </c:pt>
                <c:pt idx="2">
                  <c:v>47375</c:v>
                </c:pt>
                <c:pt idx="3">
                  <c:v>51270</c:v>
                </c:pt>
                <c:pt idx="4">
                  <c:v>48233</c:v>
                </c:pt>
              </c:numCache>
            </c:numRef>
          </c:val>
          <c:smooth val="0"/>
          <c:extLst xmlns:c16r2="http://schemas.microsoft.com/office/drawing/2015/06/chart">
            <c:ext xmlns:c16="http://schemas.microsoft.com/office/drawing/2014/chart" uri="{C3380CC4-5D6E-409C-BE32-E72D297353CC}">
              <c16:uniqueId val="{00000001-0FD9-4D44-B500-C7C5FE90464B}"/>
            </c:ext>
          </c:extLst>
        </c:ser>
        <c:dLbls>
          <c:showLegendKey val="0"/>
          <c:showVal val="0"/>
          <c:showCatName val="0"/>
          <c:showSerName val="0"/>
          <c:showPercent val="0"/>
          <c:showBubbleSize val="0"/>
        </c:dLbls>
        <c:marker val="1"/>
        <c:smooth val="0"/>
        <c:axId val="498284440"/>
        <c:axId val="498513360"/>
      </c:lineChart>
      <c:catAx>
        <c:axId val="498284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513360"/>
        <c:crosses val="autoZero"/>
        <c:auto val="1"/>
        <c:lblAlgn val="ctr"/>
        <c:lblOffset val="100"/>
        <c:tickLblSkip val="1"/>
        <c:tickMarkSkip val="1"/>
        <c:noMultiLvlLbl val="0"/>
      </c:catAx>
      <c:valAx>
        <c:axId val="498513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284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c:v>
                </c:pt>
                <c:pt idx="1">
                  <c:v>6.05</c:v>
                </c:pt>
                <c:pt idx="2">
                  <c:v>4.5999999999999996</c:v>
                </c:pt>
                <c:pt idx="3">
                  <c:v>5.24</c:v>
                </c:pt>
                <c:pt idx="4">
                  <c:v>8.43</c:v>
                </c:pt>
              </c:numCache>
            </c:numRef>
          </c:val>
          <c:extLst xmlns:c16r2="http://schemas.microsoft.com/office/drawing/2015/06/chart">
            <c:ext xmlns:c16="http://schemas.microsoft.com/office/drawing/2014/chart" uri="{C3380CC4-5D6E-409C-BE32-E72D297353CC}">
              <c16:uniqueId val="{00000000-B453-44D1-960E-90BCC3EACC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41.72</c:v>
                </c:pt>
                <c:pt idx="1">
                  <c:v>37.96</c:v>
                </c:pt>
                <c:pt idx="2">
                  <c:v>37.81</c:v>
                </c:pt>
                <c:pt idx="3">
                  <c:v>35.69</c:v>
                </c:pt>
                <c:pt idx="4">
                  <c:v>37.299999999999997</c:v>
                </c:pt>
              </c:numCache>
            </c:numRef>
          </c:val>
          <c:extLst xmlns:c16r2="http://schemas.microsoft.com/office/drawing/2015/06/chart">
            <c:ext xmlns:c16="http://schemas.microsoft.com/office/drawing/2014/chart" uri="{C3380CC4-5D6E-409C-BE32-E72D297353CC}">
              <c16:uniqueId val="{00000001-B453-44D1-960E-90BCC3EACC4F}"/>
            </c:ext>
          </c:extLst>
        </c:ser>
        <c:dLbls>
          <c:showLegendKey val="0"/>
          <c:showVal val="0"/>
          <c:showCatName val="0"/>
          <c:showSerName val="0"/>
          <c:showPercent val="0"/>
          <c:showBubbleSize val="0"/>
        </c:dLbls>
        <c:gapWidth val="250"/>
        <c:overlap val="100"/>
        <c:axId val="498261080"/>
        <c:axId val="501779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c:v>
                </c:pt>
                <c:pt idx="1">
                  <c:v>-2.4</c:v>
                </c:pt>
                <c:pt idx="2">
                  <c:v>-1.42</c:v>
                </c:pt>
                <c:pt idx="3">
                  <c:v>0.91</c:v>
                </c:pt>
                <c:pt idx="4">
                  <c:v>7.71</c:v>
                </c:pt>
              </c:numCache>
            </c:numRef>
          </c:val>
          <c:smooth val="0"/>
          <c:extLst xmlns:c16r2="http://schemas.microsoft.com/office/drawing/2015/06/chart">
            <c:ext xmlns:c16="http://schemas.microsoft.com/office/drawing/2014/chart" uri="{C3380CC4-5D6E-409C-BE32-E72D297353CC}">
              <c16:uniqueId val="{00000002-B453-44D1-960E-90BCC3EACC4F}"/>
            </c:ext>
          </c:extLst>
        </c:ser>
        <c:dLbls>
          <c:showLegendKey val="0"/>
          <c:showVal val="0"/>
          <c:showCatName val="0"/>
          <c:showSerName val="0"/>
          <c:showPercent val="0"/>
          <c:showBubbleSize val="0"/>
        </c:dLbls>
        <c:marker val="1"/>
        <c:smooth val="0"/>
        <c:axId val="498261080"/>
        <c:axId val="501779832"/>
      </c:lineChart>
      <c:catAx>
        <c:axId val="49826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779832"/>
        <c:crosses val="autoZero"/>
        <c:auto val="1"/>
        <c:lblAlgn val="ctr"/>
        <c:lblOffset val="100"/>
        <c:tickLblSkip val="1"/>
        <c:tickMarkSkip val="1"/>
        <c:noMultiLvlLbl val="0"/>
      </c:catAx>
      <c:valAx>
        <c:axId val="501779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26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2.4300000000000002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1DD1-4555-9CE5-7B0B470CD2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D1-4555-9CE5-7B0B470CD280}"/>
            </c:ext>
          </c:extLst>
        </c:ser>
        <c:ser>
          <c:idx val="2"/>
          <c:order val="2"/>
          <c:tx>
            <c:strRef>
              <c:f>データシート!$A$29</c:f>
              <c:strCache>
                <c:ptCount val="1"/>
                <c:pt idx="0">
                  <c:v>相島漁業集落環境整備事業特別会計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1DD1-4555-9CE5-7B0B470CD280}"/>
            </c:ext>
          </c:extLst>
        </c:ser>
        <c:ser>
          <c:idx val="3"/>
          <c:order val="3"/>
          <c:tx>
            <c:strRef>
              <c:f>データシート!$A$30</c:f>
              <c:strCache>
                <c:ptCount val="1"/>
                <c:pt idx="0">
                  <c:v>渡船事業特別会計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0.35</c:v>
                </c:pt>
                <c:pt idx="2">
                  <c:v>#N/A</c:v>
                </c:pt>
                <c:pt idx="3">
                  <c:v>0.28000000000000003</c:v>
                </c:pt>
                <c:pt idx="4">
                  <c:v>#N/A</c:v>
                </c:pt>
                <c:pt idx="5">
                  <c:v>0.19</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1DD1-4555-9CE5-7B0B470CD280}"/>
            </c:ext>
          </c:extLst>
        </c:ser>
        <c:ser>
          <c:idx val="4"/>
          <c:order val="4"/>
          <c:tx>
            <c:strRef>
              <c:f>データシート!$A$31</c:f>
              <c:strCache>
                <c:ptCount val="1"/>
                <c:pt idx="0">
                  <c:v>相島診療所事業特別会計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1DD1-4555-9CE5-7B0B470CD28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0.04</c:v>
                </c:pt>
                <c:pt idx="4">
                  <c:v>#N/A</c:v>
                </c:pt>
                <c:pt idx="5">
                  <c:v>0.03</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5-1DD1-4555-9CE5-7B0B470CD2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0.17</c:v>
                </c:pt>
                <c:pt idx="4">
                  <c:v>#N/A</c:v>
                </c:pt>
                <c:pt idx="5">
                  <c:v>0.17</c:v>
                </c:pt>
                <c:pt idx="6">
                  <c:v>#N/A</c:v>
                </c:pt>
                <c:pt idx="7">
                  <c:v>0.48</c:v>
                </c:pt>
                <c:pt idx="8">
                  <c:v>#N/A</c:v>
                </c:pt>
                <c:pt idx="9">
                  <c:v>0.84</c:v>
                </c:pt>
              </c:numCache>
            </c:numRef>
          </c:val>
          <c:extLst xmlns:c16r2="http://schemas.microsoft.com/office/drawing/2015/06/chart">
            <c:ext xmlns:c16="http://schemas.microsoft.com/office/drawing/2014/chart" uri="{C3380CC4-5D6E-409C-BE32-E72D297353CC}">
              <c16:uniqueId val="{00000006-1DD1-4555-9CE5-7B0B470CD280}"/>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2.14</c:v>
                </c:pt>
                <c:pt idx="4">
                  <c:v>#N/A</c:v>
                </c:pt>
                <c:pt idx="5">
                  <c:v>2.56</c:v>
                </c:pt>
                <c:pt idx="6">
                  <c:v>#N/A</c:v>
                </c:pt>
                <c:pt idx="7">
                  <c:v>3.24</c:v>
                </c:pt>
                <c:pt idx="8">
                  <c:v>#N/A</c:v>
                </c:pt>
                <c:pt idx="9">
                  <c:v>3.26</c:v>
                </c:pt>
              </c:numCache>
            </c:numRef>
          </c:val>
          <c:extLst xmlns:c16r2="http://schemas.microsoft.com/office/drawing/2015/06/chart">
            <c:ext xmlns:c16="http://schemas.microsoft.com/office/drawing/2014/chart" uri="{C3380CC4-5D6E-409C-BE32-E72D297353CC}">
              <c16:uniqueId val="{00000007-1DD1-4555-9CE5-7B0B470CD2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5.57</c:v>
                </c:pt>
                <c:pt idx="2">
                  <c:v>#N/A</c:v>
                </c:pt>
                <c:pt idx="3">
                  <c:v>6.02</c:v>
                </c:pt>
                <c:pt idx="4">
                  <c:v>#N/A</c:v>
                </c:pt>
                <c:pt idx="5">
                  <c:v>4.5599999999999996</c:v>
                </c:pt>
                <c:pt idx="6">
                  <c:v>#N/A</c:v>
                </c:pt>
                <c:pt idx="7">
                  <c:v>5.2</c:v>
                </c:pt>
                <c:pt idx="8">
                  <c:v>#N/A</c:v>
                </c:pt>
                <c:pt idx="9">
                  <c:v>8.3699999999999992</c:v>
                </c:pt>
              </c:numCache>
            </c:numRef>
          </c:val>
          <c:extLst xmlns:c16r2="http://schemas.microsoft.com/office/drawing/2015/06/chart">
            <c:ext xmlns:c16="http://schemas.microsoft.com/office/drawing/2014/chart" uri="{C3380CC4-5D6E-409C-BE32-E72D297353CC}">
              <c16:uniqueId val="{00000008-1DD1-4555-9CE5-7B0B470CD2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15.86</c:v>
                </c:pt>
                <c:pt idx="2">
                  <c:v>#N/A</c:v>
                </c:pt>
                <c:pt idx="3">
                  <c:v>16.420000000000002</c:v>
                </c:pt>
                <c:pt idx="4">
                  <c:v>#N/A</c:v>
                </c:pt>
                <c:pt idx="5">
                  <c:v>16.579999999999998</c:v>
                </c:pt>
                <c:pt idx="6">
                  <c:v>#N/A</c:v>
                </c:pt>
                <c:pt idx="7">
                  <c:v>15.49</c:v>
                </c:pt>
                <c:pt idx="8">
                  <c:v>#N/A</c:v>
                </c:pt>
                <c:pt idx="9">
                  <c:v>14.39</c:v>
                </c:pt>
              </c:numCache>
            </c:numRef>
          </c:val>
          <c:extLst xmlns:c16r2="http://schemas.microsoft.com/office/drawing/2015/06/chart">
            <c:ext xmlns:c16="http://schemas.microsoft.com/office/drawing/2014/chart" uri="{C3380CC4-5D6E-409C-BE32-E72D297353CC}">
              <c16:uniqueId val="{00000009-1DD1-4555-9CE5-7B0B470CD280}"/>
            </c:ext>
          </c:extLst>
        </c:ser>
        <c:dLbls>
          <c:showLegendKey val="0"/>
          <c:showVal val="0"/>
          <c:showCatName val="0"/>
          <c:showSerName val="0"/>
          <c:showPercent val="0"/>
          <c:showBubbleSize val="0"/>
        </c:dLbls>
        <c:gapWidth val="150"/>
        <c:overlap val="100"/>
        <c:axId val="504884016"/>
        <c:axId val="415408440"/>
      </c:barChart>
      <c:catAx>
        <c:axId val="50488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408440"/>
        <c:crosses val="autoZero"/>
        <c:auto val="1"/>
        <c:lblAlgn val="ctr"/>
        <c:lblOffset val="100"/>
        <c:tickLblSkip val="1"/>
        <c:tickMarkSkip val="1"/>
        <c:noMultiLvlLbl val="0"/>
      </c:catAx>
      <c:valAx>
        <c:axId val="415408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88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731</c:v>
                </c:pt>
                <c:pt idx="5">
                  <c:v>708</c:v>
                </c:pt>
                <c:pt idx="8">
                  <c:v>738</c:v>
                </c:pt>
                <c:pt idx="11">
                  <c:v>751</c:v>
                </c:pt>
                <c:pt idx="14">
                  <c:v>757</c:v>
                </c:pt>
              </c:numCache>
            </c:numRef>
          </c:val>
          <c:extLst xmlns:c16r2="http://schemas.microsoft.com/office/drawing/2015/06/chart">
            <c:ext xmlns:c16="http://schemas.microsoft.com/office/drawing/2014/chart" uri="{C3380CC4-5D6E-409C-BE32-E72D297353CC}">
              <c16:uniqueId val="{00000000-90E8-43C6-98AE-64A8668AC1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0E8-43C6-98AE-64A8668AC1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96</c:v>
                </c:pt>
                <c:pt idx="3">
                  <c:v>9</c:v>
                </c:pt>
                <c:pt idx="6">
                  <c:v>11</c:v>
                </c:pt>
                <c:pt idx="9">
                  <c:v>32</c:v>
                </c:pt>
                <c:pt idx="12">
                  <c:v>34</c:v>
                </c:pt>
              </c:numCache>
            </c:numRef>
          </c:val>
          <c:extLst xmlns:c16r2="http://schemas.microsoft.com/office/drawing/2015/06/chart">
            <c:ext xmlns:c16="http://schemas.microsoft.com/office/drawing/2014/chart" uri="{C3380CC4-5D6E-409C-BE32-E72D297353CC}">
              <c16:uniqueId val="{00000002-90E8-43C6-98AE-64A8668AC1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76</c:v>
                </c:pt>
                <c:pt idx="3">
                  <c:v>84</c:v>
                </c:pt>
                <c:pt idx="6">
                  <c:v>41</c:v>
                </c:pt>
                <c:pt idx="9">
                  <c:v>41</c:v>
                </c:pt>
                <c:pt idx="12">
                  <c:v>36</c:v>
                </c:pt>
              </c:numCache>
            </c:numRef>
          </c:val>
          <c:extLst xmlns:c16r2="http://schemas.microsoft.com/office/drawing/2015/06/chart">
            <c:ext xmlns:c16="http://schemas.microsoft.com/office/drawing/2014/chart" uri="{C3380CC4-5D6E-409C-BE32-E72D297353CC}">
              <c16:uniqueId val="{00000003-90E8-43C6-98AE-64A8668AC1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235</c:v>
                </c:pt>
                <c:pt idx="3">
                  <c:v>239</c:v>
                </c:pt>
                <c:pt idx="6">
                  <c:v>244</c:v>
                </c:pt>
                <c:pt idx="9">
                  <c:v>230</c:v>
                </c:pt>
                <c:pt idx="12">
                  <c:v>215</c:v>
                </c:pt>
              </c:numCache>
            </c:numRef>
          </c:val>
          <c:extLst xmlns:c16r2="http://schemas.microsoft.com/office/drawing/2015/06/chart">
            <c:ext xmlns:c16="http://schemas.microsoft.com/office/drawing/2014/chart" uri="{C3380CC4-5D6E-409C-BE32-E72D297353CC}">
              <c16:uniqueId val="{00000004-90E8-43C6-98AE-64A8668AC1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E8-43C6-98AE-64A8668AC1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E8-43C6-98AE-64A8668AC1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762</c:v>
                </c:pt>
                <c:pt idx="3">
                  <c:v>793</c:v>
                </c:pt>
                <c:pt idx="6">
                  <c:v>815</c:v>
                </c:pt>
                <c:pt idx="9">
                  <c:v>941</c:v>
                </c:pt>
                <c:pt idx="12">
                  <c:v>985</c:v>
                </c:pt>
              </c:numCache>
            </c:numRef>
          </c:val>
          <c:extLst xmlns:c16r2="http://schemas.microsoft.com/office/drawing/2015/06/chart">
            <c:ext xmlns:c16="http://schemas.microsoft.com/office/drawing/2014/chart" uri="{C3380CC4-5D6E-409C-BE32-E72D297353CC}">
              <c16:uniqueId val="{00000007-90E8-43C6-98AE-64A8668AC122}"/>
            </c:ext>
          </c:extLst>
        </c:ser>
        <c:dLbls>
          <c:showLegendKey val="0"/>
          <c:showVal val="0"/>
          <c:showCatName val="0"/>
          <c:showSerName val="0"/>
          <c:showPercent val="0"/>
          <c:showBubbleSize val="0"/>
        </c:dLbls>
        <c:gapWidth val="100"/>
        <c:overlap val="100"/>
        <c:axId val="505718424"/>
        <c:axId val="49656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438</c:v>
                </c:pt>
                <c:pt idx="2">
                  <c:v>#N/A</c:v>
                </c:pt>
                <c:pt idx="3">
                  <c:v>#N/A</c:v>
                </c:pt>
                <c:pt idx="4">
                  <c:v>417</c:v>
                </c:pt>
                <c:pt idx="5">
                  <c:v>#N/A</c:v>
                </c:pt>
                <c:pt idx="6">
                  <c:v>#N/A</c:v>
                </c:pt>
                <c:pt idx="7">
                  <c:v>373</c:v>
                </c:pt>
                <c:pt idx="8">
                  <c:v>#N/A</c:v>
                </c:pt>
                <c:pt idx="9">
                  <c:v>#N/A</c:v>
                </c:pt>
                <c:pt idx="10">
                  <c:v>493</c:v>
                </c:pt>
                <c:pt idx="11">
                  <c:v>#N/A</c:v>
                </c:pt>
                <c:pt idx="12">
                  <c:v>#N/A</c:v>
                </c:pt>
                <c:pt idx="13">
                  <c:v>513</c:v>
                </c:pt>
                <c:pt idx="14">
                  <c:v>#N/A</c:v>
                </c:pt>
              </c:numCache>
            </c:numRef>
          </c:val>
          <c:smooth val="0"/>
          <c:extLst xmlns:c16r2="http://schemas.microsoft.com/office/drawing/2015/06/chart">
            <c:ext xmlns:c16="http://schemas.microsoft.com/office/drawing/2014/chart" uri="{C3380CC4-5D6E-409C-BE32-E72D297353CC}">
              <c16:uniqueId val="{00000008-90E8-43C6-98AE-64A8668AC122}"/>
            </c:ext>
          </c:extLst>
        </c:ser>
        <c:dLbls>
          <c:showLegendKey val="0"/>
          <c:showVal val="0"/>
          <c:showCatName val="0"/>
          <c:showSerName val="0"/>
          <c:showPercent val="0"/>
          <c:showBubbleSize val="0"/>
        </c:dLbls>
        <c:marker val="1"/>
        <c:smooth val="0"/>
        <c:axId val="505718424"/>
        <c:axId val="496564800"/>
      </c:lineChart>
      <c:catAx>
        <c:axId val="50571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564800"/>
        <c:crosses val="autoZero"/>
        <c:auto val="1"/>
        <c:lblAlgn val="ctr"/>
        <c:lblOffset val="100"/>
        <c:tickLblSkip val="1"/>
        <c:tickMarkSkip val="1"/>
        <c:noMultiLvlLbl val="0"/>
      </c:catAx>
      <c:valAx>
        <c:axId val="49656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71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9632</c:v>
                </c:pt>
                <c:pt idx="5">
                  <c:v>9903</c:v>
                </c:pt>
                <c:pt idx="8">
                  <c:v>9699</c:v>
                </c:pt>
                <c:pt idx="11">
                  <c:v>9684</c:v>
                </c:pt>
                <c:pt idx="14">
                  <c:v>9623</c:v>
                </c:pt>
              </c:numCache>
            </c:numRef>
          </c:val>
          <c:extLst xmlns:c16r2="http://schemas.microsoft.com/office/drawing/2015/06/chart">
            <c:ext xmlns:c16="http://schemas.microsoft.com/office/drawing/2014/chart" uri="{C3380CC4-5D6E-409C-BE32-E72D297353CC}">
              <c16:uniqueId val="{00000000-5AB2-4243-A37E-F7AD568708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AB2-4243-A37E-F7AD568708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3439</c:v>
                </c:pt>
                <c:pt idx="5">
                  <c:v>3192</c:v>
                </c:pt>
                <c:pt idx="8">
                  <c:v>3487</c:v>
                </c:pt>
                <c:pt idx="11">
                  <c:v>4878</c:v>
                </c:pt>
                <c:pt idx="14">
                  <c:v>6388</c:v>
                </c:pt>
              </c:numCache>
            </c:numRef>
          </c:val>
          <c:extLst xmlns:c16r2="http://schemas.microsoft.com/office/drawing/2015/06/chart">
            <c:ext xmlns:c16="http://schemas.microsoft.com/office/drawing/2014/chart" uri="{C3380CC4-5D6E-409C-BE32-E72D297353CC}">
              <c16:uniqueId val="{00000002-5AB2-4243-A37E-F7AD568708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AB2-4243-A37E-F7AD568708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AB2-4243-A37E-F7AD568708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353</c:v>
                </c:pt>
                <c:pt idx="3">
                  <c:v>512</c:v>
                </c:pt>
                <c:pt idx="6">
                  <c:v>585</c:v>
                </c:pt>
                <c:pt idx="9">
                  <c:v>425</c:v>
                </c:pt>
                <c:pt idx="12">
                  <c:v>612</c:v>
                </c:pt>
              </c:numCache>
            </c:numRef>
          </c:val>
          <c:extLst xmlns:c16r2="http://schemas.microsoft.com/office/drawing/2015/06/chart">
            <c:ext xmlns:c16="http://schemas.microsoft.com/office/drawing/2014/chart" uri="{C3380CC4-5D6E-409C-BE32-E72D297353CC}">
              <c16:uniqueId val="{00000005-5AB2-4243-A37E-F7AD568708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AB2-4243-A37E-F7AD568708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425</c:v>
                </c:pt>
                <c:pt idx="3">
                  <c:v>398</c:v>
                </c:pt>
                <c:pt idx="6">
                  <c:v>376</c:v>
                </c:pt>
                <c:pt idx="9">
                  <c:v>312</c:v>
                </c:pt>
                <c:pt idx="12">
                  <c:v>248</c:v>
                </c:pt>
              </c:numCache>
            </c:numRef>
          </c:val>
          <c:extLst xmlns:c16r2="http://schemas.microsoft.com/office/drawing/2015/06/chart">
            <c:ext xmlns:c16="http://schemas.microsoft.com/office/drawing/2014/chart" uri="{C3380CC4-5D6E-409C-BE32-E72D297353CC}">
              <c16:uniqueId val="{00000007-5AB2-4243-A37E-F7AD568708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3463</c:v>
                </c:pt>
                <c:pt idx="3">
                  <c:v>3165</c:v>
                </c:pt>
                <c:pt idx="6">
                  <c:v>3316</c:v>
                </c:pt>
                <c:pt idx="9">
                  <c:v>3357</c:v>
                </c:pt>
                <c:pt idx="12">
                  <c:v>3352</c:v>
                </c:pt>
              </c:numCache>
            </c:numRef>
          </c:val>
          <c:extLst xmlns:c16r2="http://schemas.microsoft.com/office/drawing/2015/06/chart">
            <c:ext xmlns:c16="http://schemas.microsoft.com/office/drawing/2014/chart" uri="{C3380CC4-5D6E-409C-BE32-E72D297353CC}">
              <c16:uniqueId val="{00000008-5AB2-4243-A37E-F7AD568708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9-5AB2-4243-A37E-F7AD568708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12740</c:v>
                </c:pt>
                <c:pt idx="3">
                  <c:v>13997</c:v>
                </c:pt>
                <c:pt idx="6">
                  <c:v>13879</c:v>
                </c:pt>
                <c:pt idx="9">
                  <c:v>14060</c:v>
                </c:pt>
                <c:pt idx="12">
                  <c:v>13983</c:v>
                </c:pt>
              </c:numCache>
            </c:numRef>
          </c:val>
          <c:extLst xmlns:c16r2="http://schemas.microsoft.com/office/drawing/2015/06/chart">
            <c:ext xmlns:c16="http://schemas.microsoft.com/office/drawing/2014/chart" uri="{C3380CC4-5D6E-409C-BE32-E72D297353CC}">
              <c16:uniqueId val="{0000000A-5AB2-4243-A37E-F7AD56870803}"/>
            </c:ext>
          </c:extLst>
        </c:ser>
        <c:dLbls>
          <c:showLegendKey val="0"/>
          <c:showVal val="0"/>
          <c:showCatName val="0"/>
          <c:showSerName val="0"/>
          <c:showPercent val="0"/>
          <c:showBubbleSize val="0"/>
        </c:dLbls>
        <c:gapWidth val="100"/>
        <c:overlap val="100"/>
        <c:axId val="511335872"/>
        <c:axId val="51143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3980</c:v>
                </c:pt>
                <c:pt idx="2">
                  <c:v>#N/A</c:v>
                </c:pt>
                <c:pt idx="3">
                  <c:v>#N/A</c:v>
                </c:pt>
                <c:pt idx="4">
                  <c:v>4980</c:v>
                </c:pt>
                <c:pt idx="5">
                  <c:v>#N/A</c:v>
                </c:pt>
                <c:pt idx="6">
                  <c:v>#N/A</c:v>
                </c:pt>
                <c:pt idx="7">
                  <c:v>4968</c:v>
                </c:pt>
                <c:pt idx="8">
                  <c:v>#N/A</c:v>
                </c:pt>
                <c:pt idx="9">
                  <c:v>#N/A</c:v>
                </c:pt>
                <c:pt idx="10">
                  <c:v>3592</c:v>
                </c:pt>
                <c:pt idx="11">
                  <c:v>#N/A</c:v>
                </c:pt>
                <c:pt idx="12">
                  <c:v>#N/A</c:v>
                </c:pt>
                <c:pt idx="13">
                  <c:v>2184</c:v>
                </c:pt>
                <c:pt idx="14">
                  <c:v>#N/A</c:v>
                </c:pt>
              </c:numCache>
            </c:numRef>
          </c:val>
          <c:smooth val="0"/>
          <c:extLst xmlns:c16r2="http://schemas.microsoft.com/office/drawing/2015/06/chart">
            <c:ext xmlns:c16="http://schemas.microsoft.com/office/drawing/2014/chart" uri="{C3380CC4-5D6E-409C-BE32-E72D297353CC}">
              <c16:uniqueId val="{0000000B-5AB2-4243-A37E-F7AD56870803}"/>
            </c:ext>
          </c:extLst>
        </c:ser>
        <c:dLbls>
          <c:showLegendKey val="0"/>
          <c:showVal val="0"/>
          <c:showCatName val="0"/>
          <c:showSerName val="0"/>
          <c:showPercent val="0"/>
          <c:showBubbleSize val="0"/>
        </c:dLbls>
        <c:marker val="1"/>
        <c:smooth val="0"/>
        <c:axId val="511335872"/>
        <c:axId val="511433200"/>
      </c:lineChart>
      <c:catAx>
        <c:axId val="5113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1433200"/>
        <c:crosses val="autoZero"/>
        <c:auto val="1"/>
        <c:lblAlgn val="ctr"/>
        <c:lblOffset val="100"/>
        <c:tickLblSkip val="1"/>
        <c:tickMarkSkip val="1"/>
        <c:noMultiLvlLbl val="0"/>
      </c:catAx>
      <c:valAx>
        <c:axId val="51143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33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2407</c:v>
                </c:pt>
                <c:pt idx="1">
                  <c:v>2408</c:v>
                </c:pt>
                <c:pt idx="2">
                  <c:v>2709</c:v>
                </c:pt>
              </c:numCache>
            </c:numRef>
          </c:val>
          <c:extLst xmlns:c16r2="http://schemas.microsoft.com/office/drawing/2015/06/chart">
            <c:ext xmlns:c16="http://schemas.microsoft.com/office/drawing/2014/chart" uri="{C3380CC4-5D6E-409C-BE32-E72D297353CC}">
              <c16:uniqueId val="{00000000-2644-41DA-A6FC-778ABF1A8A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349</c:v>
                </c:pt>
                <c:pt idx="1">
                  <c:v>650</c:v>
                </c:pt>
                <c:pt idx="2">
                  <c:v>950</c:v>
                </c:pt>
              </c:numCache>
            </c:numRef>
          </c:val>
          <c:extLst xmlns:c16r2="http://schemas.microsoft.com/office/drawing/2015/06/chart">
            <c:ext xmlns:c16="http://schemas.microsoft.com/office/drawing/2014/chart" uri="{C3380CC4-5D6E-409C-BE32-E72D297353CC}">
              <c16:uniqueId val="{00000001-2644-41DA-A6FC-778ABF1A8A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729</c:v>
                </c:pt>
                <c:pt idx="1">
                  <c:v>1821</c:v>
                </c:pt>
                <c:pt idx="2">
                  <c:v>2730</c:v>
                </c:pt>
              </c:numCache>
            </c:numRef>
          </c:val>
          <c:extLst xmlns:c16r2="http://schemas.microsoft.com/office/drawing/2015/06/chart">
            <c:ext xmlns:c16="http://schemas.microsoft.com/office/drawing/2014/chart" uri="{C3380CC4-5D6E-409C-BE32-E72D297353CC}">
              <c16:uniqueId val="{00000002-2644-41DA-A6FC-778ABF1A8AA3}"/>
            </c:ext>
          </c:extLst>
        </c:ser>
        <c:dLbls>
          <c:showLegendKey val="0"/>
          <c:showVal val="0"/>
          <c:showCatName val="0"/>
          <c:showSerName val="0"/>
          <c:showPercent val="0"/>
          <c:showBubbleSize val="0"/>
        </c:dLbls>
        <c:gapWidth val="120"/>
        <c:overlap val="100"/>
        <c:axId val="415611160"/>
        <c:axId val="416735192"/>
      </c:barChart>
      <c:catAx>
        <c:axId val="41561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735192"/>
        <c:crosses val="autoZero"/>
        <c:auto val="1"/>
        <c:lblAlgn val="ctr"/>
        <c:lblOffset val="100"/>
        <c:tickLblSkip val="1"/>
        <c:tickMarkSkip val="1"/>
        <c:noMultiLvlLbl val="0"/>
      </c:catAx>
      <c:valAx>
        <c:axId val="416735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61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DFE-4625-8A45-C6B418E3E8AA}"/>
                </c:ext>
                <c:ext xmlns:c15="http://schemas.microsoft.com/office/drawing/2012/chart" uri="{CE6537A1-D6FC-4f65-9D91-7224C49458BB}">
                  <c15:dlblFieldTable>
                    <c15:dlblFTEntry>
                      <c15:txfldGUID>{D66C0125-B1F8-4545-98B8-135A4A9A7382}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DFE-4625-8A45-C6B418E3E8AA}"/>
                </c:ext>
                <c:ext xmlns:c15="http://schemas.microsoft.com/office/drawing/2012/chart" uri="{CE6537A1-D6FC-4f65-9D91-7224C49458BB}">
                  <c15:dlblFieldTable>
                    <c15:dlblFTEntry>
                      <c15:txfldGUID>{E5643095-1EAB-4F88-9929-2DEBA82962B4}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DFE-4625-8A45-C6B418E3E8AA}"/>
                </c:ext>
                <c:ext xmlns:c15="http://schemas.microsoft.com/office/drawing/2012/chart" uri="{CE6537A1-D6FC-4f65-9D91-7224C49458BB}">
                  <c15:dlblFieldTable>
                    <c15:dlblFTEntry>
                      <c15:txfldGUID>{D013183C-0B9B-4060-BB1A-A92F5D98DE79}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DFE-4625-8A45-C6B418E3E8AA}"/>
                </c:ext>
                <c:ext xmlns:c15="http://schemas.microsoft.com/office/drawing/2012/chart" uri="{CE6537A1-D6FC-4f65-9D91-7224C49458BB}">
                  <c15:dlblFieldTable>
                    <c15:dlblFTEntry>
                      <c15:txfldGUID>{B7B93C0D-36C9-4D8C-B1DF-9CB0956B9299}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DFE-4625-8A45-C6B418E3E8AA}"/>
                </c:ext>
                <c:ext xmlns:c15="http://schemas.microsoft.com/office/drawing/2012/chart" uri="{CE6537A1-D6FC-4f65-9D91-7224C49458BB}">
                  <c15:dlblFieldTable>
                    <c15:dlblFTEntry>
                      <c15:txfldGUID>{BBFC1736-BB11-4CD0-9D93-C8AB196DC459}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DFE-4625-8A45-C6B418E3E8AA}"/>
                </c:ext>
                <c:ext xmlns:c15="http://schemas.microsoft.com/office/drawing/2012/chart" uri="{CE6537A1-D6FC-4f65-9D91-7224C49458BB}">
                  <c15:dlblFieldTable>
                    <c15:dlblFTEntry>
                      <c15:txfldGUID>{85B6EDBE-B6F0-4EF7-A4F1-DA367ED2B423}</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DFE-4625-8A45-C6B418E3E8AA}"/>
                </c:ext>
                <c:ext xmlns:c15="http://schemas.microsoft.com/office/drawing/2012/chart" uri="{CE6537A1-D6FC-4f65-9D91-7224C49458BB}">
                  <c15:dlblFieldTable>
                    <c15:dlblFTEntry>
                      <c15:txfldGUID>{22C7E9CE-F2A9-4685-89E3-85D3FB76DF00}</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DFE-4625-8A45-C6B418E3E8AA}"/>
                </c:ext>
                <c:ext xmlns:c15="http://schemas.microsoft.com/office/drawing/2012/chart" uri="{CE6537A1-D6FC-4f65-9D91-7224C49458BB}">
                  <c15:dlblFieldTable>
                    <c15:dlblFTEntry>
                      <c15:txfldGUID>{ED7A1DB9-8A64-4122-B7E7-375D6D51D6E5}</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DFE-4625-8A45-C6B418E3E8AA}"/>
                </c:ext>
                <c:ext xmlns:c15="http://schemas.microsoft.com/office/drawing/2012/chart" uri="{CE6537A1-D6FC-4f65-9D91-7224C49458BB}">
                  <c15:dlblFieldTable>
                    <c15:dlblFTEntry>
                      <c15:txfldGUID>{1B8421D2-8240-48F0-85CC-80AB87A2DE27}</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46.8</c:v>
                </c:pt>
                <c:pt idx="8">
                  <c:v>45</c:v>
                </c:pt>
                <c:pt idx="16">
                  <c:v>46.4</c:v>
                </c:pt>
                <c:pt idx="24">
                  <c:v>47.4</c:v>
                </c:pt>
                <c:pt idx="32">
                  <c:v>48.9</c:v>
                </c:pt>
              </c:numCache>
            </c:numRef>
          </c:xVal>
          <c:yVal>
            <c:numRef>
              <c:f>公会計指標分析・財政指標組合せ分析表!$BP$51:$DC$51</c:f>
              <c:numCache>
                <c:formatCode>#,##0.0;"▲ "#,##0.0</c:formatCode>
                <c:ptCount val="40"/>
                <c:pt idx="0">
                  <c:v>72.5</c:v>
                </c:pt>
                <c:pt idx="8">
                  <c:v>88.4</c:v>
                </c:pt>
                <c:pt idx="16">
                  <c:v>88.2</c:v>
                </c:pt>
                <c:pt idx="24">
                  <c:v>59.8</c:v>
                </c:pt>
                <c:pt idx="32">
                  <c:v>33.5</c:v>
                </c:pt>
              </c:numCache>
            </c:numRef>
          </c:yVal>
          <c:smooth val="0"/>
          <c:extLst xmlns:c16r2="http://schemas.microsoft.com/office/drawing/2015/06/chart">
            <c:ext xmlns:c16="http://schemas.microsoft.com/office/drawing/2014/chart" uri="{C3380CC4-5D6E-409C-BE32-E72D297353CC}">
              <c16:uniqueId val="{00000009-7DFE-4625-8A45-C6B418E3E8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DFE-4625-8A45-C6B418E3E8AA}"/>
                </c:ext>
                <c:ext xmlns:c15="http://schemas.microsoft.com/office/drawing/2012/chart" uri="{CE6537A1-D6FC-4f65-9D91-7224C49458BB}">
                  <c15:dlblFieldTable>
                    <c15:dlblFTEntry>
                      <c15:txfldGUID>{0382DAA6-4992-495E-9E31-19200FD687CB}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DFE-4625-8A45-C6B418E3E8AA}"/>
                </c:ext>
                <c:ext xmlns:c15="http://schemas.microsoft.com/office/drawing/2012/chart" uri="{CE6537A1-D6FC-4f65-9D91-7224C49458BB}">
                  <c15:dlblFieldTable>
                    <c15:dlblFTEntry>
                      <c15:txfldGUID>{28A62AF5-9106-4165-8590-01B82403C713}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DFE-4625-8A45-C6B418E3E8AA}"/>
                </c:ext>
                <c:ext xmlns:c15="http://schemas.microsoft.com/office/drawing/2012/chart" uri="{CE6537A1-D6FC-4f65-9D91-7224C49458BB}">
                  <c15:dlblFieldTable>
                    <c15:dlblFTEntry>
                      <c15:txfldGUID>{F61E8C02-4C05-477B-9D8B-B872780387F8}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DFE-4625-8A45-C6B418E3E8AA}"/>
                </c:ext>
                <c:ext xmlns:c15="http://schemas.microsoft.com/office/drawing/2012/chart" uri="{CE6537A1-D6FC-4f65-9D91-7224C49458BB}">
                  <c15:dlblFieldTable>
                    <c15:dlblFTEntry>
                      <c15:txfldGUID>{00C46C33-0096-4AE6-95D1-0649488C56BE}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DFE-4625-8A45-C6B418E3E8AA}"/>
                </c:ext>
                <c:ext xmlns:c15="http://schemas.microsoft.com/office/drawing/2012/chart" uri="{CE6537A1-D6FC-4f65-9D91-7224C49458BB}">
                  <c15:dlblFieldTable>
                    <c15:dlblFTEntry>
                      <c15:txfldGUID>{AD93F919-7A1E-456D-A905-6DFD79D19B59}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DFE-4625-8A45-C6B418E3E8AA}"/>
                </c:ext>
                <c:ext xmlns:c15="http://schemas.microsoft.com/office/drawing/2012/chart" uri="{CE6537A1-D6FC-4f65-9D91-7224C49458BB}">
                  <c15:dlblFieldTable>
                    <c15:dlblFTEntry>
                      <c15:txfldGUID>{8D54BB1B-27A1-4CDD-9AE9-1A157F3BE0F4}</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DFE-4625-8A45-C6B418E3E8AA}"/>
                </c:ext>
                <c:ext xmlns:c15="http://schemas.microsoft.com/office/drawing/2012/chart" uri="{CE6537A1-D6FC-4f65-9D91-7224C49458BB}">
                  <c15:dlblFieldTable>
                    <c15:dlblFTEntry>
                      <c15:txfldGUID>{F8363065-655F-4D15-8334-8143594C2DBE}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DFE-4625-8A45-C6B418E3E8AA}"/>
                </c:ext>
                <c:ext xmlns:c15="http://schemas.microsoft.com/office/drawing/2012/chart" uri="{CE6537A1-D6FC-4f65-9D91-7224C49458BB}">
                  <c15:dlblFieldTable>
                    <c15:dlblFTEntry>
                      <c15:txfldGUID>{DCE154E5-750C-43AE-BED8-949F8BB21CE0}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DFE-4625-8A45-C6B418E3E8AA}"/>
                </c:ext>
                <c:ext xmlns:c15="http://schemas.microsoft.com/office/drawing/2012/chart" uri="{CE6537A1-D6FC-4f65-9D91-7224C49458BB}">
                  <c15:dlblFieldTable>
                    <c15:dlblFTEntry>
                      <c15:txfldGUID>{7A2D7AD6-DACA-49B6-965B-DBF1B3F8C42E}</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7DFE-4625-8A45-C6B418E3E8AA}"/>
            </c:ext>
          </c:extLst>
        </c:ser>
        <c:dLbls>
          <c:showLegendKey val="0"/>
          <c:showVal val="1"/>
          <c:showCatName val="0"/>
          <c:showSerName val="0"/>
          <c:showPercent val="0"/>
          <c:showBubbleSize val="0"/>
        </c:dLbls>
        <c:axId val="511929760"/>
        <c:axId val="511457712"/>
      </c:scatterChart>
      <c:valAx>
        <c:axId val="51192976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457712"/>
        <c:crosses val="autoZero"/>
        <c:crossBetween val="midCat"/>
      </c:valAx>
      <c:valAx>
        <c:axId val="511457712"/>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192976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3F-4B75-8F30-6A9469E6D03F}"/>
                </c:ext>
                <c:ext xmlns:c15="http://schemas.microsoft.com/office/drawing/2012/chart" uri="{CE6537A1-D6FC-4f65-9D91-7224C49458BB}">
                  <c15:dlblFieldTable>
                    <c15:dlblFTEntry>
                      <c15:txfldGUID>{8CF7FD07-82A9-41FA-BF5D-C6A0769B7C4F}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3F-4B75-8F30-6A9469E6D03F}"/>
                </c:ext>
                <c:ext xmlns:c15="http://schemas.microsoft.com/office/drawing/2012/chart" uri="{CE6537A1-D6FC-4f65-9D91-7224C49458BB}">
                  <c15:dlblFieldTable>
                    <c15:dlblFTEntry>
                      <c15:txfldGUID>{9DBEF694-24FA-4FB3-9BC0-7199C1A1E310}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3F-4B75-8F30-6A9469E6D03F}"/>
                </c:ext>
                <c:ext xmlns:c15="http://schemas.microsoft.com/office/drawing/2012/chart" uri="{CE6537A1-D6FC-4f65-9D91-7224C49458BB}">
                  <c15:dlblFieldTable>
                    <c15:dlblFTEntry>
                      <c15:txfldGUID>{321EABE4-120F-4870-86F9-9DF1DEB9A7A3}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3F-4B75-8F30-6A9469E6D03F}"/>
                </c:ext>
                <c:ext xmlns:c15="http://schemas.microsoft.com/office/drawing/2012/chart" uri="{CE6537A1-D6FC-4f65-9D91-7224C49458BB}">
                  <c15:dlblFieldTable>
                    <c15:dlblFTEntry>
                      <c15:txfldGUID>{1FEA82D2-C472-48E7-99F1-7B0E9DDBF0AC}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3F-4B75-8F30-6A9469E6D03F}"/>
                </c:ext>
                <c:ext xmlns:c15="http://schemas.microsoft.com/office/drawing/2012/chart" uri="{CE6537A1-D6FC-4f65-9D91-7224C49458BB}">
                  <c15:dlblFieldTable>
                    <c15:dlblFTEntry>
                      <c15:txfldGUID>{7FC80BE9-5523-46D4-876C-D04C73D2210D}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3F-4B75-8F30-6A9469E6D03F}"/>
                </c:ext>
                <c:ext xmlns:c15="http://schemas.microsoft.com/office/drawing/2012/chart" uri="{CE6537A1-D6FC-4f65-9D91-7224C49458BB}">
                  <c15:dlblFieldTable>
                    <c15:dlblFTEntry>
                      <c15:txfldGUID>{D5E0BB67-1BA6-4F9F-BC04-BBCD51996D8F}</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3F-4B75-8F30-6A9469E6D03F}"/>
                </c:ext>
                <c:ext xmlns:c15="http://schemas.microsoft.com/office/drawing/2012/chart" uri="{CE6537A1-D6FC-4f65-9D91-7224C49458BB}">
                  <c15:dlblFieldTable>
                    <c15:dlblFTEntry>
                      <c15:txfldGUID>{C33CAFA3-B174-4E39-BEBA-D04D8D60B6F9}</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3F-4B75-8F30-6A9469E6D03F}"/>
                </c:ext>
                <c:ext xmlns:c15="http://schemas.microsoft.com/office/drawing/2012/chart" uri="{CE6537A1-D6FC-4f65-9D91-7224C49458BB}">
                  <c15:dlblFieldTable>
                    <c15:dlblFTEntry>
                      <c15:txfldGUID>{78E66ADF-D45E-4B4F-800C-5C986BA0D728}</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3F-4B75-8F30-6A9469E6D03F}"/>
                </c:ext>
                <c:ext xmlns:c15="http://schemas.microsoft.com/office/drawing/2012/chart" uri="{CE6537A1-D6FC-4f65-9D91-7224C49458BB}">
                  <c15:dlblFieldTable>
                    <c15:dlblFTEntry>
                      <c15:txfldGUID>{20F7DF53-93A9-4564-8B89-3B8C89D8C5D4}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7.9</c:v>
                </c:pt>
                <c:pt idx="16">
                  <c:v>7.3</c:v>
                </c:pt>
                <c:pt idx="24">
                  <c:v>7.4</c:v>
                </c:pt>
                <c:pt idx="32">
                  <c:v>7.5</c:v>
                </c:pt>
              </c:numCache>
            </c:numRef>
          </c:xVal>
          <c:yVal>
            <c:numRef>
              <c:f>公会計指標分析・財政指標組合せ分析表!$BP$73:$DC$73</c:f>
              <c:numCache>
                <c:formatCode>#,##0.0;"▲ "#,##0.0</c:formatCode>
                <c:ptCount val="40"/>
                <c:pt idx="0">
                  <c:v>72.5</c:v>
                </c:pt>
                <c:pt idx="8">
                  <c:v>88.4</c:v>
                </c:pt>
                <c:pt idx="16">
                  <c:v>88.2</c:v>
                </c:pt>
                <c:pt idx="24">
                  <c:v>59.8</c:v>
                </c:pt>
                <c:pt idx="32">
                  <c:v>33.5</c:v>
                </c:pt>
              </c:numCache>
            </c:numRef>
          </c:yVal>
          <c:smooth val="0"/>
          <c:extLst xmlns:c16r2="http://schemas.microsoft.com/office/drawing/2015/06/chart">
            <c:ext xmlns:c16="http://schemas.microsoft.com/office/drawing/2014/chart" uri="{C3380CC4-5D6E-409C-BE32-E72D297353CC}">
              <c16:uniqueId val="{00000009-9E3F-4B75-8F30-6A9469E6D0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998880065648017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3F-4B75-8F30-6A9469E6D03F}"/>
                </c:ext>
                <c:ext xmlns:c15="http://schemas.microsoft.com/office/drawing/2012/chart" uri="{CE6537A1-D6FC-4f65-9D91-7224C49458BB}">
                  <c15:dlblFieldTable>
                    <c15:dlblFTEntry>
                      <c15:txfldGUID>{B5028CA6-E1FD-4B4F-A1B9-7155199B5F27}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3F-4B75-8F30-6A9469E6D03F}"/>
                </c:ext>
                <c:ext xmlns:c15="http://schemas.microsoft.com/office/drawing/2012/chart" uri="{CE6537A1-D6FC-4f65-9D91-7224C49458BB}">
                  <c15:dlblFieldTable>
                    <c15:dlblFTEntry>
                      <c15:txfldGUID>{16099ED7-A41D-4CC1-9D44-B97B087CF9B9}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3F-4B75-8F30-6A9469E6D03F}"/>
                </c:ext>
                <c:ext xmlns:c15="http://schemas.microsoft.com/office/drawing/2012/chart" uri="{CE6537A1-D6FC-4f65-9D91-7224C49458BB}">
                  <c15:dlblFieldTable>
                    <c15:dlblFTEntry>
                      <c15:txfldGUID>{5A7F4A44-AD86-4304-BE6E-DF1038B04F49}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3F-4B75-8F30-6A9469E6D03F}"/>
                </c:ext>
                <c:ext xmlns:c15="http://schemas.microsoft.com/office/drawing/2012/chart" uri="{CE6537A1-D6FC-4f65-9D91-7224C49458BB}">
                  <c15:dlblFieldTable>
                    <c15:dlblFTEntry>
                      <c15:txfldGUID>{02484AF1-383B-44B3-9078-EFD592B9E3CD}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3F-4B75-8F30-6A9469E6D03F}"/>
                </c:ext>
                <c:ext xmlns:c15="http://schemas.microsoft.com/office/drawing/2012/chart" uri="{CE6537A1-D6FC-4f65-9D91-7224C49458BB}">
                  <c15:dlblFieldTable>
                    <c15:dlblFTEntry>
                      <c15:txfldGUID>{0EEA2F3B-B8FD-43FC-B141-9F688BC08B5D}</c15:txfldGUID>
                      <c15:f>#REF!</c15:f>
                      <c15:dlblFieldTableCache>
                        <c:ptCount val="1"/>
                        <c:pt idx="0">
                          <c:v>#REF!</c:v>
                        </c:pt>
                      </c15:dlblFieldTableCache>
                    </c15:dlblFTEntry>
                  </c15:dlblFieldTable>
                  <c15:showDataLabelsRange val="0"/>
                </c:ext>
              </c:extLst>
            </c:dLbl>
            <c:dLbl>
              <c:idx val="8"/>
              <c:layout>
                <c:manualLayout>
                  <c:x val="-1.8235628084249993E-2"/>
                  <c:y val="-7.484449351910772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3F-4B75-8F30-6A9469E6D03F}"/>
                </c:ext>
                <c:ext xmlns:c15="http://schemas.microsoft.com/office/drawing/2012/chart" uri="{CE6537A1-D6FC-4f65-9D91-7224C49458BB}">
                  <c15:dlblFieldTable>
                    <c15:dlblFTEntry>
                      <c15:txfldGUID>{233F10AF-A92C-4F36-9F3F-6FA4D7E981EE}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3F-4B75-8F30-6A9469E6D03F}"/>
                </c:ext>
                <c:ext xmlns:c15="http://schemas.microsoft.com/office/drawing/2012/chart" uri="{CE6537A1-D6FC-4f65-9D91-7224C49458BB}">
                  <c15:dlblFieldTable>
                    <c15:dlblFTEntry>
                      <c15:txfldGUID>{9417D62A-95BD-4992-9536-FC50F021B5D5}</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3F-4B75-8F30-6A9469E6D03F}"/>
                </c:ext>
                <c:ext xmlns:c15="http://schemas.microsoft.com/office/drawing/2012/chart" uri="{CE6537A1-D6FC-4f65-9D91-7224C49458BB}">
                  <c15:dlblFieldTable>
                    <c15:dlblFTEntry>
                      <c15:txfldGUID>{54E54CE0-9AD8-496A-A276-C26650C8C3C7}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3F-4B75-8F30-6A9469E6D03F}"/>
                </c:ext>
                <c:ext xmlns:c15="http://schemas.microsoft.com/office/drawing/2012/chart" uri="{CE6537A1-D6FC-4f65-9D91-7224C49458BB}">
                  <c15:dlblFieldTable>
                    <c15:dlblFTEntry>
                      <c15:txfldGUID>{FA976280-4952-4ADF-A9CD-57C1059FB4E2}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9E3F-4B75-8F30-6A9469E6D03F}"/>
            </c:ext>
          </c:extLst>
        </c:ser>
        <c:dLbls>
          <c:showLegendKey val="0"/>
          <c:showVal val="1"/>
          <c:showCatName val="0"/>
          <c:showSerName val="0"/>
          <c:showPercent val="0"/>
          <c:showBubbleSize val="0"/>
        </c:dLbls>
        <c:axId val="511463200"/>
        <c:axId val="511458104"/>
      </c:scatterChart>
      <c:valAx>
        <c:axId val="511463200"/>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458104"/>
        <c:crosses val="autoZero"/>
        <c:crossBetween val="midCat"/>
      </c:valAx>
      <c:valAx>
        <c:axId val="511458104"/>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146320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新設中学校や給食室整備等に係る学校教育施設等整備事業債や臨時財政対策債</a:t>
          </a:r>
          <a:r>
            <a:rPr kumimoji="1" lang="ja-JP" altLang="ja-JP" sz="1100">
              <a:solidFill>
                <a:schemeClr val="dk1"/>
              </a:solidFill>
              <a:effectLst/>
              <a:latin typeface="+mn-lt"/>
              <a:ea typeface="+mn-ea"/>
              <a:cs typeface="+mn-cs"/>
            </a:rPr>
            <a:t>の元金償還開始により</a:t>
          </a:r>
          <a:r>
            <a:rPr kumimoji="1" lang="ja-JP" altLang="ja-JP" sz="1100" b="0" i="0" baseline="0">
              <a:solidFill>
                <a:schemeClr val="dk1"/>
              </a:solidFill>
              <a:effectLst/>
              <a:latin typeface="+mn-lt"/>
              <a:ea typeface="+mn-ea"/>
              <a:cs typeface="+mn-cs"/>
            </a:rPr>
            <a:t>増加となった。また、現在も地方債を財源とした</a:t>
          </a:r>
          <a:r>
            <a:rPr kumimoji="1" lang="ja-JP" altLang="en-US" sz="1100" b="0" i="0" baseline="0">
              <a:solidFill>
                <a:schemeClr val="dk1"/>
              </a:solidFill>
              <a:effectLst/>
              <a:latin typeface="+mn-lt"/>
              <a:ea typeface="+mn-ea"/>
              <a:cs typeface="+mn-cs"/>
            </a:rPr>
            <a:t>新規</a:t>
          </a:r>
          <a:r>
            <a:rPr kumimoji="1" lang="ja-JP" altLang="ja-JP" sz="1100" b="0" i="0" baseline="0">
              <a:solidFill>
                <a:schemeClr val="dk1"/>
              </a:solidFill>
              <a:effectLst/>
              <a:latin typeface="+mn-lt"/>
              <a:ea typeface="+mn-ea"/>
              <a:cs typeface="+mn-cs"/>
            </a:rPr>
            <a:t>事業を実施している</a:t>
          </a:r>
          <a:r>
            <a:rPr kumimoji="1" lang="ja-JP" altLang="en-US" sz="1100" b="0" i="0" baseline="0">
              <a:solidFill>
                <a:schemeClr val="dk1"/>
              </a:solidFill>
              <a:effectLst/>
              <a:latin typeface="+mn-lt"/>
              <a:ea typeface="+mn-ea"/>
              <a:cs typeface="+mn-cs"/>
            </a:rPr>
            <a:t>ほか、</a:t>
          </a:r>
          <a:r>
            <a:rPr kumimoji="1" lang="ja-JP" altLang="ja-JP" sz="1100" b="0" i="0" baseline="0">
              <a:solidFill>
                <a:schemeClr val="dk1"/>
              </a:solidFill>
              <a:effectLst/>
              <a:latin typeface="+mn-lt"/>
              <a:ea typeface="+mn-ea"/>
              <a:cs typeface="+mn-cs"/>
            </a:rPr>
            <a:t>まだ元金償還が開始されていない新設中学校整備事業債も保有しているため、引き続き数値の上昇が見込まれている。今後、行うべき事業を精査し、</a:t>
          </a:r>
          <a:r>
            <a:rPr kumimoji="1" lang="ja-JP" altLang="ja-JP" sz="1100">
              <a:solidFill>
                <a:schemeClr val="dk1"/>
              </a:solidFill>
              <a:effectLst/>
              <a:latin typeface="+mn-lt"/>
              <a:ea typeface="+mn-ea"/>
              <a:cs typeface="+mn-cs"/>
            </a:rPr>
            <a:t>計画的な財政運営により、公債費の抑制に努める必要がある。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地方債の現在高は、</a:t>
          </a:r>
          <a:r>
            <a:rPr kumimoji="1" lang="ja-JP" altLang="en-US" sz="1100" b="0" i="0" baseline="0">
              <a:solidFill>
                <a:schemeClr val="dk1"/>
              </a:solidFill>
              <a:effectLst/>
              <a:latin typeface="+mn-lt"/>
              <a:ea typeface="+mn-ea"/>
              <a:cs typeface="+mn-cs"/>
            </a:rPr>
            <a:t>相島漁港沖防波堤災害復旧事業や公園整備事業、通信施設整備事業等に係る地方債を新たに発行したが、令和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年度の地方債償還額がこれらの借入額を上回ったため減少して</a:t>
          </a:r>
          <a:r>
            <a:rPr kumimoji="1" lang="ja-JP" altLang="ja-JP" sz="1100" b="0" i="0" baseline="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年度はふるさと寄附金を財源とした基金への積立により充当可能基金が増加したため、将来負担比率の分子は減少している。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今後も公共施設の新規事業や更新事業が行われる見込みである。そのため、今後は交付税算入がない地方債の発行抑制等を行い、地方債の現在高の削減及び充当可能財源の確保に努める。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福岡県新宮町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ふるさと応援基金は、福祉センターや学校施設、文化振興施設等の施設改修事業や子ども医療対策事業等に活用したため</a:t>
          </a:r>
          <a:r>
            <a:rPr kumimoji="1" lang="en-US" altLang="ja-JP" sz="1100">
              <a:solidFill>
                <a:schemeClr val="dk1"/>
              </a:solidFill>
              <a:effectLst/>
              <a:latin typeface="+mn-lt"/>
              <a:ea typeface="+mn-ea"/>
              <a:cs typeface="+mn-cs"/>
            </a:rPr>
            <a:t>484</a:t>
          </a:r>
          <a:r>
            <a:rPr kumimoji="1" lang="ja-JP" altLang="ja-JP" sz="1100">
              <a:solidFill>
                <a:schemeClr val="dk1"/>
              </a:solidFill>
              <a:effectLst/>
              <a:latin typeface="+mn-lt"/>
              <a:ea typeface="+mn-ea"/>
              <a:cs typeface="+mn-cs"/>
            </a:rPr>
            <a:t>百万円取り崩したが、財政調整基金の取り崩しは行っていない。</a:t>
          </a:r>
          <a:r>
            <a:rPr kumimoji="1" lang="ja-JP" altLang="en-US" sz="1100">
              <a:solidFill>
                <a:schemeClr val="dk1"/>
              </a:solidFill>
              <a:effectLst/>
              <a:latin typeface="+mn-lt"/>
              <a:ea typeface="+mn-ea"/>
              <a:cs typeface="+mn-cs"/>
            </a:rPr>
            <a:t>森林環境譲与税は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百万円を取り崩している。</a:t>
          </a:r>
          <a:r>
            <a:rPr kumimoji="1" lang="ja-JP" altLang="ja-JP" sz="1100">
              <a:solidFill>
                <a:schemeClr val="dk1"/>
              </a:solidFill>
              <a:effectLst/>
              <a:latin typeface="+mn-lt"/>
              <a:ea typeface="+mn-ea"/>
              <a:cs typeface="+mn-cs"/>
            </a:rPr>
            <a:t>また、財政調整基金を</a:t>
          </a:r>
          <a:r>
            <a:rPr kumimoji="1" lang="en-US" altLang="ja-JP" sz="1100">
              <a:solidFill>
                <a:schemeClr val="dk1"/>
              </a:solidFill>
              <a:effectLst/>
              <a:latin typeface="+mn-lt"/>
              <a:ea typeface="+mn-ea"/>
              <a:cs typeface="+mn-cs"/>
            </a:rPr>
            <a:t>301</a:t>
          </a:r>
          <a:r>
            <a:rPr kumimoji="1" lang="ja-JP" altLang="ja-JP" sz="1100">
              <a:solidFill>
                <a:schemeClr val="dk1"/>
              </a:solidFill>
              <a:effectLst/>
              <a:latin typeface="+mn-lt"/>
              <a:ea typeface="+mn-ea"/>
              <a:cs typeface="+mn-cs"/>
            </a:rPr>
            <a:t>百万円、ふるさと応援基金を</a:t>
          </a:r>
          <a:r>
            <a:rPr kumimoji="1" lang="en-US" altLang="ja-JP" sz="1100">
              <a:solidFill>
                <a:schemeClr val="dk1"/>
              </a:solidFill>
              <a:effectLst/>
              <a:latin typeface="+mn-lt"/>
              <a:ea typeface="+mn-ea"/>
              <a:cs typeface="+mn-cs"/>
            </a:rPr>
            <a:t>1,392</a:t>
          </a:r>
          <a:r>
            <a:rPr kumimoji="1" lang="ja-JP" altLang="ja-JP" sz="1100">
              <a:solidFill>
                <a:schemeClr val="dk1"/>
              </a:solidFill>
              <a:effectLst/>
              <a:latin typeface="+mn-lt"/>
              <a:ea typeface="+mn-ea"/>
              <a:cs typeface="+mn-cs"/>
            </a:rPr>
            <a:t>百万円、減債基金を</a:t>
          </a:r>
          <a:r>
            <a:rPr kumimoji="1" lang="en-US" altLang="ja-JP" sz="1100">
              <a:solidFill>
                <a:schemeClr val="dk1"/>
              </a:solidFill>
              <a:effectLst/>
              <a:latin typeface="+mn-lt"/>
              <a:ea typeface="+mn-ea"/>
              <a:cs typeface="+mn-cs"/>
            </a:rPr>
            <a:t>300.4</a:t>
          </a:r>
          <a:r>
            <a:rPr kumimoji="1" lang="ja-JP" altLang="ja-JP" sz="1100">
              <a:solidFill>
                <a:schemeClr val="dk1"/>
              </a:solidFill>
              <a:effectLst/>
              <a:latin typeface="+mn-lt"/>
              <a:ea typeface="+mn-ea"/>
              <a:cs typeface="+mn-cs"/>
            </a:rPr>
            <a:t>百万円、森林環境譲与税基金を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百万円積み立てたため、基金全体としては</a:t>
          </a:r>
          <a:r>
            <a:rPr kumimoji="1" lang="en-US" altLang="ja-JP" sz="1100">
              <a:solidFill>
                <a:schemeClr val="dk1"/>
              </a:solidFill>
              <a:effectLst/>
              <a:latin typeface="+mn-lt"/>
              <a:ea typeface="+mn-ea"/>
              <a:cs typeface="+mn-cs"/>
            </a:rPr>
            <a:t>1,510</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も新規整備事業や施設更新事業を実施していく予定である。地方債の現在高、償還額等を考慮しながら、交付税算入率の高い地方債の活用とともに基金繰入金で財政運営していく。ふるさと応援基金の積み立てにより基金残高は増加傾向にあるが、今後の事業実施により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・ふるさと応援基金：新宮町を応援するために寄せられた寄付金を適正に管理し、運用する。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・災害対策基金：地震、風水害その他の災害から新宮町民の生命と財産を守り、その予防対策、復旧対策及び復興対策等を講ずる。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・森林環境譲与税基金：森林環境税及び森林環境譲与税に関する法律に掲げる施策に使用する。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ふるさと応援基金は、</a:t>
          </a:r>
          <a:r>
            <a:rPr kumimoji="1" lang="ja-JP" altLang="en-US" sz="1100">
              <a:solidFill>
                <a:schemeClr val="dk1"/>
              </a:solidFill>
              <a:effectLst/>
              <a:latin typeface="+mn-lt"/>
              <a:ea typeface="+mn-ea"/>
              <a:cs typeface="+mn-cs"/>
            </a:rPr>
            <a:t>福祉センターや学校施設、文化振興施設等の施設改修事業や子ども医療対策</a:t>
          </a:r>
          <a:r>
            <a:rPr kumimoji="1" lang="ja-JP" altLang="ja-JP" sz="1100">
              <a:solidFill>
                <a:schemeClr val="dk1"/>
              </a:solidFill>
              <a:effectLst/>
              <a:latin typeface="+mn-lt"/>
              <a:ea typeface="+mn-ea"/>
              <a:cs typeface="+mn-cs"/>
            </a:rPr>
            <a:t>事業等</a:t>
          </a:r>
          <a:r>
            <a:rPr kumimoji="1" lang="ja-JP" altLang="en-US" sz="1100">
              <a:solidFill>
                <a:schemeClr val="dk1"/>
              </a:solidFill>
              <a:effectLst/>
              <a:latin typeface="+mn-lt"/>
              <a:ea typeface="+mn-ea"/>
              <a:cs typeface="+mn-cs"/>
            </a:rPr>
            <a:t>に活用したため</a:t>
          </a:r>
          <a:r>
            <a:rPr kumimoji="1" lang="en-US" altLang="ja-JP" sz="1100">
              <a:solidFill>
                <a:schemeClr val="dk1"/>
              </a:solidFill>
              <a:effectLst/>
              <a:latin typeface="+mn-lt"/>
              <a:ea typeface="+mn-ea"/>
              <a:cs typeface="+mn-cs"/>
            </a:rPr>
            <a:t>484</a:t>
          </a:r>
          <a:r>
            <a:rPr kumimoji="1" lang="ja-JP" altLang="ja-JP" sz="1100">
              <a:solidFill>
                <a:schemeClr val="dk1"/>
              </a:solidFill>
              <a:effectLst/>
              <a:latin typeface="+mn-lt"/>
              <a:ea typeface="+mn-ea"/>
              <a:cs typeface="+mn-cs"/>
            </a:rPr>
            <a:t>百万円取り崩したが、</a:t>
          </a:r>
          <a:r>
            <a:rPr kumimoji="1" lang="en-US" altLang="ja-JP" sz="1100">
              <a:solidFill>
                <a:schemeClr val="dk1"/>
              </a:solidFill>
              <a:effectLst/>
              <a:latin typeface="+mn-lt"/>
              <a:ea typeface="+mn-ea"/>
              <a:cs typeface="+mn-cs"/>
            </a:rPr>
            <a:t>1,392</a:t>
          </a:r>
          <a:r>
            <a:rPr kumimoji="1" lang="ja-JP" altLang="ja-JP" sz="1100">
              <a:solidFill>
                <a:schemeClr val="dk1"/>
              </a:solidFill>
              <a:effectLst/>
              <a:latin typeface="+mn-lt"/>
              <a:ea typeface="+mn-ea"/>
              <a:cs typeface="+mn-cs"/>
            </a:rPr>
            <a:t>百万円積み立てたため</a:t>
          </a:r>
          <a:r>
            <a:rPr kumimoji="1" lang="en-US" altLang="ja-JP" sz="1100">
              <a:solidFill>
                <a:schemeClr val="dk1"/>
              </a:solidFill>
              <a:effectLst/>
              <a:latin typeface="+mn-lt"/>
              <a:ea typeface="+mn-ea"/>
              <a:cs typeface="+mn-cs"/>
            </a:rPr>
            <a:t>908</a:t>
          </a:r>
          <a:r>
            <a:rPr kumimoji="1" lang="ja-JP" altLang="ja-JP" sz="1100">
              <a:solidFill>
                <a:schemeClr val="dk1"/>
              </a:solidFill>
              <a:effectLst/>
              <a:latin typeface="+mn-lt"/>
              <a:ea typeface="+mn-ea"/>
              <a:cs typeface="+mn-cs"/>
            </a:rPr>
            <a:t>百万円増加した。森林環境譲与税基金は、</a:t>
          </a:r>
          <a:r>
            <a:rPr kumimoji="1" lang="ja-JP" altLang="en-US" sz="1100">
              <a:solidFill>
                <a:schemeClr val="dk1"/>
              </a:solidFill>
              <a:effectLst/>
              <a:latin typeface="+mn-lt"/>
              <a:ea typeface="+mn-ea"/>
              <a:cs typeface="+mn-cs"/>
            </a:rPr>
            <a:t>事業実施のため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を取り崩したが、３百万円を積み立てたため横ばいとなっ</a:t>
          </a:r>
          <a:r>
            <a:rPr kumimoji="1" lang="ja-JP" altLang="ja-JP" sz="1100">
              <a:solidFill>
                <a:schemeClr val="dk1"/>
              </a:solidFill>
              <a:effectLst/>
              <a:latin typeface="+mn-lt"/>
              <a:ea typeface="+mn-ea"/>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ふるさと応援基金については、ふるさと寄付金から経費等を除いた額を積み立て、次年度以降のふるさと応援基金条例及び同条例施行規則に定めた事業に充当する。森林環境譲与税基金については、森林環境譲与税を積み立て、森林環境税及び森林環境譲与税に関する法律に掲げられている事業を実施する際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百万円及び</a:t>
          </a:r>
          <a:r>
            <a:rPr kumimoji="1" lang="ja-JP" altLang="ja-JP" sz="1100">
              <a:solidFill>
                <a:schemeClr val="dk1"/>
              </a:solidFill>
              <a:effectLst/>
              <a:latin typeface="+mn-lt"/>
              <a:ea typeface="+mn-ea"/>
              <a:cs typeface="+mn-cs"/>
            </a:rPr>
            <a:t>運用益を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百万円積み立てたため</a:t>
          </a:r>
          <a:r>
            <a:rPr kumimoji="1" lang="ja-JP" altLang="en-US" sz="1100">
              <a:solidFill>
                <a:schemeClr val="dk1"/>
              </a:solidFill>
              <a:effectLst/>
              <a:latin typeface="+mn-lt"/>
              <a:ea typeface="+mn-ea"/>
              <a:cs typeface="+mn-cs"/>
            </a:rPr>
            <a:t>増加とな</a:t>
          </a:r>
          <a:r>
            <a:rPr kumimoji="1" lang="ja-JP" altLang="ja-JP" sz="1100">
              <a:solidFill>
                <a:schemeClr val="dk1"/>
              </a:solidFill>
              <a:effectLst/>
              <a:latin typeface="+mn-lt"/>
              <a:ea typeface="+mn-ea"/>
              <a:cs typeface="+mn-cs"/>
            </a:rPr>
            <a:t>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今後も人口増加に伴う</a:t>
          </a:r>
          <a:r>
            <a:rPr kumimoji="1" lang="ja-JP" altLang="ja-JP" sz="1100" b="0" i="0" baseline="0">
              <a:solidFill>
                <a:schemeClr val="dk1"/>
              </a:solidFill>
              <a:effectLst/>
              <a:latin typeface="+mn-lt"/>
              <a:ea typeface="+mn-ea"/>
              <a:cs typeface="+mn-cs"/>
            </a:rPr>
            <a:t>経常経費の増加や新規整備事業、施設更新事業の実施が見込まれており、地方債の活用と併せて、基金の残高等を勘案し基金繰入金で財政運営していく。令和元年度</a:t>
          </a:r>
          <a:r>
            <a:rPr kumimoji="1" lang="ja-JP" altLang="en-US" sz="1100" b="0" i="0" baseline="0">
              <a:solidFill>
                <a:schemeClr val="dk1"/>
              </a:solidFill>
              <a:effectLst/>
              <a:latin typeface="+mn-lt"/>
              <a:ea typeface="+mn-ea"/>
              <a:cs typeface="+mn-cs"/>
            </a:rPr>
            <a:t>以降</a:t>
          </a:r>
          <a:r>
            <a:rPr kumimoji="1" lang="ja-JP" altLang="ja-JP" sz="1100" b="0" i="0" baseline="0">
              <a:solidFill>
                <a:schemeClr val="dk1"/>
              </a:solidFill>
              <a:effectLst/>
              <a:latin typeface="+mn-lt"/>
              <a:ea typeface="+mn-ea"/>
              <a:cs typeface="+mn-cs"/>
            </a:rPr>
            <a:t>は財政調整基金の取り崩しを免れているが、今後</a:t>
          </a:r>
          <a:r>
            <a:rPr kumimoji="1" lang="ja-JP" altLang="en-US" sz="1100" b="0" i="0" baseline="0">
              <a:solidFill>
                <a:schemeClr val="dk1"/>
              </a:solidFill>
              <a:effectLst/>
              <a:latin typeface="+mn-lt"/>
              <a:ea typeface="+mn-ea"/>
              <a:cs typeface="+mn-cs"/>
            </a:rPr>
            <a:t>の事業実施により</a:t>
          </a:r>
          <a:r>
            <a:rPr kumimoji="1" lang="ja-JP" altLang="ja-JP" sz="1100" b="0" i="0" baseline="0">
              <a:solidFill>
                <a:schemeClr val="dk1"/>
              </a:solidFill>
              <a:effectLst/>
              <a:latin typeface="+mn-lt"/>
              <a:ea typeface="+mn-ea"/>
              <a:cs typeface="+mn-cs"/>
            </a:rPr>
            <a:t>基金残高は減少していく見込みである。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百万円を積み立てたため増加となった。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新設中学校整備事業の元金償還に備え減債基金を積み立て</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今後はそ</a:t>
          </a:r>
          <a:r>
            <a:rPr kumimoji="1" lang="ja-JP" altLang="ja-JP" sz="1100">
              <a:solidFill>
                <a:schemeClr val="dk1"/>
              </a:solidFill>
              <a:effectLst/>
              <a:latin typeface="+mn-lt"/>
              <a:ea typeface="+mn-ea"/>
              <a:cs typeface="+mn-cs"/>
            </a:rPr>
            <a:t>の元金償還に合わせて基金残高は減少していく見込みである。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FA607D8-7371-4971-97B4-9DFA874A1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39CE930-77D1-4F6C-96A5-3331B7FEE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43AD9E6D-01CD-4601-A0D0-1D3BD6012AA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231D70BB-0108-4709-8872-B2C45055E1F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E25AB794-7441-423D-A869-8B8B47440A2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89F17A8D-EC39-46ED-9E2F-E2CCFAF0D31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5D838C2E-D5F7-4F19-B4CA-9ABB98E8329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9905AAF-056F-464F-9DF9-2E291D7D17B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1C96F46-27C2-4FC5-B271-C4ED3BD6C9C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4F6BA1A1-847D-4ADF-817F-0B96B3E63A7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F8033CD5-32F0-4A82-9F31-0A156E59A94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994FFB4B-762F-40AA-978F-3DD6ADD952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33,615
33,158
18.93
19,012,125
18,263,881
611,979
7,262,089
13,982,853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EB11DD09-C0E6-499D-A28C-E42AF9B2613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C71D05B8-2ED8-4502-B52C-AE408FBC9D8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4C20A69B-D41D-4B49-9177-B464E3034F2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F9A5ABD0-E7BC-44CA-AFA1-1EE326D43EC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46FDEA27-D520-4258-8B4D-485842E4DC9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F4A2F050-7006-4837-B1BC-5A803F9D0F7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DD9258A1-9E5E-46B7-B580-E0DBAF2874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1600E267-9896-412E-8AB4-EC1CDBF966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B0C8305C-E9B8-4FA5-BFDD-C62CE0EAAAA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1797F834-2D04-4A7E-971D-06FEBACCFD9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CACF0346-723F-49D1-9B1D-37F03D3D6F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D0898509-145C-4F8A-8E79-254046491A0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58A460AB-2898-4B8D-80E1-4234BDBB87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75AEBC87-31F1-433D-AE7E-004E7EACA6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9BBCD883-0BB7-427F-B36B-31DED018C1F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D123A78C-61B9-4731-BD3E-07E01868F2C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3B9AFB36-2FD5-4268-9A0F-1DDDBF3E401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CEEE3531-054B-4642-9D87-AAAFC2B3A4D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05EF732-91C5-4F3F-832C-7F4FD5C86F5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84A4EFF0-4CA2-4D7B-8ED8-F5E221A37FA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C5871E94-F36E-4C8F-8677-0085184C8B4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4013B4B1-DB2A-44C0-9692-E99C5C1FACB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6B392828-FDF7-45B6-96FF-95F593C1D69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A2A2D5E6-1EE4-455B-8BCF-96608138B8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86B1A981-2C60-4C6D-9A94-B6A3A2F2B19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F2317906-0EBE-475C-BB61-22CC9709C4D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3CBA3037-0B2C-438A-ABE3-B4A21F49A97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426F9D55-CBBD-4479-A61D-05749DB8D44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AB45F680-46C7-4204-B055-CB0A7FCA1F8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E9DBF672-C791-4B58-B8C0-F9E4327577E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45F2E39E-A2EC-4624-B059-A0EB2CB7468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1C2773D9-81C2-458A-9D6D-9461F9F3FBE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6BD3E5E2-60E6-4DA3-A3EF-B2C3EA328E8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1451BD5F-2196-46FC-83B8-6CCCEB160C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CEF3E7E7-4D1C-4500-85C3-F7C2443B66F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も低い水準となっている。これは、新設小学校整備時に歩道橋を新設したことなどにより橋りょうの償却率が他団体と比較して低いほか、新設小中学校や文化施設のそぴあしんぐうの償却率が低いこと、また、令和２年度に新しく緑ケ浜町営住宅が完成したことが影響している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F2E7F6D3-F817-4144-BAFA-6ED0F09D5F0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5DF6EA88-07A6-4944-BF1E-D3916FED3BB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187D3D92-6DCC-4007-AB28-15B489A7B18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5D13AA24-6A9D-45E1-853C-9B64642ED44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58276C8C-CBA2-405A-835C-1D76827CBA9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2917EB51-B850-471C-AC94-7B1F0634165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22502301-628B-4917-A422-D843BE1DA2B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F821A726-7487-411D-B3CA-684EF59C975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A0181164-F743-4891-9C12-C0F3D0BBE93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90D88A00-E81A-4844-B0DC-630559E532F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E1BA9FDB-6CB1-4F84-AACD-78631B446AA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A75759FD-B850-4CEB-9E4E-9F23863C200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2599258B-19EB-4577-B4A2-5A1DE6D3EB9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C91FAF59-4A43-4021-B121-3C24BA3E1C1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76B178F9-A556-4065-8144-3F2B3BD35DE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BC1CC67C-13E0-4BE6-8686-01B1223979A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CE6DF4D6-603A-4460-8DCF-A3EDD9441FF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D8D8F36D-73D6-4B8F-8B9D-42024AC4CE2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xmlns="" id="{F86BBF53-C3AF-4124-8251-A5B6BD337158}"/>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xmlns="" id="{D836BA95-46FC-4C33-BC53-3793540D0B74}"/>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xmlns="" id="{6F1DB860-BE47-44BE-92D5-83E9C32E2216}"/>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xmlns="" id="{3CEE6BC5-AB15-4C63-8D96-F0F0E6F949A2}"/>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xmlns="" id="{519B9B7B-21ED-4DB2-96CF-64A4411EA4C3}"/>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xmlns="" id="{F882C4FB-0900-4AFD-8701-BA9277042736}"/>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xmlns="" id="{DFD0FC12-F184-4CF3-ADD1-732DB192587F}"/>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xmlns="" id="{7ED67405-FDD8-44C2-92EC-502F652EC4E1}"/>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xmlns="" id="{4C994061-2F35-43FE-B690-4A9A3BFAF5C1}"/>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xmlns="" id="{5E3B70BB-1A51-42C2-A93F-3D3FB32225F4}"/>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xmlns="" id="{3970053D-43DE-461D-9C7C-786930DF5AE9}"/>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BC6B2917-6C8A-4469-AC0B-94AD8A8AC6A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99AA3C6F-2EE3-4D93-AD2F-B48D59EFFE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AA6BBB47-E413-4A59-A25F-1D374021952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D5A8EA4A-8482-4026-8DC6-A95865FFEB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4FEF4C72-18B3-432F-AF2C-F9DFDEA06AF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84455</xdr:rowOff>
    </xdr:from>
    <xdr:to>
      <xdr:col>23</xdr:col>
      <xdr:colOff>136525</xdr:colOff>
      <xdr:row>28</xdr:row>
      <xdr:rowOff>14605</xdr:rowOff>
    </xdr:to>
    <xdr:sp macro="" textlink="">
      <xdr:nvSpPr>
        <xdr:cNvPr id="83" name="楕円 82">
          <a:extLst>
            <a:ext uri="{FF2B5EF4-FFF2-40B4-BE49-F238E27FC236}">
              <a16:creationId xmlns:a16="http://schemas.microsoft.com/office/drawing/2014/main" xmlns="" id="{A56CC123-C039-470E-ADCB-FDFA93FC5958}"/>
            </a:ext>
          </a:extLst>
        </xdr:cNvPr>
        <xdr:cNvSpPr/>
      </xdr:nvSpPr>
      <xdr:spPr>
        <a:xfrm>
          <a:off x="4711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107332</xdr:rowOff>
    </xdr:from>
    <xdr:ext cx="405111" cy="259045"/>
    <xdr:sp macro="" textlink="">
      <xdr:nvSpPr>
        <xdr:cNvPr id="84" name="有形固定資産減価償却率該当値テキスト">
          <a:extLst>
            <a:ext uri="{FF2B5EF4-FFF2-40B4-BE49-F238E27FC236}">
              <a16:creationId xmlns:a16="http://schemas.microsoft.com/office/drawing/2014/main" xmlns="" id="{29D434D0-F714-4F60-AF08-C517715DE89B}"/>
            </a:ext>
          </a:extLst>
        </xdr:cNvPr>
        <xdr:cNvSpPr txBox="1"/>
      </xdr:nvSpPr>
      <xdr:spPr>
        <a:xfrm>
          <a:off x="4813300"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38191</xdr:rowOff>
    </xdr:from>
    <xdr:to>
      <xdr:col>19</xdr:col>
      <xdr:colOff>187325</xdr:colOff>
      <xdr:row>27</xdr:row>
      <xdr:rowOff>139791</xdr:rowOff>
    </xdr:to>
    <xdr:sp macro="" textlink="">
      <xdr:nvSpPr>
        <xdr:cNvPr id="85" name="楕円 84">
          <a:extLst>
            <a:ext uri="{FF2B5EF4-FFF2-40B4-BE49-F238E27FC236}">
              <a16:creationId xmlns:a16="http://schemas.microsoft.com/office/drawing/2014/main" xmlns="" id="{05B9C37B-B3D3-4D52-B72F-55C7DD7BDA9C}"/>
            </a:ext>
          </a:extLst>
        </xdr:cNvPr>
        <xdr:cNvSpPr/>
      </xdr:nvSpPr>
      <xdr:spPr>
        <a:xfrm>
          <a:off x="4000500" y="5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88991</xdr:rowOff>
    </xdr:from>
    <xdr:to>
      <xdr:col>23</xdr:col>
      <xdr:colOff>85725</xdr:colOff>
      <xdr:row>27</xdr:row>
      <xdr:rowOff>135255</xdr:rowOff>
    </xdr:to>
    <xdr:cxnSp macro="">
      <xdr:nvCxnSpPr>
        <xdr:cNvPr id="86" name="直線コネクタ 85">
          <a:extLst>
            <a:ext uri="{FF2B5EF4-FFF2-40B4-BE49-F238E27FC236}">
              <a16:creationId xmlns:a16="http://schemas.microsoft.com/office/drawing/2014/main" xmlns="" id="{B0A14CF4-B583-4FEE-BBFF-3009729E161C}"/>
            </a:ext>
          </a:extLst>
        </xdr:cNvPr>
        <xdr:cNvCxnSpPr/>
      </xdr:nvCxnSpPr>
      <xdr:spPr>
        <a:xfrm>
          <a:off x="4051300" y="548966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7348</xdr:rowOff>
    </xdr:from>
    <xdr:to>
      <xdr:col>15</xdr:col>
      <xdr:colOff>187325</xdr:colOff>
      <xdr:row>27</xdr:row>
      <xdr:rowOff>108948</xdr:rowOff>
    </xdr:to>
    <xdr:sp macro="" textlink="">
      <xdr:nvSpPr>
        <xdr:cNvPr id="87" name="楕円 86">
          <a:extLst>
            <a:ext uri="{FF2B5EF4-FFF2-40B4-BE49-F238E27FC236}">
              <a16:creationId xmlns:a16="http://schemas.microsoft.com/office/drawing/2014/main" xmlns="" id="{63D63C3F-697A-4F08-AA88-56972FEE44E6}"/>
            </a:ext>
          </a:extLst>
        </xdr:cNvPr>
        <xdr:cNvSpPr/>
      </xdr:nvSpPr>
      <xdr:spPr>
        <a:xfrm>
          <a:off x="32385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58148</xdr:rowOff>
    </xdr:from>
    <xdr:to>
      <xdr:col>19</xdr:col>
      <xdr:colOff>136525</xdr:colOff>
      <xdr:row>27</xdr:row>
      <xdr:rowOff>88991</xdr:rowOff>
    </xdr:to>
    <xdr:cxnSp macro="">
      <xdr:nvCxnSpPr>
        <xdr:cNvPr id="88" name="直線コネクタ 87">
          <a:extLst>
            <a:ext uri="{FF2B5EF4-FFF2-40B4-BE49-F238E27FC236}">
              <a16:creationId xmlns:a16="http://schemas.microsoft.com/office/drawing/2014/main" xmlns="" id="{954468E5-8B95-43FC-B061-2CB13D05DA29}"/>
            </a:ext>
          </a:extLst>
        </xdr:cNvPr>
        <xdr:cNvCxnSpPr/>
      </xdr:nvCxnSpPr>
      <xdr:spPr>
        <a:xfrm>
          <a:off x="3289300" y="545882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135618</xdr:rowOff>
    </xdr:from>
    <xdr:to>
      <xdr:col>11</xdr:col>
      <xdr:colOff>187325</xdr:colOff>
      <xdr:row>27</xdr:row>
      <xdr:rowOff>65768</xdr:rowOff>
    </xdr:to>
    <xdr:sp macro="" textlink="">
      <xdr:nvSpPr>
        <xdr:cNvPr id="89" name="楕円 88">
          <a:extLst>
            <a:ext uri="{FF2B5EF4-FFF2-40B4-BE49-F238E27FC236}">
              <a16:creationId xmlns:a16="http://schemas.microsoft.com/office/drawing/2014/main" xmlns="" id="{09A000C3-31B0-41E3-8E6C-B981523DAB27}"/>
            </a:ext>
          </a:extLst>
        </xdr:cNvPr>
        <xdr:cNvSpPr/>
      </xdr:nvSpPr>
      <xdr:spPr>
        <a:xfrm>
          <a:off x="24765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14968</xdr:rowOff>
    </xdr:from>
    <xdr:to>
      <xdr:col>15</xdr:col>
      <xdr:colOff>136525</xdr:colOff>
      <xdr:row>27</xdr:row>
      <xdr:rowOff>58148</xdr:rowOff>
    </xdr:to>
    <xdr:cxnSp macro="">
      <xdr:nvCxnSpPr>
        <xdr:cNvPr id="90" name="直線コネクタ 89">
          <a:extLst>
            <a:ext uri="{FF2B5EF4-FFF2-40B4-BE49-F238E27FC236}">
              <a16:creationId xmlns:a16="http://schemas.microsoft.com/office/drawing/2014/main" xmlns="" id="{4F1A68EA-CBB9-4893-BA44-77DDCF451642}"/>
            </a:ext>
          </a:extLst>
        </xdr:cNvPr>
        <xdr:cNvCxnSpPr/>
      </xdr:nvCxnSpPr>
      <xdr:spPr>
        <a:xfrm>
          <a:off x="2527300" y="541564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19685</xdr:rowOff>
    </xdr:from>
    <xdr:to>
      <xdr:col>7</xdr:col>
      <xdr:colOff>187325</xdr:colOff>
      <xdr:row>27</xdr:row>
      <xdr:rowOff>121285</xdr:rowOff>
    </xdr:to>
    <xdr:sp macro="" textlink="">
      <xdr:nvSpPr>
        <xdr:cNvPr id="91" name="楕円 90">
          <a:extLst>
            <a:ext uri="{FF2B5EF4-FFF2-40B4-BE49-F238E27FC236}">
              <a16:creationId xmlns:a16="http://schemas.microsoft.com/office/drawing/2014/main" xmlns="" id="{C4621FDE-B697-4E67-9FB8-446ED3ABC3E3}"/>
            </a:ext>
          </a:extLst>
        </xdr:cNvPr>
        <xdr:cNvSpPr/>
      </xdr:nvSpPr>
      <xdr:spPr>
        <a:xfrm>
          <a:off x="1714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14968</xdr:rowOff>
    </xdr:from>
    <xdr:to>
      <xdr:col>11</xdr:col>
      <xdr:colOff>136525</xdr:colOff>
      <xdr:row>27</xdr:row>
      <xdr:rowOff>70485</xdr:rowOff>
    </xdr:to>
    <xdr:cxnSp macro="">
      <xdr:nvCxnSpPr>
        <xdr:cNvPr id="92" name="直線コネクタ 91">
          <a:extLst>
            <a:ext uri="{FF2B5EF4-FFF2-40B4-BE49-F238E27FC236}">
              <a16:creationId xmlns:a16="http://schemas.microsoft.com/office/drawing/2014/main" xmlns="" id="{A69152A1-1D25-4EA6-8C1C-EC7F135D628A}"/>
            </a:ext>
          </a:extLst>
        </xdr:cNvPr>
        <xdr:cNvCxnSpPr/>
      </xdr:nvCxnSpPr>
      <xdr:spPr>
        <a:xfrm flipV="1">
          <a:off x="1765300" y="541564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a16="http://schemas.microsoft.com/office/drawing/2014/main" xmlns="" id="{287DB381-D4E4-4BEE-8DC2-D29BAA3CF6BB}"/>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a:extLst>
            <a:ext uri="{FF2B5EF4-FFF2-40B4-BE49-F238E27FC236}">
              <a16:creationId xmlns:a16="http://schemas.microsoft.com/office/drawing/2014/main" xmlns="" id="{ED56CB51-12BD-4190-A629-1699AF22207D}"/>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a:extLst>
            <a:ext uri="{FF2B5EF4-FFF2-40B4-BE49-F238E27FC236}">
              <a16:creationId xmlns:a16="http://schemas.microsoft.com/office/drawing/2014/main" xmlns="" id="{3DDA4F0D-2231-4837-962A-D9A7BA7BB279}"/>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a:extLst>
            <a:ext uri="{FF2B5EF4-FFF2-40B4-BE49-F238E27FC236}">
              <a16:creationId xmlns:a16="http://schemas.microsoft.com/office/drawing/2014/main" xmlns="" id="{574AAB17-A82D-4CA6-9BAE-B4839A13B57B}"/>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156318</xdr:rowOff>
    </xdr:from>
    <xdr:ext cx="405111" cy="259045"/>
    <xdr:sp macro="" textlink="">
      <xdr:nvSpPr>
        <xdr:cNvPr id="97" name="n_1mainValue有形固定資産減価償却率">
          <a:extLst>
            <a:ext uri="{FF2B5EF4-FFF2-40B4-BE49-F238E27FC236}">
              <a16:creationId xmlns:a16="http://schemas.microsoft.com/office/drawing/2014/main" xmlns="" id="{588AFAAA-1626-4E8B-8C97-217390767108}"/>
            </a:ext>
          </a:extLst>
        </xdr:cNvPr>
        <xdr:cNvSpPr txBox="1"/>
      </xdr:nvSpPr>
      <xdr:spPr>
        <a:xfrm>
          <a:off x="3836044" y="52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125475</xdr:rowOff>
    </xdr:from>
    <xdr:ext cx="405111" cy="259045"/>
    <xdr:sp macro="" textlink="">
      <xdr:nvSpPr>
        <xdr:cNvPr id="98" name="n_2mainValue有形固定資産減価償却率">
          <a:extLst>
            <a:ext uri="{FF2B5EF4-FFF2-40B4-BE49-F238E27FC236}">
              <a16:creationId xmlns:a16="http://schemas.microsoft.com/office/drawing/2014/main" xmlns="" id="{ED0AFE8C-7E88-4AB8-A5E6-63B6A73693B9}"/>
            </a:ext>
          </a:extLst>
        </xdr:cNvPr>
        <xdr:cNvSpPr txBox="1"/>
      </xdr:nvSpPr>
      <xdr:spPr>
        <a:xfrm>
          <a:off x="3086744" y="518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82295</xdr:rowOff>
    </xdr:from>
    <xdr:ext cx="405111" cy="259045"/>
    <xdr:sp macro="" textlink="">
      <xdr:nvSpPr>
        <xdr:cNvPr id="99" name="n_3mainValue有形固定資産減価償却率">
          <a:extLst>
            <a:ext uri="{FF2B5EF4-FFF2-40B4-BE49-F238E27FC236}">
              <a16:creationId xmlns:a16="http://schemas.microsoft.com/office/drawing/2014/main" xmlns="" id="{D249F7E8-0976-42F5-82E9-B0E41AC83F63}"/>
            </a:ext>
          </a:extLst>
        </xdr:cNvPr>
        <xdr:cNvSpPr txBox="1"/>
      </xdr:nvSpPr>
      <xdr:spPr>
        <a:xfrm>
          <a:off x="2324744" y="514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137812</xdr:rowOff>
    </xdr:from>
    <xdr:ext cx="405111" cy="259045"/>
    <xdr:sp macro="" textlink="">
      <xdr:nvSpPr>
        <xdr:cNvPr id="100" name="n_4mainValue有形固定資産減価償却率">
          <a:extLst>
            <a:ext uri="{FF2B5EF4-FFF2-40B4-BE49-F238E27FC236}">
              <a16:creationId xmlns:a16="http://schemas.microsoft.com/office/drawing/2014/main" xmlns="" id="{CEF48E81-2A39-4EEF-8C11-A3E73A409821}"/>
            </a:ext>
          </a:extLst>
        </xdr:cNvPr>
        <xdr:cNvSpPr txBox="1"/>
      </xdr:nvSpPr>
      <xdr:spPr>
        <a:xfrm>
          <a:off x="15627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D292AFA3-6B9E-49A4-AD4A-1FBF3F1AB6D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95664BB9-5322-4E56-98E7-337A3975787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3C9E25FC-6CDC-4D5D-A348-90113259710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061932FE-C2E0-4467-9F4F-F93E2C7E03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FF97D6A4-281B-42E0-9E6C-0DBDCC57112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C4196749-F891-4116-A290-11CAFCE85FD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5967AC39-7322-41B4-9B06-AB2A67F1468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356843A8-1327-4269-886E-8848FCD0FE8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B9136F76-5C2C-4480-9397-22A4E7ED650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21802717-B41C-46A3-915F-B41537AF51F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51492AAF-333D-4A82-8F22-99826EDF8B5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3CF8C34E-5A69-4ADA-BDE2-340E6926565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E880D64B-D2E5-4269-9FFD-36EFCE6D7A2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年度にかけて実施した新設小学校建設や平成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年度にかけて実施した新設中学校建設及びその周辺環境整備事業等の財源として発行した町債により、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状況が続いていたが、令和３年度は類似団体に近い比率に下がった。これは、ふるさと寄附金の増収による充当可能基金の増に伴う充当可能財源の増や、臨時財政対策債特例発行可能額の増加等に伴う経常一般財源等の増による影響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7F077D9E-9375-4FCF-845C-920D0CE208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2E690962-9530-415B-A343-A4EADA86099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22DF637A-0A12-4FA7-9379-4F5E2A71FBA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C8EB1BB2-CD35-4412-8EA0-991E38A3B9D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xmlns="" id="{7DD502AE-9A10-4D0A-ACCC-97226364EB5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390912FD-0C0E-4426-8BF5-E9D12581833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xmlns="" id="{864562F1-1CF9-4327-89D2-2AA939D9BBD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E76B57F7-3207-4733-A21A-7A013FC8801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A3AB2B48-1853-4E64-A762-443B71C32F2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8FA05C43-0C66-43E0-B3C7-6A48550F2E9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D8D156AB-18F3-4AA9-B23F-E32E5403CF2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1EAE442C-9A32-484F-B399-DA24C53B031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xmlns="" id="{4834A19A-9110-4068-B531-8EC3F7789EF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53B283AF-6CE3-4FC4-8637-DEBFF03C729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9AC2EEA5-C2B9-4143-A48D-AD5C58BE5D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xmlns="" id="{C0022EB2-C668-45B7-A915-B98E7FFEAC94}"/>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xmlns="" id="{4E2BD8B9-BFFF-4B69-BB29-101EBEA3B458}"/>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xmlns="" id="{1F991D8F-8477-4158-8128-98232F0E1E9E}"/>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xmlns="" id="{C3546D8C-A880-48E9-BABD-D809A557DEE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xmlns="" id="{CD154136-482D-48F9-AC4D-682E433F1C2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xmlns="" id="{62D55BF0-616E-4D44-9C67-761694419621}"/>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xmlns="" id="{0D3BAC1A-E770-4229-A10D-158699BEF704}"/>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xmlns="" id="{292A6AB4-F218-4B0C-AFF3-1BCDF966599E}"/>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xmlns="" id="{E591EEE4-DE5B-4F12-A3E7-A312CCA9DFF6}"/>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xmlns="" id="{DDCF788C-2574-48D8-9D93-245EAF010358}"/>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xmlns="" id="{ABDB4A78-5B52-43BC-910E-636A361B1F6F}"/>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2F0E3AD2-ABFE-4066-98CC-3BA1A0397B4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9FF7186B-E347-4F09-9791-789AD825EA7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72C5A518-3EF4-457A-AFFE-66DB914B59C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CC2AC846-4C0F-4A25-9A6D-68F5A343779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9BD38590-2DBB-4246-8E63-22166D72245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75960</xdr:rowOff>
    </xdr:from>
    <xdr:to>
      <xdr:col>76</xdr:col>
      <xdr:colOff>73025</xdr:colOff>
      <xdr:row>30</xdr:row>
      <xdr:rowOff>6110</xdr:rowOff>
    </xdr:to>
    <xdr:sp macro="" textlink="">
      <xdr:nvSpPr>
        <xdr:cNvPr id="145" name="楕円 144">
          <a:extLst>
            <a:ext uri="{FF2B5EF4-FFF2-40B4-BE49-F238E27FC236}">
              <a16:creationId xmlns:a16="http://schemas.microsoft.com/office/drawing/2014/main" xmlns="" id="{CC06BED8-CC43-49F5-A890-4870CF7BBEA1}"/>
            </a:ext>
          </a:extLst>
        </xdr:cNvPr>
        <xdr:cNvSpPr/>
      </xdr:nvSpPr>
      <xdr:spPr>
        <a:xfrm>
          <a:off x="14744700" y="58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54387</xdr:rowOff>
    </xdr:from>
    <xdr:ext cx="469744" cy="259045"/>
    <xdr:sp macro="" textlink="">
      <xdr:nvSpPr>
        <xdr:cNvPr id="146" name="債務償還比率該当値テキスト">
          <a:extLst>
            <a:ext uri="{FF2B5EF4-FFF2-40B4-BE49-F238E27FC236}">
              <a16:creationId xmlns:a16="http://schemas.microsoft.com/office/drawing/2014/main" xmlns="" id="{B85984B1-5C3C-4DB4-A2FF-95B23ED65893}"/>
            </a:ext>
          </a:extLst>
        </xdr:cNvPr>
        <xdr:cNvSpPr txBox="1"/>
      </xdr:nvSpPr>
      <xdr:spPr>
        <a:xfrm>
          <a:off x="14846300" y="579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118272</xdr:rowOff>
    </xdr:from>
    <xdr:to>
      <xdr:col>72</xdr:col>
      <xdr:colOff>123825</xdr:colOff>
      <xdr:row>33</xdr:row>
      <xdr:rowOff>48422</xdr:rowOff>
    </xdr:to>
    <xdr:sp macro="" textlink="">
      <xdr:nvSpPr>
        <xdr:cNvPr id="147" name="楕円 146">
          <a:extLst>
            <a:ext uri="{FF2B5EF4-FFF2-40B4-BE49-F238E27FC236}">
              <a16:creationId xmlns:a16="http://schemas.microsoft.com/office/drawing/2014/main" xmlns="" id="{04640D1B-180A-4597-BDB5-D0FB2278FDB9}"/>
            </a:ext>
          </a:extLst>
        </xdr:cNvPr>
        <xdr:cNvSpPr/>
      </xdr:nvSpPr>
      <xdr:spPr>
        <a:xfrm>
          <a:off x="14033500" y="63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126760</xdr:rowOff>
    </xdr:from>
    <xdr:to>
      <xdr:col>76</xdr:col>
      <xdr:colOff>22225</xdr:colOff>
      <xdr:row>32</xdr:row>
      <xdr:rowOff>169072</xdr:rowOff>
    </xdr:to>
    <xdr:cxnSp macro="">
      <xdr:nvCxnSpPr>
        <xdr:cNvPr id="148" name="直線コネクタ 147">
          <a:extLst>
            <a:ext uri="{FF2B5EF4-FFF2-40B4-BE49-F238E27FC236}">
              <a16:creationId xmlns:a16="http://schemas.microsoft.com/office/drawing/2014/main" xmlns="" id="{D8B0C3A8-3985-4C9A-B5FF-73059547655A}"/>
            </a:ext>
          </a:extLst>
        </xdr:cNvPr>
        <xdr:cNvCxnSpPr/>
      </xdr:nvCxnSpPr>
      <xdr:spPr>
        <a:xfrm flipV="1">
          <a:off x="14084300" y="5870335"/>
          <a:ext cx="711200" cy="5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33351</xdr:rowOff>
    </xdr:from>
    <xdr:to>
      <xdr:col>68</xdr:col>
      <xdr:colOff>123825</xdr:colOff>
      <xdr:row>32</xdr:row>
      <xdr:rowOff>134951</xdr:rowOff>
    </xdr:to>
    <xdr:sp macro="" textlink="">
      <xdr:nvSpPr>
        <xdr:cNvPr id="149" name="楕円 148">
          <a:extLst>
            <a:ext uri="{FF2B5EF4-FFF2-40B4-BE49-F238E27FC236}">
              <a16:creationId xmlns:a16="http://schemas.microsoft.com/office/drawing/2014/main" xmlns="" id="{54B6CBFE-4FE8-4F17-B8B9-A4596F69A537}"/>
            </a:ext>
          </a:extLst>
        </xdr:cNvPr>
        <xdr:cNvSpPr/>
      </xdr:nvSpPr>
      <xdr:spPr>
        <a:xfrm>
          <a:off x="13271500" y="62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84151</xdr:rowOff>
    </xdr:from>
    <xdr:to>
      <xdr:col>72</xdr:col>
      <xdr:colOff>73025</xdr:colOff>
      <xdr:row>32</xdr:row>
      <xdr:rowOff>169072</xdr:rowOff>
    </xdr:to>
    <xdr:cxnSp macro="">
      <xdr:nvCxnSpPr>
        <xdr:cNvPr id="150" name="直線コネクタ 149">
          <a:extLst>
            <a:ext uri="{FF2B5EF4-FFF2-40B4-BE49-F238E27FC236}">
              <a16:creationId xmlns:a16="http://schemas.microsoft.com/office/drawing/2014/main" xmlns="" id="{6371813A-6312-47AB-BA73-A18DC10DC058}"/>
            </a:ext>
          </a:extLst>
        </xdr:cNvPr>
        <xdr:cNvCxnSpPr/>
      </xdr:nvCxnSpPr>
      <xdr:spPr>
        <a:xfrm>
          <a:off x="13322300" y="6342076"/>
          <a:ext cx="762000" cy="8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51463</xdr:rowOff>
    </xdr:from>
    <xdr:to>
      <xdr:col>64</xdr:col>
      <xdr:colOff>123825</xdr:colOff>
      <xdr:row>32</xdr:row>
      <xdr:rowOff>153063</xdr:rowOff>
    </xdr:to>
    <xdr:sp macro="" textlink="">
      <xdr:nvSpPr>
        <xdr:cNvPr id="151" name="楕円 150">
          <a:extLst>
            <a:ext uri="{FF2B5EF4-FFF2-40B4-BE49-F238E27FC236}">
              <a16:creationId xmlns:a16="http://schemas.microsoft.com/office/drawing/2014/main" xmlns="" id="{98213F87-F705-4CF5-A2A4-42BF88AC5586}"/>
            </a:ext>
          </a:extLst>
        </xdr:cNvPr>
        <xdr:cNvSpPr/>
      </xdr:nvSpPr>
      <xdr:spPr>
        <a:xfrm>
          <a:off x="12509500" y="63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84151</xdr:rowOff>
    </xdr:from>
    <xdr:to>
      <xdr:col>68</xdr:col>
      <xdr:colOff>73025</xdr:colOff>
      <xdr:row>32</xdr:row>
      <xdr:rowOff>102263</xdr:rowOff>
    </xdr:to>
    <xdr:cxnSp macro="">
      <xdr:nvCxnSpPr>
        <xdr:cNvPr id="152" name="直線コネクタ 151">
          <a:extLst>
            <a:ext uri="{FF2B5EF4-FFF2-40B4-BE49-F238E27FC236}">
              <a16:creationId xmlns:a16="http://schemas.microsoft.com/office/drawing/2014/main" xmlns="" id="{F385B88D-6137-499A-91E2-796CF3637DE4}"/>
            </a:ext>
          </a:extLst>
        </xdr:cNvPr>
        <xdr:cNvCxnSpPr/>
      </xdr:nvCxnSpPr>
      <xdr:spPr>
        <a:xfrm flipV="1">
          <a:off x="12560300" y="6342076"/>
          <a:ext cx="7620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112444</xdr:rowOff>
    </xdr:from>
    <xdr:to>
      <xdr:col>60</xdr:col>
      <xdr:colOff>123825</xdr:colOff>
      <xdr:row>32</xdr:row>
      <xdr:rowOff>42594</xdr:rowOff>
    </xdr:to>
    <xdr:sp macro="" textlink="">
      <xdr:nvSpPr>
        <xdr:cNvPr id="153" name="楕円 152">
          <a:extLst>
            <a:ext uri="{FF2B5EF4-FFF2-40B4-BE49-F238E27FC236}">
              <a16:creationId xmlns:a16="http://schemas.microsoft.com/office/drawing/2014/main" xmlns="" id="{2E453147-90E4-4DD2-A57A-CFC264B7D2E7}"/>
            </a:ext>
          </a:extLst>
        </xdr:cNvPr>
        <xdr:cNvSpPr/>
      </xdr:nvSpPr>
      <xdr:spPr>
        <a:xfrm>
          <a:off x="11747500" y="61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163244</xdr:rowOff>
    </xdr:from>
    <xdr:to>
      <xdr:col>64</xdr:col>
      <xdr:colOff>73025</xdr:colOff>
      <xdr:row>32</xdr:row>
      <xdr:rowOff>102263</xdr:rowOff>
    </xdr:to>
    <xdr:cxnSp macro="">
      <xdr:nvCxnSpPr>
        <xdr:cNvPr id="154" name="直線コネクタ 153">
          <a:extLst>
            <a:ext uri="{FF2B5EF4-FFF2-40B4-BE49-F238E27FC236}">
              <a16:creationId xmlns:a16="http://schemas.microsoft.com/office/drawing/2014/main" xmlns="" id="{36F2D661-D453-4DCC-8628-CA635C7468FE}"/>
            </a:ext>
          </a:extLst>
        </xdr:cNvPr>
        <xdr:cNvCxnSpPr/>
      </xdr:nvCxnSpPr>
      <xdr:spPr>
        <a:xfrm>
          <a:off x="11798300" y="6249719"/>
          <a:ext cx="762000" cy="1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xmlns="" id="{F0BCE0B6-A6CF-4E6E-9B9C-8218A2B79ADE}"/>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xmlns="" id="{15A0635E-F809-4CF6-8396-DFBD21F963AC}"/>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xmlns="" id="{5C8AE73B-49C1-4135-96E0-E62371DA10B9}"/>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xmlns="" id="{A22AE6C4-F894-4849-9FCC-62A24D7726AF}"/>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39550</xdr:rowOff>
    </xdr:from>
    <xdr:ext cx="469744" cy="259045"/>
    <xdr:sp macro="" textlink="">
      <xdr:nvSpPr>
        <xdr:cNvPr id="159" name="n_1mainValue債務償還比率">
          <a:extLst>
            <a:ext uri="{FF2B5EF4-FFF2-40B4-BE49-F238E27FC236}">
              <a16:creationId xmlns:a16="http://schemas.microsoft.com/office/drawing/2014/main" xmlns="" id="{416BECD2-4889-4BF9-AC9D-EF84DBDC3D07}"/>
            </a:ext>
          </a:extLst>
        </xdr:cNvPr>
        <xdr:cNvSpPr txBox="1"/>
      </xdr:nvSpPr>
      <xdr:spPr>
        <a:xfrm>
          <a:off x="13836727" y="646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126078</xdr:rowOff>
    </xdr:from>
    <xdr:ext cx="469744" cy="259045"/>
    <xdr:sp macro="" textlink="">
      <xdr:nvSpPr>
        <xdr:cNvPr id="160" name="n_2mainValue債務償還比率">
          <a:extLst>
            <a:ext uri="{FF2B5EF4-FFF2-40B4-BE49-F238E27FC236}">
              <a16:creationId xmlns:a16="http://schemas.microsoft.com/office/drawing/2014/main" xmlns="" id="{C0669A9A-CCBE-4354-BA86-7B2F6FDD9F4E}"/>
            </a:ext>
          </a:extLst>
        </xdr:cNvPr>
        <xdr:cNvSpPr txBox="1"/>
      </xdr:nvSpPr>
      <xdr:spPr>
        <a:xfrm>
          <a:off x="13087427" y="63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144190</xdr:rowOff>
    </xdr:from>
    <xdr:ext cx="469744" cy="259045"/>
    <xdr:sp macro="" textlink="">
      <xdr:nvSpPr>
        <xdr:cNvPr id="161" name="n_3mainValue債務償還比率">
          <a:extLst>
            <a:ext uri="{FF2B5EF4-FFF2-40B4-BE49-F238E27FC236}">
              <a16:creationId xmlns:a16="http://schemas.microsoft.com/office/drawing/2014/main" xmlns="" id="{30A521DE-801D-4D2A-A11C-7AFD8A22C624}"/>
            </a:ext>
          </a:extLst>
        </xdr:cNvPr>
        <xdr:cNvSpPr txBox="1"/>
      </xdr:nvSpPr>
      <xdr:spPr>
        <a:xfrm>
          <a:off x="12325427" y="640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33721</xdr:rowOff>
    </xdr:from>
    <xdr:ext cx="469744" cy="259045"/>
    <xdr:sp macro="" textlink="">
      <xdr:nvSpPr>
        <xdr:cNvPr id="162" name="n_4mainValue債務償還比率">
          <a:extLst>
            <a:ext uri="{FF2B5EF4-FFF2-40B4-BE49-F238E27FC236}">
              <a16:creationId xmlns:a16="http://schemas.microsoft.com/office/drawing/2014/main" xmlns="" id="{E6046858-C416-48C0-BC2A-B1D34CD4EA8E}"/>
            </a:ext>
          </a:extLst>
        </xdr:cNvPr>
        <xdr:cNvSpPr txBox="1"/>
      </xdr:nvSpPr>
      <xdr:spPr>
        <a:xfrm>
          <a:off x="11563427" y="629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6811ACF4-B5BD-478A-82D8-4998557DD25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1D95918D-3F0B-49ED-AE7B-2FF102EEC35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3BE861B4-4F8B-49B7-AE5C-E4415C3E867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40F70705-59F7-430A-889A-BC93113C8B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C92E9188-44B7-47ED-8549-6695A5AB6C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B5B7243F-B910-429A-B138-7D3543E40AF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9B87DE5-9464-433C-9510-01F0FE750D4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2F90E3F-B4E5-4A86-9575-27017471F7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D8F95DA-1FDC-400E-A856-F49EE434C9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3105DF5-8F07-4608-9C0C-B67A84FA07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153E342-1B02-4B53-9952-DAC2E72EDD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8E1ED87-342C-4070-AF7D-7A7EF7CB94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1B336B4-03B1-47CB-B390-372A25FE42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38A8FAE-CF8D-4BD4-ADA0-F2D6655EFC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EDD09C8-482E-45D1-B3FB-A40A8EB47D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5578FEF-2838-4B3F-ABDB-2C28FD6A89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33,615
33,158
18.93
19,012,125
18,263,881
611,979
7,262,089
13,982,853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2E74F59-BA27-42DD-9C36-0C9978ABE5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DA26050-812B-44BB-8427-4F076AD5FB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D6F5411-BDDD-4EAF-811D-34D6B6A8B0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72CC1AE-6A5B-461F-B5F6-10D1936F87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054B3F0-2EF0-4B4C-9331-F7FF1AC975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E6E907AF-3096-4420-8D22-5939A6D2706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FDA9384-329A-4FCA-B296-0CDE4B9E53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F5DB237-D62A-4065-BD14-D433A30BA4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9546047-2C61-45F5-924E-D061FF97B23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E9FC3A6-1A54-497E-A664-A69205B0AB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205F2D9-2569-4085-A41E-A1AFB81968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5584484-EE73-4EBC-98D1-4F340B0FE3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0E57169-D44C-4A0E-8046-440F100C06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120F994-2381-42EC-B5FD-1A8C4DC738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778A8C9-0B6E-45B3-8C67-89EAFD8AF6F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C0634FC-8B0F-41A5-BD24-562BEAFAE1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A2EEBD0-31D5-4306-99EF-46132DB888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2E67BF7-C947-460D-AFA4-BBA0202E97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DB893E0-6964-4978-8446-163D5DAA71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B1AE7757-8218-47E5-A3EF-665AF3D0DA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EF2082C-8D6C-4C16-95D5-0964397AE2F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4F1F7CD7-D7FA-41C1-A694-ABC44F42C6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9A19F98-1EEF-4F73-9C7F-4CEC5D111B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959231E8-759F-45DE-8B42-AA39920122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25B0234-8F91-4659-A51F-7948A91117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DB98453-7CFC-4202-B161-80E5882F03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9BFA7F6-9EB2-4C3D-BF1E-E417246ACE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E52735E6-CA1C-499A-B7D4-163AF7C9A8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F428AA51-43ED-4E33-A818-FC4C521391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5B2E196-B98A-4552-8395-9DDC4D02A5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E949B29E-F8BD-4B15-B262-777247E2E1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E3814A6-0B29-4B1D-B747-8CADC47DB70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4AE52B47-7248-466A-A5F6-2EF2F51791C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D512DBE1-2A01-4237-A257-490F2A8A0B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9CCB933C-BF37-40F4-B0BA-C2B5429137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2AEDCF8D-F689-43E4-9CC5-93F876C42C5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80585A92-B1F9-4AF4-887F-FE006356977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1E2C5E31-ED6B-4980-8E56-9939EFDBDB8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86DCB4B9-D9B8-41B2-8C5D-3B0AB0E1346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CEBAD066-1EC5-4A57-B76F-337E7F40536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C382F1C4-E44D-4888-8B6B-74E9D7926C7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5BB90261-FE32-4196-BA98-5AE08576E9F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279C5FDE-9B8A-4476-A724-4F332E0F1B8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168FC2A9-5F90-4E3A-8A7E-763209497C5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A44821B3-F1C5-4364-A45B-1DCC1364CF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xmlns="" id="{EFCEE11D-1AFA-48A9-8859-C67BE9FC8558}"/>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37E2725B-B6F5-4550-A05E-5FCE46B63B6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xmlns="" id="{1AF76154-8073-4114-8897-32D74C6D44F2}"/>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3F6DBF5A-166E-46D1-994F-84120537451E}"/>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xmlns="" id="{CE76D1E6-07FF-4788-BEEA-844A4BB37FD7}"/>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3C3F0664-EDB2-467F-95EF-ED7D4D8E475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xmlns="" id="{BA76A92A-4976-466C-BBDC-347A407A642D}"/>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xmlns="" id="{A65F80F9-BD53-4295-9FC6-7E318C0AB6D8}"/>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xmlns="" id="{172BFE23-CB95-4440-BAFA-6CBAC6A849D3}"/>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xmlns="" id="{E7804CC9-FB21-4F0E-9F47-52E918252F87}"/>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xmlns="" id="{1251D409-913F-4953-B6DD-A53E4F64B5ED}"/>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B67D744-062F-4DE8-B56F-8C574655A0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F8F7BB3-9883-48C8-9B74-9D2AE8448E4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DE161B6-A036-4243-BA9E-241BC4E9DC6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261EAF4-F563-4A7E-B258-48DB8B0ECF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E4889E6-F9CE-4C7D-949F-9F1ADBA339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3" name="楕円 72">
          <a:extLst>
            <a:ext uri="{FF2B5EF4-FFF2-40B4-BE49-F238E27FC236}">
              <a16:creationId xmlns:a16="http://schemas.microsoft.com/office/drawing/2014/main" xmlns="" id="{9FC770CA-7C24-41D4-9E5B-C0F82A2A189A}"/>
            </a:ext>
          </a:extLst>
        </xdr:cNvPr>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82E3C8F5-BD5C-4A64-AD9F-55C566A7CD86}"/>
            </a:ext>
          </a:extLst>
        </xdr:cNvPr>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a:extLst>
            <a:ext uri="{FF2B5EF4-FFF2-40B4-BE49-F238E27FC236}">
              <a16:creationId xmlns:a16="http://schemas.microsoft.com/office/drawing/2014/main" xmlns="" id="{6912EF85-72EF-4318-8F01-81044003AD59}"/>
            </a:ext>
          </a:extLst>
        </xdr:cNvPr>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68580</xdr:rowOff>
    </xdr:to>
    <xdr:cxnSp macro="">
      <xdr:nvCxnSpPr>
        <xdr:cNvPr id="76" name="直線コネクタ 75">
          <a:extLst>
            <a:ext uri="{FF2B5EF4-FFF2-40B4-BE49-F238E27FC236}">
              <a16:creationId xmlns:a16="http://schemas.microsoft.com/office/drawing/2014/main" xmlns="" id="{3E7915C3-56B3-472C-8C67-8241549B43F8}"/>
            </a:ext>
          </a:extLst>
        </xdr:cNvPr>
        <xdr:cNvCxnSpPr/>
      </xdr:nvCxnSpPr>
      <xdr:spPr>
        <a:xfrm>
          <a:off x="3797300" y="65551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7" name="楕円 76">
          <a:extLst>
            <a:ext uri="{FF2B5EF4-FFF2-40B4-BE49-F238E27FC236}">
              <a16:creationId xmlns:a16="http://schemas.microsoft.com/office/drawing/2014/main" xmlns="" id="{44DA3561-81D1-425A-8D36-43F9EEBA4D39}"/>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40005</xdr:rowOff>
    </xdr:to>
    <xdr:cxnSp macro="">
      <xdr:nvCxnSpPr>
        <xdr:cNvPr id="78" name="直線コネクタ 77">
          <a:extLst>
            <a:ext uri="{FF2B5EF4-FFF2-40B4-BE49-F238E27FC236}">
              <a16:creationId xmlns:a16="http://schemas.microsoft.com/office/drawing/2014/main" xmlns="" id="{DE6012B4-5270-4E9E-8757-C30C6A1F2AFB}"/>
            </a:ext>
          </a:extLst>
        </xdr:cNvPr>
        <xdr:cNvCxnSpPr/>
      </xdr:nvCxnSpPr>
      <xdr:spPr>
        <a:xfrm>
          <a:off x="2908300" y="6534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a:extLst>
            <a:ext uri="{FF2B5EF4-FFF2-40B4-BE49-F238E27FC236}">
              <a16:creationId xmlns:a16="http://schemas.microsoft.com/office/drawing/2014/main" xmlns="" id="{E0B346AA-C32E-4081-92B8-BE48CDE99769}"/>
            </a:ext>
          </a:extLst>
        </xdr:cNvPr>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19050</xdr:rowOff>
    </xdr:to>
    <xdr:cxnSp macro="">
      <xdr:nvCxnSpPr>
        <xdr:cNvPr id="80" name="直線コネクタ 79">
          <a:extLst>
            <a:ext uri="{FF2B5EF4-FFF2-40B4-BE49-F238E27FC236}">
              <a16:creationId xmlns:a16="http://schemas.microsoft.com/office/drawing/2014/main" xmlns="" id="{27A89258-626D-41BC-A49C-ADBF980FED1A}"/>
            </a:ext>
          </a:extLst>
        </xdr:cNvPr>
        <xdr:cNvCxnSpPr/>
      </xdr:nvCxnSpPr>
      <xdr:spPr>
        <a:xfrm>
          <a:off x="2019300" y="65131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103505</xdr:rowOff>
    </xdr:from>
    <xdr:to>
      <xdr:col>6</xdr:col>
      <xdr:colOff>38100</xdr:colOff>
      <xdr:row>38</xdr:row>
      <xdr:rowOff>33655</xdr:rowOff>
    </xdr:to>
    <xdr:sp macro="" textlink="">
      <xdr:nvSpPr>
        <xdr:cNvPr id="81" name="楕円 80">
          <a:extLst>
            <a:ext uri="{FF2B5EF4-FFF2-40B4-BE49-F238E27FC236}">
              <a16:creationId xmlns:a16="http://schemas.microsoft.com/office/drawing/2014/main" xmlns="" id="{93F37574-54C6-41B4-AEE1-06D059B91466}"/>
            </a:ext>
          </a:extLst>
        </xdr:cNvPr>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37</xdr:row>
      <xdr:rowOff>169545</xdr:rowOff>
    </xdr:to>
    <xdr:cxnSp macro="">
      <xdr:nvCxnSpPr>
        <xdr:cNvPr id="82" name="直線コネクタ 81">
          <a:extLst>
            <a:ext uri="{FF2B5EF4-FFF2-40B4-BE49-F238E27FC236}">
              <a16:creationId xmlns:a16="http://schemas.microsoft.com/office/drawing/2014/main" xmlns="" id="{A04C5726-E635-4DC6-A552-3ACA991F03D9}"/>
            </a:ext>
          </a:extLst>
        </xdr:cNvPr>
        <xdr:cNvCxnSpPr/>
      </xdr:nvCxnSpPr>
      <xdr:spPr>
        <a:xfrm>
          <a:off x="1130300" y="6497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xmlns="" id="{EE20958F-A546-4C6B-8972-6AD01BE3449E}"/>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xmlns="" id="{34CC63B6-C1BC-4A1E-95A1-EB9EA4E1BB1D}"/>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xmlns="" id="{C8CFCFBC-4CE0-458F-B4BE-8442AEE8F3C2}"/>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xmlns="" id="{2887022E-C3B7-4600-9805-FD1441432B9E}"/>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107332</xdr:rowOff>
    </xdr:from>
    <xdr:ext cx="405111" cy="259045"/>
    <xdr:sp macro="" textlink="">
      <xdr:nvSpPr>
        <xdr:cNvPr id="87" name="n_1mainValue【道路】&#10;有形固定資産減価償却率">
          <a:extLst>
            <a:ext uri="{FF2B5EF4-FFF2-40B4-BE49-F238E27FC236}">
              <a16:creationId xmlns:a16="http://schemas.microsoft.com/office/drawing/2014/main" xmlns="" id="{8F806C06-B9D2-46B5-8BC4-A75E5F6FAAF0}"/>
            </a:ext>
          </a:extLst>
        </xdr:cNvPr>
        <xdr:cNvSpPr txBox="1"/>
      </xdr:nvSpPr>
      <xdr:spPr>
        <a:xfrm>
          <a:off x="3582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8" name="n_2mainValue【道路】&#10;有形固定資産減価償却率">
          <a:extLst>
            <a:ext uri="{FF2B5EF4-FFF2-40B4-BE49-F238E27FC236}">
              <a16:creationId xmlns:a16="http://schemas.microsoft.com/office/drawing/2014/main" xmlns="" id="{40FD6E44-D1A9-44F6-99E1-7A8CF3EE6171}"/>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9" name="n_3mainValue【道路】&#10;有形固定資産減価償却率">
          <a:extLst>
            <a:ext uri="{FF2B5EF4-FFF2-40B4-BE49-F238E27FC236}">
              <a16:creationId xmlns:a16="http://schemas.microsoft.com/office/drawing/2014/main" xmlns="" id="{C58136C3-AB5F-4176-9D3E-80FD245D4009}"/>
            </a:ext>
          </a:extLst>
        </xdr:cNvPr>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24782</xdr:rowOff>
    </xdr:from>
    <xdr:ext cx="405111" cy="259045"/>
    <xdr:sp macro="" textlink="">
      <xdr:nvSpPr>
        <xdr:cNvPr id="90" name="n_4mainValue【道路】&#10;有形固定資産減価償却率">
          <a:extLst>
            <a:ext uri="{FF2B5EF4-FFF2-40B4-BE49-F238E27FC236}">
              <a16:creationId xmlns:a16="http://schemas.microsoft.com/office/drawing/2014/main" xmlns="" id="{43518052-8281-4A2B-9D79-D75480A6DAB8}"/>
            </a:ext>
          </a:extLst>
        </xdr:cNvPr>
        <xdr:cNvSpPr txBox="1"/>
      </xdr:nvSpPr>
      <xdr:spPr>
        <a:xfrm>
          <a:off x="927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583CCBEA-CFC3-4FF6-98E3-5E488A3AE7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67A18B5-9147-4083-9475-42BA3A501ED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8B451247-89A6-46C4-8CD1-FB26DDD479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79077359-AC3D-43C5-8AC4-BF525E0FE5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F19BA863-262D-48AD-925B-2F119A858F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40711DCF-0251-4EC3-B9A0-76B0916614C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23B263DB-644C-4529-9396-81A81C10CB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99338AE9-A077-4747-B9CA-2D4C42376DE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9A4EE42-D491-46EB-957E-E5B5F1B49EB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41D68C7A-639C-4CF9-BD8B-44D1D37BDF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51BFF76-373D-4CAD-86B3-215550A5CC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D64648E5-B7F5-4F8C-8DBB-FF984402C94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00F0C647-3068-40AC-9AB6-BF82BE7B2FE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6A650CED-3CA6-43C4-B72F-43E562C8EB9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25E7090A-A96A-4440-BFB2-06BBC63CE0D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FE422BB7-7EEA-4962-943D-0EAFF36168F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DC773AA5-E2F0-465A-9619-828FFA79918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85CA2EB7-8073-48DF-BA08-E06A11D45BF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1CFEED8F-74B1-41C1-813C-F0A9DC39F8E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4081965B-BA43-401F-81BB-C17662A5A7A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C53C026F-2294-42E0-AA39-125FCAEDCC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1FC211EB-7A82-47DA-83A2-1D2E6F5B93D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2C41FC03-3109-49A4-BF58-76EDBCD183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xmlns="" id="{48B103CD-791D-441F-8D8A-E84DC8D785E4}"/>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xmlns="" id="{086716D9-A6AD-4399-8AC3-B07196898B54}"/>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xmlns="" id="{EC177AE5-E9F4-4FA1-96A1-49B50A0038FE}"/>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xmlns="" id="{DD7F71FD-6EB1-4EC1-84E9-D9C2D502CBB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xmlns="" id="{966F6419-E454-426F-A9C4-58C9D7630608}"/>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xmlns="" id="{FC032CCD-9B2A-4812-BE90-EF1E46578B3A}"/>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xmlns="" id="{D27E7809-496A-41D9-8783-0CFBF1BFF82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xmlns="" id="{F3B35ABF-BF22-4E17-8C0E-C8EB297C3B4A}"/>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xmlns="" id="{9804F8B9-FF04-4952-958B-A74716ECAF49}"/>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xmlns="" id="{4EEC6FA5-A06C-4D63-B6F2-A058BD217026}"/>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xmlns="" id="{0ADF521F-C95A-4AF3-B348-6D9432C2B8EE}"/>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F3986AD6-050B-4B97-A795-A639E93525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D2365A1A-087E-41CD-A9EA-BD47D88CB81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E2FE1A02-7E12-4CAD-AD1C-DC571DEFF47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3F57DBF3-B8FC-4C6F-AC9B-43BE6A10D1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C4A785F5-6C70-4460-AFE9-01977304A64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148006</xdr:rowOff>
    </xdr:from>
    <xdr:to>
      <xdr:col>55</xdr:col>
      <xdr:colOff>50800</xdr:colOff>
      <xdr:row>41</xdr:row>
      <xdr:rowOff>78156</xdr:rowOff>
    </xdr:to>
    <xdr:sp macro="" textlink="">
      <xdr:nvSpPr>
        <xdr:cNvPr id="130" name="楕円 129">
          <a:extLst>
            <a:ext uri="{FF2B5EF4-FFF2-40B4-BE49-F238E27FC236}">
              <a16:creationId xmlns:a16="http://schemas.microsoft.com/office/drawing/2014/main" xmlns="" id="{7802AD12-28C6-4B3C-A16C-5CA75949BBA9}"/>
            </a:ext>
          </a:extLst>
        </xdr:cNvPr>
        <xdr:cNvSpPr/>
      </xdr:nvSpPr>
      <xdr:spPr>
        <a:xfrm>
          <a:off x="10426700" y="70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62933</xdr:rowOff>
    </xdr:from>
    <xdr:ext cx="469744" cy="259045"/>
    <xdr:sp macro="" textlink="">
      <xdr:nvSpPr>
        <xdr:cNvPr id="131" name="【道路】&#10;一人当たり延長該当値テキスト">
          <a:extLst>
            <a:ext uri="{FF2B5EF4-FFF2-40B4-BE49-F238E27FC236}">
              <a16:creationId xmlns:a16="http://schemas.microsoft.com/office/drawing/2014/main" xmlns="" id="{104E932D-D40C-414A-9E96-43BA8DC0221A}"/>
            </a:ext>
          </a:extLst>
        </xdr:cNvPr>
        <xdr:cNvSpPr txBox="1"/>
      </xdr:nvSpPr>
      <xdr:spPr>
        <a:xfrm>
          <a:off x="10515600" y="69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148006</xdr:rowOff>
    </xdr:from>
    <xdr:to>
      <xdr:col>50</xdr:col>
      <xdr:colOff>165100</xdr:colOff>
      <xdr:row>41</xdr:row>
      <xdr:rowOff>78156</xdr:rowOff>
    </xdr:to>
    <xdr:sp macro="" textlink="">
      <xdr:nvSpPr>
        <xdr:cNvPr id="132" name="楕円 131">
          <a:extLst>
            <a:ext uri="{FF2B5EF4-FFF2-40B4-BE49-F238E27FC236}">
              <a16:creationId xmlns:a16="http://schemas.microsoft.com/office/drawing/2014/main" xmlns="" id="{74DC5614-2520-4BD9-8156-3F03D1A4BECC}"/>
            </a:ext>
          </a:extLst>
        </xdr:cNvPr>
        <xdr:cNvSpPr/>
      </xdr:nvSpPr>
      <xdr:spPr>
        <a:xfrm>
          <a:off x="9588500" y="70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27356</xdr:rowOff>
    </xdr:from>
    <xdr:to>
      <xdr:col>55</xdr:col>
      <xdr:colOff>0</xdr:colOff>
      <xdr:row>41</xdr:row>
      <xdr:rowOff>27356</xdr:rowOff>
    </xdr:to>
    <xdr:cxnSp macro="">
      <xdr:nvCxnSpPr>
        <xdr:cNvPr id="133" name="直線コネクタ 132">
          <a:extLst>
            <a:ext uri="{FF2B5EF4-FFF2-40B4-BE49-F238E27FC236}">
              <a16:creationId xmlns:a16="http://schemas.microsoft.com/office/drawing/2014/main" xmlns="" id="{209D8DCA-5A38-43FC-A175-ADE3B8A413DC}"/>
            </a:ext>
          </a:extLst>
        </xdr:cNvPr>
        <xdr:cNvCxnSpPr/>
      </xdr:nvCxnSpPr>
      <xdr:spPr>
        <a:xfrm>
          <a:off x="9639300" y="70568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146824</xdr:rowOff>
    </xdr:from>
    <xdr:to>
      <xdr:col>46</xdr:col>
      <xdr:colOff>38100</xdr:colOff>
      <xdr:row>41</xdr:row>
      <xdr:rowOff>76974</xdr:rowOff>
    </xdr:to>
    <xdr:sp macro="" textlink="">
      <xdr:nvSpPr>
        <xdr:cNvPr id="134" name="楕円 133">
          <a:extLst>
            <a:ext uri="{FF2B5EF4-FFF2-40B4-BE49-F238E27FC236}">
              <a16:creationId xmlns:a16="http://schemas.microsoft.com/office/drawing/2014/main" xmlns="" id="{1AABA0D3-7CC0-45B5-94BB-2849B052634F}"/>
            </a:ext>
          </a:extLst>
        </xdr:cNvPr>
        <xdr:cNvSpPr/>
      </xdr:nvSpPr>
      <xdr:spPr>
        <a:xfrm>
          <a:off x="8699500" y="70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26174</xdr:rowOff>
    </xdr:from>
    <xdr:to>
      <xdr:col>50</xdr:col>
      <xdr:colOff>114300</xdr:colOff>
      <xdr:row>41</xdr:row>
      <xdr:rowOff>27356</xdr:rowOff>
    </xdr:to>
    <xdr:cxnSp macro="">
      <xdr:nvCxnSpPr>
        <xdr:cNvPr id="135" name="直線コネクタ 134">
          <a:extLst>
            <a:ext uri="{FF2B5EF4-FFF2-40B4-BE49-F238E27FC236}">
              <a16:creationId xmlns:a16="http://schemas.microsoft.com/office/drawing/2014/main" xmlns="" id="{1D35438E-6569-44F2-88F6-3D0133E5488A}"/>
            </a:ext>
          </a:extLst>
        </xdr:cNvPr>
        <xdr:cNvCxnSpPr/>
      </xdr:nvCxnSpPr>
      <xdr:spPr>
        <a:xfrm>
          <a:off x="8750300" y="7055624"/>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143587</xdr:rowOff>
    </xdr:from>
    <xdr:to>
      <xdr:col>41</xdr:col>
      <xdr:colOff>101600</xdr:colOff>
      <xdr:row>41</xdr:row>
      <xdr:rowOff>73737</xdr:rowOff>
    </xdr:to>
    <xdr:sp macro="" textlink="">
      <xdr:nvSpPr>
        <xdr:cNvPr id="136" name="楕円 135">
          <a:extLst>
            <a:ext uri="{FF2B5EF4-FFF2-40B4-BE49-F238E27FC236}">
              <a16:creationId xmlns:a16="http://schemas.microsoft.com/office/drawing/2014/main" xmlns="" id="{7222EBBC-9FD2-4532-B1AE-2A69CB89A1D6}"/>
            </a:ext>
          </a:extLst>
        </xdr:cNvPr>
        <xdr:cNvSpPr/>
      </xdr:nvSpPr>
      <xdr:spPr>
        <a:xfrm>
          <a:off x="7810500" y="7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22937</xdr:rowOff>
    </xdr:from>
    <xdr:to>
      <xdr:col>45</xdr:col>
      <xdr:colOff>177800</xdr:colOff>
      <xdr:row>41</xdr:row>
      <xdr:rowOff>26174</xdr:rowOff>
    </xdr:to>
    <xdr:cxnSp macro="">
      <xdr:nvCxnSpPr>
        <xdr:cNvPr id="137" name="直線コネクタ 136">
          <a:extLst>
            <a:ext uri="{FF2B5EF4-FFF2-40B4-BE49-F238E27FC236}">
              <a16:creationId xmlns:a16="http://schemas.microsoft.com/office/drawing/2014/main" xmlns="" id="{8A23A5AF-3706-45F2-B13A-6CC0DB5E39F5}"/>
            </a:ext>
          </a:extLst>
        </xdr:cNvPr>
        <xdr:cNvCxnSpPr/>
      </xdr:nvCxnSpPr>
      <xdr:spPr>
        <a:xfrm>
          <a:off x="7861300" y="7052387"/>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141795</xdr:rowOff>
    </xdr:from>
    <xdr:to>
      <xdr:col>36</xdr:col>
      <xdr:colOff>165100</xdr:colOff>
      <xdr:row>41</xdr:row>
      <xdr:rowOff>71945</xdr:rowOff>
    </xdr:to>
    <xdr:sp macro="" textlink="">
      <xdr:nvSpPr>
        <xdr:cNvPr id="138" name="楕円 137">
          <a:extLst>
            <a:ext uri="{FF2B5EF4-FFF2-40B4-BE49-F238E27FC236}">
              <a16:creationId xmlns:a16="http://schemas.microsoft.com/office/drawing/2014/main" xmlns="" id="{2CBDC2B9-24B3-4DC0-AE0D-9520A8E87531}"/>
            </a:ext>
          </a:extLst>
        </xdr:cNvPr>
        <xdr:cNvSpPr/>
      </xdr:nvSpPr>
      <xdr:spPr>
        <a:xfrm>
          <a:off x="6921500" y="69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21145</xdr:rowOff>
    </xdr:from>
    <xdr:to>
      <xdr:col>41</xdr:col>
      <xdr:colOff>50800</xdr:colOff>
      <xdr:row>41</xdr:row>
      <xdr:rowOff>22937</xdr:rowOff>
    </xdr:to>
    <xdr:cxnSp macro="">
      <xdr:nvCxnSpPr>
        <xdr:cNvPr id="139" name="直線コネクタ 138">
          <a:extLst>
            <a:ext uri="{FF2B5EF4-FFF2-40B4-BE49-F238E27FC236}">
              <a16:creationId xmlns:a16="http://schemas.microsoft.com/office/drawing/2014/main" xmlns="" id="{311C7DD5-30C2-45AD-8F8B-3F9E377E7662}"/>
            </a:ext>
          </a:extLst>
        </xdr:cNvPr>
        <xdr:cNvCxnSpPr/>
      </xdr:nvCxnSpPr>
      <xdr:spPr>
        <a:xfrm>
          <a:off x="6972300" y="7050595"/>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xmlns="" id="{2992FBED-E940-4C3B-BDA7-C69AF1DE0370}"/>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xmlns="" id="{447E0A9C-FA73-4E50-8FB9-EA588B5BA534}"/>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xmlns="" id="{10506D7F-5F7F-4EA9-8698-949A8CEC39ED}"/>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xmlns="" id="{3637AAA1-9288-4946-AA27-F71602913997}"/>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69283</xdr:rowOff>
    </xdr:from>
    <xdr:ext cx="469744" cy="259045"/>
    <xdr:sp macro="" textlink="">
      <xdr:nvSpPr>
        <xdr:cNvPr id="144" name="n_1mainValue【道路】&#10;一人当たり延長">
          <a:extLst>
            <a:ext uri="{FF2B5EF4-FFF2-40B4-BE49-F238E27FC236}">
              <a16:creationId xmlns:a16="http://schemas.microsoft.com/office/drawing/2014/main" xmlns="" id="{B47F9207-64FA-4A9A-98B1-275BBA3FD01A}"/>
            </a:ext>
          </a:extLst>
        </xdr:cNvPr>
        <xdr:cNvSpPr txBox="1"/>
      </xdr:nvSpPr>
      <xdr:spPr>
        <a:xfrm>
          <a:off x="9391727" y="709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68101</xdr:rowOff>
    </xdr:from>
    <xdr:ext cx="469744" cy="259045"/>
    <xdr:sp macro="" textlink="">
      <xdr:nvSpPr>
        <xdr:cNvPr id="145" name="n_2mainValue【道路】&#10;一人当たり延長">
          <a:extLst>
            <a:ext uri="{FF2B5EF4-FFF2-40B4-BE49-F238E27FC236}">
              <a16:creationId xmlns:a16="http://schemas.microsoft.com/office/drawing/2014/main" xmlns="" id="{C75F20A2-D55F-4D37-9D3D-6635A1F83CA7}"/>
            </a:ext>
          </a:extLst>
        </xdr:cNvPr>
        <xdr:cNvSpPr txBox="1"/>
      </xdr:nvSpPr>
      <xdr:spPr>
        <a:xfrm>
          <a:off x="8515427" y="709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64864</xdr:rowOff>
    </xdr:from>
    <xdr:ext cx="469744" cy="259045"/>
    <xdr:sp macro="" textlink="">
      <xdr:nvSpPr>
        <xdr:cNvPr id="146" name="n_3mainValue【道路】&#10;一人当たり延長">
          <a:extLst>
            <a:ext uri="{FF2B5EF4-FFF2-40B4-BE49-F238E27FC236}">
              <a16:creationId xmlns:a16="http://schemas.microsoft.com/office/drawing/2014/main" xmlns="" id="{A41DBFCD-C16F-43C7-8F1F-FD8137D2DEC3}"/>
            </a:ext>
          </a:extLst>
        </xdr:cNvPr>
        <xdr:cNvSpPr txBox="1"/>
      </xdr:nvSpPr>
      <xdr:spPr>
        <a:xfrm>
          <a:off x="7626427" y="70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63072</xdr:rowOff>
    </xdr:from>
    <xdr:ext cx="469744" cy="259045"/>
    <xdr:sp macro="" textlink="">
      <xdr:nvSpPr>
        <xdr:cNvPr id="147" name="n_4mainValue【道路】&#10;一人当たり延長">
          <a:extLst>
            <a:ext uri="{FF2B5EF4-FFF2-40B4-BE49-F238E27FC236}">
              <a16:creationId xmlns:a16="http://schemas.microsoft.com/office/drawing/2014/main" xmlns="" id="{AFCB6A8F-A82A-4D0D-BFC9-4A0076A28D84}"/>
            </a:ext>
          </a:extLst>
        </xdr:cNvPr>
        <xdr:cNvSpPr txBox="1"/>
      </xdr:nvSpPr>
      <xdr:spPr>
        <a:xfrm>
          <a:off x="6737427" y="70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F1099A5A-BA31-4D24-907F-178BBB9C491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AF946969-D05F-4258-9FD9-C891478811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A12F0E44-CE58-4135-9BE6-1821122CE6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C2FA9987-295D-4A48-822C-9629951992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61B447E5-4F09-4716-8FB4-2A29C44571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A4A33067-448A-42EA-B20B-2D123F3FC8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71A65AE0-7BA3-4CEC-B9DE-6CCE373E9F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FBE343A5-540E-4225-AA8A-9DC7C58EF6C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381A21E3-F85A-4156-9424-DBBD571DDB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9370ADBE-32CA-4454-BFA2-C4620429C6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5FFA5E31-3BBF-42D5-9A87-37E8555E3C5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402EB116-76E9-4B64-9F92-47D27E74CD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671DDAB4-A3AF-48F7-937D-198EA545F12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8993F18F-4ADF-4704-99DB-43D2629840E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E1798719-3BE2-4CF2-8183-A99D1040F6A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70C8AA03-66CB-427D-87F7-D0D8D255689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6FDB47C2-DB03-465C-8C2E-E1461D12642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D5C53FA8-25A2-462A-AB8D-324BE9C5358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933AEEE2-6FF6-4C75-8CB2-B19ED225C75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51E07BE4-9A1E-4678-B047-6E2374E4418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48F47D70-FA5B-4704-B6EC-87F7E192279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260EC276-BA2D-434F-94C5-EE0B5D6BE4B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4EE94198-EEC6-4C18-873E-5E53475DD7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7B8F1235-9A71-47AE-8278-B4B1FFE8BD0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C62566E1-CE70-4E06-972D-F40F518EB26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9EBB91BD-B33C-48D0-BDCF-8F02D8AB8FFA}"/>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2DBB39C9-14B6-4BD2-AE0F-E10E98899E4C}"/>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16455E79-4394-4E32-9B61-12A345E8CE3E}"/>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FC98DA4C-3B44-40A5-9C11-8FA586E10484}"/>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xmlns="" id="{4D7BA7B6-3E9A-46A5-B588-3C4D873E6E6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CC6544F2-9099-4D02-8D25-478E46C36741}"/>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xmlns="" id="{3F6D116F-04EC-4F27-83F5-023FA844AFDD}"/>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80298062-AA4A-464C-9576-A3DB2CA43167}"/>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xmlns="" id="{A287D9E6-8CAE-44E5-BD88-87B367406F87}"/>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xmlns="" id="{EF2249C6-E806-4306-984F-3C2825A1FB4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xmlns="" id="{866D6EF2-ABEB-445D-8AF8-58186B8553FC}"/>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964AAF2-81F4-495D-9491-91DAAB5183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6BF8FC3C-DB65-455B-A3C2-3E61FBF2BE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CFEC1BB6-129B-4A75-AF8F-10446C280B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BE061A7F-1800-4ED7-ABD4-7D8300AC11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8E8EF480-0862-4B25-BD3D-C278CF7F559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168003</xdr:rowOff>
    </xdr:from>
    <xdr:to>
      <xdr:col>24</xdr:col>
      <xdr:colOff>114300</xdr:colOff>
      <xdr:row>58</xdr:row>
      <xdr:rowOff>98153</xdr:rowOff>
    </xdr:to>
    <xdr:sp macro="" textlink="">
      <xdr:nvSpPr>
        <xdr:cNvPr id="189" name="楕円 188">
          <a:extLst>
            <a:ext uri="{FF2B5EF4-FFF2-40B4-BE49-F238E27FC236}">
              <a16:creationId xmlns:a16="http://schemas.microsoft.com/office/drawing/2014/main" xmlns="" id="{C07E6E45-22E0-4257-AB67-BF609672C483}"/>
            </a:ext>
          </a:extLst>
        </xdr:cNvPr>
        <xdr:cNvSpPr/>
      </xdr:nvSpPr>
      <xdr:spPr>
        <a:xfrm>
          <a:off x="45847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19430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EA3AB259-ACAB-4E06-9350-77F45692EBEE}"/>
            </a:ext>
          </a:extLst>
        </xdr:cNvPr>
        <xdr:cNvSpPr txBox="1"/>
      </xdr:nvSpPr>
      <xdr:spPr>
        <a:xfrm>
          <a:off x="4673600"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140244</xdr:rowOff>
    </xdr:from>
    <xdr:to>
      <xdr:col>20</xdr:col>
      <xdr:colOff>38100</xdr:colOff>
      <xdr:row>58</xdr:row>
      <xdr:rowOff>70394</xdr:rowOff>
    </xdr:to>
    <xdr:sp macro="" textlink="">
      <xdr:nvSpPr>
        <xdr:cNvPr id="191" name="楕円 190">
          <a:extLst>
            <a:ext uri="{FF2B5EF4-FFF2-40B4-BE49-F238E27FC236}">
              <a16:creationId xmlns:a16="http://schemas.microsoft.com/office/drawing/2014/main" xmlns="" id="{E175391A-5827-4B3A-AE2B-08BA08A56CE6}"/>
            </a:ext>
          </a:extLst>
        </xdr:cNvPr>
        <xdr:cNvSpPr/>
      </xdr:nvSpPr>
      <xdr:spPr>
        <a:xfrm>
          <a:off x="3746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19594</xdr:rowOff>
    </xdr:from>
    <xdr:to>
      <xdr:col>24</xdr:col>
      <xdr:colOff>63500</xdr:colOff>
      <xdr:row>58</xdr:row>
      <xdr:rowOff>47353</xdr:rowOff>
    </xdr:to>
    <xdr:cxnSp macro="">
      <xdr:nvCxnSpPr>
        <xdr:cNvPr id="192" name="直線コネクタ 191">
          <a:extLst>
            <a:ext uri="{FF2B5EF4-FFF2-40B4-BE49-F238E27FC236}">
              <a16:creationId xmlns:a16="http://schemas.microsoft.com/office/drawing/2014/main" xmlns="" id="{57D8149D-17CC-4EA8-A56C-583F4B4DE467}"/>
            </a:ext>
          </a:extLst>
        </xdr:cNvPr>
        <xdr:cNvCxnSpPr/>
      </xdr:nvCxnSpPr>
      <xdr:spPr>
        <a:xfrm>
          <a:off x="3797300" y="99636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114119</xdr:rowOff>
    </xdr:from>
    <xdr:to>
      <xdr:col>15</xdr:col>
      <xdr:colOff>101600</xdr:colOff>
      <xdr:row>58</xdr:row>
      <xdr:rowOff>44269</xdr:rowOff>
    </xdr:to>
    <xdr:sp macro="" textlink="">
      <xdr:nvSpPr>
        <xdr:cNvPr id="193" name="楕円 192">
          <a:extLst>
            <a:ext uri="{FF2B5EF4-FFF2-40B4-BE49-F238E27FC236}">
              <a16:creationId xmlns:a16="http://schemas.microsoft.com/office/drawing/2014/main" xmlns="" id="{C6F1BEFB-6F84-484B-8E52-3E3585FFC623}"/>
            </a:ext>
          </a:extLst>
        </xdr:cNvPr>
        <xdr:cNvSpPr/>
      </xdr:nvSpPr>
      <xdr:spPr>
        <a:xfrm>
          <a:off x="2857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164919</xdr:rowOff>
    </xdr:from>
    <xdr:to>
      <xdr:col>19</xdr:col>
      <xdr:colOff>177800</xdr:colOff>
      <xdr:row>58</xdr:row>
      <xdr:rowOff>19594</xdr:rowOff>
    </xdr:to>
    <xdr:cxnSp macro="">
      <xdr:nvCxnSpPr>
        <xdr:cNvPr id="194" name="直線コネクタ 193">
          <a:extLst>
            <a:ext uri="{FF2B5EF4-FFF2-40B4-BE49-F238E27FC236}">
              <a16:creationId xmlns:a16="http://schemas.microsoft.com/office/drawing/2014/main" xmlns="" id="{859FADB9-B06E-4D30-ABFF-F9032CC4B7FB}"/>
            </a:ext>
          </a:extLst>
        </xdr:cNvPr>
        <xdr:cNvCxnSpPr/>
      </xdr:nvCxnSpPr>
      <xdr:spPr>
        <a:xfrm>
          <a:off x="2908300" y="9937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89626</xdr:rowOff>
    </xdr:from>
    <xdr:to>
      <xdr:col>10</xdr:col>
      <xdr:colOff>165100</xdr:colOff>
      <xdr:row>58</xdr:row>
      <xdr:rowOff>19776</xdr:rowOff>
    </xdr:to>
    <xdr:sp macro="" textlink="">
      <xdr:nvSpPr>
        <xdr:cNvPr id="195" name="楕円 194">
          <a:extLst>
            <a:ext uri="{FF2B5EF4-FFF2-40B4-BE49-F238E27FC236}">
              <a16:creationId xmlns:a16="http://schemas.microsoft.com/office/drawing/2014/main" xmlns="" id="{191DBB32-937A-4EE4-9303-FDD893470AC2}"/>
            </a:ext>
          </a:extLst>
        </xdr:cNvPr>
        <xdr:cNvSpPr/>
      </xdr:nvSpPr>
      <xdr:spPr>
        <a:xfrm>
          <a:off x="1968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140426</xdr:rowOff>
    </xdr:from>
    <xdr:to>
      <xdr:col>15</xdr:col>
      <xdr:colOff>50800</xdr:colOff>
      <xdr:row>57</xdr:row>
      <xdr:rowOff>164919</xdr:rowOff>
    </xdr:to>
    <xdr:cxnSp macro="">
      <xdr:nvCxnSpPr>
        <xdr:cNvPr id="196" name="直線コネクタ 195">
          <a:extLst>
            <a:ext uri="{FF2B5EF4-FFF2-40B4-BE49-F238E27FC236}">
              <a16:creationId xmlns:a16="http://schemas.microsoft.com/office/drawing/2014/main" xmlns="" id="{26477E27-DBC9-4B18-BCE9-A28A1111FB3F}"/>
            </a:ext>
          </a:extLst>
        </xdr:cNvPr>
        <xdr:cNvCxnSpPr/>
      </xdr:nvCxnSpPr>
      <xdr:spPr>
        <a:xfrm>
          <a:off x="2019300" y="99130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47172</xdr:rowOff>
    </xdr:from>
    <xdr:to>
      <xdr:col>6</xdr:col>
      <xdr:colOff>38100</xdr:colOff>
      <xdr:row>55</xdr:row>
      <xdr:rowOff>148772</xdr:rowOff>
    </xdr:to>
    <xdr:sp macro="" textlink="">
      <xdr:nvSpPr>
        <xdr:cNvPr id="197" name="楕円 196">
          <a:extLst>
            <a:ext uri="{FF2B5EF4-FFF2-40B4-BE49-F238E27FC236}">
              <a16:creationId xmlns:a16="http://schemas.microsoft.com/office/drawing/2014/main" xmlns="" id="{87105563-545E-4BEF-828C-A4C8C01E547C}"/>
            </a:ext>
          </a:extLst>
        </xdr:cNvPr>
        <xdr:cNvSpPr/>
      </xdr:nvSpPr>
      <xdr:spPr>
        <a:xfrm>
          <a:off x="10795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97972</xdr:rowOff>
    </xdr:from>
    <xdr:to>
      <xdr:col>10</xdr:col>
      <xdr:colOff>114300</xdr:colOff>
      <xdr:row>57</xdr:row>
      <xdr:rowOff>140426</xdr:rowOff>
    </xdr:to>
    <xdr:cxnSp macro="">
      <xdr:nvCxnSpPr>
        <xdr:cNvPr id="198" name="直線コネクタ 197">
          <a:extLst>
            <a:ext uri="{FF2B5EF4-FFF2-40B4-BE49-F238E27FC236}">
              <a16:creationId xmlns:a16="http://schemas.microsoft.com/office/drawing/2014/main" xmlns="" id="{C59777D3-7FE9-432C-B60C-51084E85F96A}"/>
            </a:ext>
          </a:extLst>
        </xdr:cNvPr>
        <xdr:cNvCxnSpPr/>
      </xdr:nvCxnSpPr>
      <xdr:spPr>
        <a:xfrm>
          <a:off x="1130300" y="9527722"/>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53F9D1D7-83BE-48EF-ADDE-B1A66563F822}"/>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93687CF0-CC22-4E74-A46F-DB51201920F8}"/>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D889B7DE-6F63-4D2A-84E0-9E8F2A0726CB}"/>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8CB3ECB3-C530-41AD-AA95-E11FFCAAF9A8}"/>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86921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856AE68E-311A-4560-84E1-20404733132A}"/>
            </a:ext>
          </a:extLst>
        </xdr:cNvPr>
        <xdr:cNvSpPr txBox="1"/>
      </xdr:nvSpPr>
      <xdr:spPr>
        <a:xfrm>
          <a:off x="35820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60796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75CE06F5-0B49-432A-A585-C855FDF9FC33}"/>
            </a:ext>
          </a:extLst>
        </xdr:cNvPr>
        <xdr:cNvSpPr txBox="1"/>
      </xdr:nvSpPr>
      <xdr:spPr>
        <a:xfrm>
          <a:off x="2705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36303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57CC7D7C-A12D-4409-9018-6AF6C34D30E7}"/>
            </a:ext>
          </a:extLst>
        </xdr:cNvPr>
        <xdr:cNvSpPr txBox="1"/>
      </xdr:nvSpPr>
      <xdr:spPr>
        <a:xfrm>
          <a:off x="1816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165299</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xmlns="" id="{6306194F-17CE-4101-8D4A-E98EC1B37124}"/>
            </a:ext>
          </a:extLst>
        </xdr:cNvPr>
        <xdr:cNvSpPr txBox="1"/>
      </xdr:nvSpPr>
      <xdr:spPr>
        <a:xfrm>
          <a:off x="960061" y="9252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FFBC6353-4FFC-46E6-85F6-3E299F3A85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647131D5-DF90-49E8-8BA4-D97463717E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703F940A-7C01-4AF5-82A7-65E90FBBA4F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2593E673-DD1C-44BD-84CE-A6A653F3FD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F4B88C96-E515-4AEF-90D7-13BAEBEEAE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92574B09-F171-4066-BA09-84F2FB074B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CE0C44E5-CDD2-4DED-B6AC-3436C38B45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8D6D8E40-6912-447B-B964-4BBFCE2051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BFCC7273-3D0F-4442-B6B5-BE3343CCE72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7690600B-18AD-4933-A398-68246B2D7E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06E1D2C6-46B8-4AA4-9C99-5FC29ABCE0B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84FB7696-3174-44B5-9CB1-AC63C2F0872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767981A1-8DD6-4961-B88B-3EE6BAB3A61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196E8DEA-9222-4CCF-B451-8B53FA46D52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3E422B1E-AC57-49FE-A85C-261FB8715CB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9ECC8B77-6B11-4A85-8678-3E7177CF6E2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95A55D45-5BBC-4147-B613-699EF8796B3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B9159960-340A-417D-91B4-CD91AE74E9F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588FCC9C-442B-43E1-9302-92C93CD0947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33527901-E02D-476A-B9DB-7022CF028A2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19E837F0-1370-402B-AF02-502ED4AAB2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FBF7F7CE-8ED6-444C-AD72-BCC3F7298F1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543A83CE-849C-4601-A544-08948AB1DC6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xmlns="" id="{755885D6-261D-4040-A0BB-CEED83F87621}"/>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F3B3C563-A3F7-42D5-BE85-8D15492D8833}"/>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xmlns="" id="{9308E59A-5F60-4065-A75A-49F080313412}"/>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502D66FE-534D-4000-8698-C2F6E9D4DF8F}"/>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xmlns="" id="{9BC0CF67-094F-4925-BA68-DF532368E2A5}"/>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21A78241-3318-4EDE-9C09-47B4D75161C8}"/>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xmlns="" id="{FCB986F2-72A1-44B1-83C2-D75AE8669B2B}"/>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xmlns="" id="{60C6E103-52BB-4434-B576-95538D4FCC8D}"/>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xmlns="" id="{79D78657-4418-479E-A933-46790405EA48}"/>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xmlns="" id="{C1100B25-0BA9-49D4-895F-150B7BCE9A02}"/>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xmlns="" id="{1F259E70-3554-4F1F-8DB7-D768C3B4D1B7}"/>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D80BD41-1E36-4E00-AD47-44A34DBCDD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5408F042-EB32-4823-B8FD-249D2C43B9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442854FC-B25B-4F08-B82D-D4E524CF2A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2076BCBF-12CB-408B-916B-18B54F8F007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A01E8D06-84A2-47FD-9487-CBDABFB5E46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143509</xdr:rowOff>
    </xdr:from>
    <xdr:to>
      <xdr:col>55</xdr:col>
      <xdr:colOff>50800</xdr:colOff>
      <xdr:row>64</xdr:row>
      <xdr:rowOff>73659</xdr:rowOff>
    </xdr:to>
    <xdr:sp macro="" textlink="">
      <xdr:nvSpPr>
        <xdr:cNvPr id="246" name="楕円 245">
          <a:extLst>
            <a:ext uri="{FF2B5EF4-FFF2-40B4-BE49-F238E27FC236}">
              <a16:creationId xmlns:a16="http://schemas.microsoft.com/office/drawing/2014/main" xmlns="" id="{7221E6D5-0933-4E14-9EF6-179C4BA3626E}"/>
            </a:ext>
          </a:extLst>
        </xdr:cNvPr>
        <xdr:cNvSpPr/>
      </xdr:nvSpPr>
      <xdr:spPr>
        <a:xfrm>
          <a:off x="10426700" y="109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58436</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1301A3E6-4E12-4908-B0B2-D6C052BDDEC4}"/>
            </a:ext>
          </a:extLst>
        </xdr:cNvPr>
        <xdr:cNvSpPr txBox="1"/>
      </xdr:nvSpPr>
      <xdr:spPr>
        <a:xfrm>
          <a:off x="10515600" y="108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143628</xdr:rowOff>
    </xdr:from>
    <xdr:to>
      <xdr:col>50</xdr:col>
      <xdr:colOff>165100</xdr:colOff>
      <xdr:row>64</xdr:row>
      <xdr:rowOff>73778</xdr:rowOff>
    </xdr:to>
    <xdr:sp macro="" textlink="">
      <xdr:nvSpPr>
        <xdr:cNvPr id="248" name="楕円 247">
          <a:extLst>
            <a:ext uri="{FF2B5EF4-FFF2-40B4-BE49-F238E27FC236}">
              <a16:creationId xmlns:a16="http://schemas.microsoft.com/office/drawing/2014/main" xmlns="" id="{0572D1D3-C7D1-4834-B3FA-BB6B845A94BD}"/>
            </a:ext>
          </a:extLst>
        </xdr:cNvPr>
        <xdr:cNvSpPr/>
      </xdr:nvSpPr>
      <xdr:spPr>
        <a:xfrm>
          <a:off x="9588500" y="109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22859</xdr:rowOff>
    </xdr:from>
    <xdr:to>
      <xdr:col>55</xdr:col>
      <xdr:colOff>0</xdr:colOff>
      <xdr:row>64</xdr:row>
      <xdr:rowOff>22978</xdr:rowOff>
    </xdr:to>
    <xdr:cxnSp macro="">
      <xdr:nvCxnSpPr>
        <xdr:cNvPr id="249" name="直線コネクタ 248">
          <a:extLst>
            <a:ext uri="{FF2B5EF4-FFF2-40B4-BE49-F238E27FC236}">
              <a16:creationId xmlns:a16="http://schemas.microsoft.com/office/drawing/2014/main" xmlns="" id="{DAC8DCBF-309A-4F8D-8F30-29622EF1B8EC}"/>
            </a:ext>
          </a:extLst>
        </xdr:cNvPr>
        <xdr:cNvCxnSpPr/>
      </xdr:nvCxnSpPr>
      <xdr:spPr>
        <a:xfrm flipV="1">
          <a:off x="9639300" y="10995659"/>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143200</xdr:rowOff>
    </xdr:from>
    <xdr:to>
      <xdr:col>46</xdr:col>
      <xdr:colOff>38100</xdr:colOff>
      <xdr:row>64</xdr:row>
      <xdr:rowOff>73350</xdr:rowOff>
    </xdr:to>
    <xdr:sp macro="" textlink="">
      <xdr:nvSpPr>
        <xdr:cNvPr id="250" name="楕円 249">
          <a:extLst>
            <a:ext uri="{FF2B5EF4-FFF2-40B4-BE49-F238E27FC236}">
              <a16:creationId xmlns:a16="http://schemas.microsoft.com/office/drawing/2014/main" xmlns="" id="{FC4FEB2F-C2A9-4EAA-89A2-DD549F61BC92}"/>
            </a:ext>
          </a:extLst>
        </xdr:cNvPr>
        <xdr:cNvSpPr/>
      </xdr:nvSpPr>
      <xdr:spPr>
        <a:xfrm>
          <a:off x="8699500" y="109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22550</xdr:rowOff>
    </xdr:from>
    <xdr:to>
      <xdr:col>50</xdr:col>
      <xdr:colOff>114300</xdr:colOff>
      <xdr:row>64</xdr:row>
      <xdr:rowOff>22978</xdr:rowOff>
    </xdr:to>
    <xdr:cxnSp macro="">
      <xdr:nvCxnSpPr>
        <xdr:cNvPr id="251" name="直線コネクタ 250">
          <a:extLst>
            <a:ext uri="{FF2B5EF4-FFF2-40B4-BE49-F238E27FC236}">
              <a16:creationId xmlns:a16="http://schemas.microsoft.com/office/drawing/2014/main" xmlns="" id="{B26C4B0F-D39C-4019-BD70-F2527C037D07}"/>
            </a:ext>
          </a:extLst>
        </xdr:cNvPr>
        <xdr:cNvCxnSpPr/>
      </xdr:nvCxnSpPr>
      <xdr:spPr>
        <a:xfrm>
          <a:off x="8750300" y="10995350"/>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142935</xdr:rowOff>
    </xdr:from>
    <xdr:to>
      <xdr:col>41</xdr:col>
      <xdr:colOff>101600</xdr:colOff>
      <xdr:row>64</xdr:row>
      <xdr:rowOff>73085</xdr:rowOff>
    </xdr:to>
    <xdr:sp macro="" textlink="">
      <xdr:nvSpPr>
        <xdr:cNvPr id="252" name="楕円 251">
          <a:extLst>
            <a:ext uri="{FF2B5EF4-FFF2-40B4-BE49-F238E27FC236}">
              <a16:creationId xmlns:a16="http://schemas.microsoft.com/office/drawing/2014/main" xmlns="" id="{F5F1E7F5-32D4-447B-9136-2E9D04226C10}"/>
            </a:ext>
          </a:extLst>
        </xdr:cNvPr>
        <xdr:cNvSpPr/>
      </xdr:nvSpPr>
      <xdr:spPr>
        <a:xfrm>
          <a:off x="7810500" y="109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22285</xdr:rowOff>
    </xdr:from>
    <xdr:to>
      <xdr:col>45</xdr:col>
      <xdr:colOff>177800</xdr:colOff>
      <xdr:row>64</xdr:row>
      <xdr:rowOff>22550</xdr:rowOff>
    </xdr:to>
    <xdr:cxnSp macro="">
      <xdr:nvCxnSpPr>
        <xdr:cNvPr id="253" name="直線コネクタ 252">
          <a:extLst>
            <a:ext uri="{FF2B5EF4-FFF2-40B4-BE49-F238E27FC236}">
              <a16:creationId xmlns:a16="http://schemas.microsoft.com/office/drawing/2014/main" xmlns="" id="{3A2FEC31-029A-4E39-A90F-9F1376FAAF8F}"/>
            </a:ext>
          </a:extLst>
        </xdr:cNvPr>
        <xdr:cNvCxnSpPr/>
      </xdr:nvCxnSpPr>
      <xdr:spPr>
        <a:xfrm>
          <a:off x="7861300" y="10995085"/>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959</xdr:rowOff>
    </xdr:from>
    <xdr:to>
      <xdr:col>36</xdr:col>
      <xdr:colOff>165100</xdr:colOff>
      <xdr:row>64</xdr:row>
      <xdr:rowOff>102559</xdr:rowOff>
    </xdr:to>
    <xdr:sp macro="" textlink="">
      <xdr:nvSpPr>
        <xdr:cNvPr id="254" name="楕円 253">
          <a:extLst>
            <a:ext uri="{FF2B5EF4-FFF2-40B4-BE49-F238E27FC236}">
              <a16:creationId xmlns:a16="http://schemas.microsoft.com/office/drawing/2014/main" xmlns="" id="{67FDBD52-C3F7-4837-84F1-2F61D341AED6}"/>
            </a:ext>
          </a:extLst>
        </xdr:cNvPr>
        <xdr:cNvSpPr/>
      </xdr:nvSpPr>
      <xdr:spPr>
        <a:xfrm>
          <a:off x="6921500" y="1097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22285</xdr:rowOff>
    </xdr:from>
    <xdr:to>
      <xdr:col>41</xdr:col>
      <xdr:colOff>50800</xdr:colOff>
      <xdr:row>64</xdr:row>
      <xdr:rowOff>51759</xdr:rowOff>
    </xdr:to>
    <xdr:cxnSp macro="">
      <xdr:nvCxnSpPr>
        <xdr:cNvPr id="255" name="直線コネクタ 254">
          <a:extLst>
            <a:ext uri="{FF2B5EF4-FFF2-40B4-BE49-F238E27FC236}">
              <a16:creationId xmlns:a16="http://schemas.microsoft.com/office/drawing/2014/main" xmlns="" id="{141F3779-A56E-4F5D-8C21-AC72A709752F}"/>
            </a:ext>
          </a:extLst>
        </xdr:cNvPr>
        <xdr:cNvCxnSpPr/>
      </xdr:nvCxnSpPr>
      <xdr:spPr>
        <a:xfrm flipV="1">
          <a:off x="6972300" y="10995085"/>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CFDBE928-7A62-4F27-9758-94745610DD52}"/>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7A4A9603-8DD0-43F7-B6B2-4279517C1A96}"/>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EC51F676-F504-478D-8DC4-30EED1B294DC}"/>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95785275-4D6B-4F9A-B639-138DD25713F2}"/>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64905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xmlns="" id="{5EA9D247-5794-44A1-8B62-55595EB15046}"/>
            </a:ext>
          </a:extLst>
        </xdr:cNvPr>
        <xdr:cNvSpPr txBox="1"/>
      </xdr:nvSpPr>
      <xdr:spPr>
        <a:xfrm>
          <a:off x="9359411" y="1103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64477</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xmlns="" id="{C40AC470-5971-4801-A2C7-054D7291BC97}"/>
            </a:ext>
          </a:extLst>
        </xdr:cNvPr>
        <xdr:cNvSpPr txBox="1"/>
      </xdr:nvSpPr>
      <xdr:spPr>
        <a:xfrm>
          <a:off x="8483111" y="110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64212</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xmlns="" id="{55592CD0-A9B3-480F-ABE3-5CA68A12A3E6}"/>
            </a:ext>
          </a:extLst>
        </xdr:cNvPr>
        <xdr:cNvSpPr txBox="1"/>
      </xdr:nvSpPr>
      <xdr:spPr>
        <a:xfrm>
          <a:off x="7594111" y="110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93686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xmlns="" id="{A136382F-5880-4D54-B218-D283BDE08563}"/>
            </a:ext>
          </a:extLst>
        </xdr:cNvPr>
        <xdr:cNvSpPr txBox="1"/>
      </xdr:nvSpPr>
      <xdr:spPr>
        <a:xfrm>
          <a:off x="6705111" y="1106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CF7FBF46-7BA6-4A1F-A3D1-42CE735835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21DEE8CA-3B8F-421B-84F4-0CF32AAE6AB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53E58756-97C7-4675-A57F-3CCC8CB955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0269CCE2-5AF8-431B-A599-B5358CEA22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6D83EA40-4CB9-4F03-A3FF-35A582C5C4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D822C9AB-F679-48FC-800D-A4BE583ECC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2492D41B-7322-4250-BBF5-5C5B6FE5D7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DFA08D44-737E-4D3D-8AB8-E49983F47F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7EF6E2DA-B7D4-4FB1-8B12-87F7700D8A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352BB7EC-AF58-46EF-80B7-8AB777251AB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69F5218F-A75F-4D5F-BFD0-8B1D81B670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0F2A7D5F-7FCF-4326-8318-D347EC0D797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4951FBBC-49D7-4A39-8BBD-213B9EFAF9C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970EF104-D2EA-4B92-A2D5-7CAF954B988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AA058CD3-535A-40E9-A243-01C971CA461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AD57EB44-C876-4ACF-8965-2B34F753BAA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3A001C60-7775-463B-B731-2C49B4E3BAB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6E5C4DE4-4434-4FB6-852F-9F4C01D0CB5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DC7386CC-FCA5-43C6-977C-321F98C6558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ABC87CE7-D775-40ED-92A4-66D219C540E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39D1A9F0-D745-4F7D-A21E-E050FA6FB1A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73875C37-B1A6-4051-9438-F1B4CCBF0A9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666CCB0F-A782-4353-8797-51F316F2436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E0E4B569-67FF-4C1E-9BCE-4BEFF0A457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ACE23D20-7400-49EE-8083-DEE2A0AD42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DFEC7F61-6544-4687-A13F-BD61FC3112D9}"/>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0D2E51BC-10E4-41DC-BE5B-F8177FFB10C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5AEE2395-64A2-4A73-A858-C2111A0C4AD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xmlns="" id="{21451886-EE81-4DFB-BFE4-DC7E8615B388}"/>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xmlns="" id="{48AF1010-B559-4EBE-853D-B66B34815FFB}"/>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8E4C4A9A-C16A-42E8-B6E8-87F954FA5766}"/>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xmlns="" id="{007335C1-808E-4188-9D24-21A3A9E0BDD7}"/>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xmlns="" id="{A193C04B-9A37-4E5E-B97D-8CBB770AB5CE}"/>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xmlns="" id="{C07A584E-F675-456F-ACB3-051E2435E6CD}"/>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xmlns="" id="{AE0DC9B5-ED7E-4131-808D-CD1DF8666D4D}"/>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xmlns="" id="{AB7B3A9E-A033-4C33-A3D5-C40738E4EE40}"/>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6FA57917-AFD1-4131-8651-1D6F88237B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F884B9CE-84E9-491A-A7BA-403328F1FA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A1C1D7F0-D338-4D0D-BE0C-A48B961DF2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5D1A9335-88F6-4FD8-B1B1-BF40FE96339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825BD032-E5DF-443F-B9C9-4275D1B1C6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16692</xdr:rowOff>
    </xdr:from>
    <xdr:to>
      <xdr:col>24</xdr:col>
      <xdr:colOff>114300</xdr:colOff>
      <xdr:row>81</xdr:row>
      <xdr:rowOff>118292</xdr:rowOff>
    </xdr:to>
    <xdr:sp macro="" textlink="">
      <xdr:nvSpPr>
        <xdr:cNvPr id="305" name="楕円 304">
          <a:extLst>
            <a:ext uri="{FF2B5EF4-FFF2-40B4-BE49-F238E27FC236}">
              <a16:creationId xmlns:a16="http://schemas.microsoft.com/office/drawing/2014/main" xmlns="" id="{FD14E806-CF7E-4F28-ABA5-46B9DF5B5DE4}"/>
            </a:ext>
          </a:extLst>
        </xdr:cNvPr>
        <xdr:cNvSpPr/>
      </xdr:nvSpPr>
      <xdr:spPr>
        <a:xfrm>
          <a:off x="45847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39569</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59C33FD9-D4A2-4CB1-98AC-555B22BEDC4C}"/>
            </a:ext>
          </a:extLst>
        </xdr:cNvPr>
        <xdr:cNvSpPr txBox="1"/>
      </xdr:nvSpPr>
      <xdr:spPr>
        <a:xfrm>
          <a:off x="4673600"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307" name="楕円 306">
          <a:extLst>
            <a:ext uri="{FF2B5EF4-FFF2-40B4-BE49-F238E27FC236}">
              <a16:creationId xmlns:a16="http://schemas.microsoft.com/office/drawing/2014/main" xmlns="" id="{2B75DC77-8F25-4374-A5AF-B785E743BBC5}"/>
            </a:ext>
          </a:extLst>
        </xdr:cNvPr>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67492</xdr:rowOff>
    </xdr:to>
    <xdr:cxnSp macro="">
      <xdr:nvCxnSpPr>
        <xdr:cNvPr id="308" name="直線コネクタ 307">
          <a:extLst>
            <a:ext uri="{FF2B5EF4-FFF2-40B4-BE49-F238E27FC236}">
              <a16:creationId xmlns:a16="http://schemas.microsoft.com/office/drawing/2014/main" xmlns="" id="{6B98E6D4-68C8-4DC4-A636-670F69DB6BBE}"/>
            </a:ext>
          </a:extLst>
        </xdr:cNvPr>
        <xdr:cNvCxnSpPr/>
      </xdr:nvCxnSpPr>
      <xdr:spPr>
        <a:xfrm>
          <a:off x="3797300" y="1391412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132624</xdr:rowOff>
    </xdr:from>
    <xdr:to>
      <xdr:col>15</xdr:col>
      <xdr:colOff>101600</xdr:colOff>
      <xdr:row>86</xdr:row>
      <xdr:rowOff>62774</xdr:rowOff>
    </xdr:to>
    <xdr:sp macro="" textlink="">
      <xdr:nvSpPr>
        <xdr:cNvPr id="309" name="楕円 308">
          <a:extLst>
            <a:ext uri="{FF2B5EF4-FFF2-40B4-BE49-F238E27FC236}">
              <a16:creationId xmlns:a16="http://schemas.microsoft.com/office/drawing/2014/main" xmlns="" id="{242935A5-71F2-4954-9A18-40186F18E90A}"/>
            </a:ext>
          </a:extLst>
        </xdr:cNvPr>
        <xdr:cNvSpPr/>
      </xdr:nvSpPr>
      <xdr:spPr>
        <a:xfrm>
          <a:off x="2857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86</xdr:row>
      <xdr:rowOff>11974</xdr:rowOff>
    </xdr:to>
    <xdr:cxnSp macro="">
      <xdr:nvCxnSpPr>
        <xdr:cNvPr id="310" name="直線コネクタ 309">
          <a:extLst>
            <a:ext uri="{FF2B5EF4-FFF2-40B4-BE49-F238E27FC236}">
              <a16:creationId xmlns:a16="http://schemas.microsoft.com/office/drawing/2014/main" xmlns="" id="{C05EBC34-A1C4-40CD-8DC9-E87CD9E4181B}"/>
            </a:ext>
          </a:extLst>
        </xdr:cNvPr>
        <xdr:cNvCxnSpPr/>
      </xdr:nvCxnSpPr>
      <xdr:spPr>
        <a:xfrm flipV="1">
          <a:off x="2908300" y="13914120"/>
          <a:ext cx="889000" cy="8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119562</xdr:rowOff>
    </xdr:from>
    <xdr:to>
      <xdr:col>10</xdr:col>
      <xdr:colOff>165100</xdr:colOff>
      <xdr:row>86</xdr:row>
      <xdr:rowOff>49712</xdr:rowOff>
    </xdr:to>
    <xdr:sp macro="" textlink="">
      <xdr:nvSpPr>
        <xdr:cNvPr id="311" name="楕円 310">
          <a:extLst>
            <a:ext uri="{FF2B5EF4-FFF2-40B4-BE49-F238E27FC236}">
              <a16:creationId xmlns:a16="http://schemas.microsoft.com/office/drawing/2014/main" xmlns="" id="{8948A253-7172-4277-8A78-CC722069A3BC}"/>
            </a:ext>
          </a:extLst>
        </xdr:cNvPr>
        <xdr:cNvSpPr/>
      </xdr:nvSpPr>
      <xdr:spPr>
        <a:xfrm>
          <a:off x="196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170362</xdr:rowOff>
    </xdr:from>
    <xdr:to>
      <xdr:col>15</xdr:col>
      <xdr:colOff>50800</xdr:colOff>
      <xdr:row>86</xdr:row>
      <xdr:rowOff>11974</xdr:rowOff>
    </xdr:to>
    <xdr:cxnSp macro="">
      <xdr:nvCxnSpPr>
        <xdr:cNvPr id="312" name="直線コネクタ 311">
          <a:extLst>
            <a:ext uri="{FF2B5EF4-FFF2-40B4-BE49-F238E27FC236}">
              <a16:creationId xmlns:a16="http://schemas.microsoft.com/office/drawing/2014/main" xmlns="" id="{F0B5A684-0F3D-469A-A3B1-4740A85785AD}"/>
            </a:ext>
          </a:extLst>
        </xdr:cNvPr>
        <xdr:cNvCxnSpPr/>
      </xdr:nvCxnSpPr>
      <xdr:spPr>
        <a:xfrm>
          <a:off x="2019300" y="147436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114663</xdr:rowOff>
    </xdr:from>
    <xdr:to>
      <xdr:col>6</xdr:col>
      <xdr:colOff>38100</xdr:colOff>
      <xdr:row>86</xdr:row>
      <xdr:rowOff>44813</xdr:rowOff>
    </xdr:to>
    <xdr:sp macro="" textlink="">
      <xdr:nvSpPr>
        <xdr:cNvPr id="313" name="楕円 312">
          <a:extLst>
            <a:ext uri="{FF2B5EF4-FFF2-40B4-BE49-F238E27FC236}">
              <a16:creationId xmlns:a16="http://schemas.microsoft.com/office/drawing/2014/main" xmlns="" id="{12E544A5-97AE-4DFE-B4D8-58B8B9725896}"/>
            </a:ext>
          </a:extLst>
        </xdr:cNvPr>
        <xdr:cNvSpPr/>
      </xdr:nvSpPr>
      <xdr:spPr>
        <a:xfrm>
          <a:off x="1079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165463</xdr:rowOff>
    </xdr:from>
    <xdr:to>
      <xdr:col>10</xdr:col>
      <xdr:colOff>114300</xdr:colOff>
      <xdr:row>85</xdr:row>
      <xdr:rowOff>170362</xdr:rowOff>
    </xdr:to>
    <xdr:cxnSp macro="">
      <xdr:nvCxnSpPr>
        <xdr:cNvPr id="314" name="直線コネクタ 313">
          <a:extLst>
            <a:ext uri="{FF2B5EF4-FFF2-40B4-BE49-F238E27FC236}">
              <a16:creationId xmlns:a16="http://schemas.microsoft.com/office/drawing/2014/main" xmlns="" id="{851E619D-845A-4F4C-9AFF-5996F6CDE6FD}"/>
            </a:ext>
          </a:extLst>
        </xdr:cNvPr>
        <xdr:cNvCxnSpPr/>
      </xdr:nvCxnSpPr>
      <xdr:spPr>
        <a:xfrm>
          <a:off x="1130300" y="147387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xmlns="" id="{E3B48718-7656-42AA-ACAD-62772D600DDB}"/>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xmlns="" id="{5AD8D61A-E114-49A1-BB86-AE28D099D9BF}"/>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xmlns="" id="{2BA9EEC1-B316-4D8C-9DEF-E12B29B65E1C}"/>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xmlns="" id="{378EE016-C966-4559-BAE0-7E49C0C4613E}"/>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319" name="n_1mainValue【公営住宅】&#10;有形固定資産減価償却率">
          <a:extLst>
            <a:ext uri="{FF2B5EF4-FFF2-40B4-BE49-F238E27FC236}">
              <a16:creationId xmlns:a16="http://schemas.microsoft.com/office/drawing/2014/main" xmlns="" id="{86F5B907-90E9-4AB0-9D70-1FC239ED7F25}"/>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53901</xdr:rowOff>
    </xdr:from>
    <xdr:ext cx="405111" cy="259045"/>
    <xdr:sp macro="" textlink="">
      <xdr:nvSpPr>
        <xdr:cNvPr id="320" name="n_2mainValue【公営住宅】&#10;有形固定資産減価償却率">
          <a:extLst>
            <a:ext uri="{FF2B5EF4-FFF2-40B4-BE49-F238E27FC236}">
              <a16:creationId xmlns:a16="http://schemas.microsoft.com/office/drawing/2014/main" xmlns="" id="{6512DC6D-E5F1-4A7B-8F9F-ACB848664F3E}"/>
            </a:ext>
          </a:extLst>
        </xdr:cNvPr>
        <xdr:cNvSpPr txBox="1"/>
      </xdr:nvSpPr>
      <xdr:spPr>
        <a:xfrm>
          <a:off x="27057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40839</xdr:rowOff>
    </xdr:from>
    <xdr:ext cx="405111" cy="259045"/>
    <xdr:sp macro="" textlink="">
      <xdr:nvSpPr>
        <xdr:cNvPr id="321" name="n_3mainValue【公営住宅】&#10;有形固定資産減価償却率">
          <a:extLst>
            <a:ext uri="{FF2B5EF4-FFF2-40B4-BE49-F238E27FC236}">
              <a16:creationId xmlns:a16="http://schemas.microsoft.com/office/drawing/2014/main" xmlns="" id="{8186667C-190B-4756-8023-47B37C749BA5}"/>
            </a:ext>
          </a:extLst>
        </xdr:cNvPr>
        <xdr:cNvSpPr txBox="1"/>
      </xdr:nvSpPr>
      <xdr:spPr>
        <a:xfrm>
          <a:off x="1816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35940</xdr:rowOff>
    </xdr:from>
    <xdr:ext cx="405111" cy="259045"/>
    <xdr:sp macro="" textlink="">
      <xdr:nvSpPr>
        <xdr:cNvPr id="322" name="n_4mainValue【公営住宅】&#10;有形固定資産減価償却率">
          <a:extLst>
            <a:ext uri="{FF2B5EF4-FFF2-40B4-BE49-F238E27FC236}">
              <a16:creationId xmlns:a16="http://schemas.microsoft.com/office/drawing/2014/main" xmlns="" id="{F4AAB1C6-60A7-4BB7-8A22-BB43037389CB}"/>
            </a:ext>
          </a:extLst>
        </xdr:cNvPr>
        <xdr:cNvSpPr txBox="1"/>
      </xdr:nvSpPr>
      <xdr:spPr>
        <a:xfrm>
          <a:off x="927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BC7AD3EF-0640-4750-9D3E-BC69C12327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C772C3E0-537F-4CF3-B657-5934C1B4CDB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E1F60B56-7098-46FF-9B9F-9D4DC0B0EB2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CC7A73ED-D54E-47C0-B4BD-C9A47569C88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5EC22187-B087-438A-B858-6EA5EAD725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45CB2861-A13B-4458-BDFA-4024A6BBC4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369CC7E8-B41A-4242-A9AC-A0CA8BCA27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3B03EB27-EBD9-43D8-96C0-62BE6732E5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A17F468E-A992-47BA-BCFE-8871A37827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84E96B09-F567-4B14-A183-5421117A7A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1085F121-4DE9-4907-BE5F-8D3D479550E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F430A32F-D696-451C-A4C1-6982DF5573D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1B783EBE-15C4-4108-B7E4-DE3F3B7C675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389AEB09-BB73-408B-B746-ACACC153EEC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699F8D2C-BEF2-4AE2-AB68-9BA1FD6E9C5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8C58E1F0-B24B-4890-AA77-B33633595D7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A2DDDB11-7D51-478A-BC16-6E98B569591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EB5CD146-5BBB-492B-A321-AEEE5429E8D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2934F263-A097-488C-B773-D3BBA7AD305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D52637C0-5D48-4037-9164-C34E30C35A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1A01EE3D-E5B5-44D2-A88D-F85263E072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xmlns="" id="{DA9513C1-2256-4587-83E2-FCD299DD6CC9}"/>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xmlns="" id="{4251B304-5F82-4D41-B1F7-F6D0BAB289EE}"/>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xmlns="" id="{8DD2AF33-9D5C-4A89-9D93-930F892EF0A1}"/>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xmlns="" id="{7121E326-4D24-44AA-9440-5866DA2EF9DE}"/>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xmlns="" id="{660DB913-E198-4B79-8137-F4DAF692FA2D}"/>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xmlns="" id="{D73CD340-3E78-46D1-825A-2506F07A0833}"/>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xmlns="" id="{94B12420-59D3-4221-BDBE-D5D412E0CFE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xmlns="" id="{FC40E002-72B3-4925-B21B-430A041FA21F}"/>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xmlns="" id="{D1420097-11FF-4789-B5AB-C7D053B2E90D}"/>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xmlns="" id="{27EF67BA-1E87-49C0-881F-0C2D23F2988E}"/>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xmlns="" id="{08435F70-A04C-479F-9CCC-7BDD0A27AA25}"/>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8CDE7B24-8A88-4381-90D2-D48684D6597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5E7156D3-CB2E-4754-B6F9-4E525FC6753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B041059F-9445-4484-8532-D533726E80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1A892754-39B2-462A-9ED9-1840B39DD7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79BC31B0-0E6C-41E1-A1D5-80E1CA40BC8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123089</xdr:rowOff>
    </xdr:from>
    <xdr:to>
      <xdr:col>55</xdr:col>
      <xdr:colOff>50800</xdr:colOff>
      <xdr:row>86</xdr:row>
      <xdr:rowOff>53239</xdr:rowOff>
    </xdr:to>
    <xdr:sp macro="" textlink="">
      <xdr:nvSpPr>
        <xdr:cNvPr id="360" name="楕円 359">
          <a:extLst>
            <a:ext uri="{FF2B5EF4-FFF2-40B4-BE49-F238E27FC236}">
              <a16:creationId xmlns:a16="http://schemas.microsoft.com/office/drawing/2014/main" xmlns="" id="{73EFD2BC-3DBC-4EA8-BB76-13122B4E8F0F}"/>
            </a:ext>
          </a:extLst>
        </xdr:cNvPr>
        <xdr:cNvSpPr/>
      </xdr:nvSpPr>
      <xdr:spPr>
        <a:xfrm>
          <a:off x="104267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38016</xdr:rowOff>
    </xdr:from>
    <xdr:ext cx="469744" cy="259045"/>
    <xdr:sp macro="" textlink="">
      <xdr:nvSpPr>
        <xdr:cNvPr id="361" name="【公営住宅】&#10;一人当たり面積該当値テキスト">
          <a:extLst>
            <a:ext uri="{FF2B5EF4-FFF2-40B4-BE49-F238E27FC236}">
              <a16:creationId xmlns:a16="http://schemas.microsoft.com/office/drawing/2014/main" xmlns="" id="{CF428C38-A7CF-49EC-8F8C-DDCF56862DAC}"/>
            </a:ext>
          </a:extLst>
        </xdr:cNvPr>
        <xdr:cNvSpPr txBox="1"/>
      </xdr:nvSpPr>
      <xdr:spPr>
        <a:xfrm>
          <a:off x="10515600" y="146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123317</xdr:rowOff>
    </xdr:from>
    <xdr:to>
      <xdr:col>50</xdr:col>
      <xdr:colOff>165100</xdr:colOff>
      <xdr:row>86</xdr:row>
      <xdr:rowOff>53467</xdr:rowOff>
    </xdr:to>
    <xdr:sp macro="" textlink="">
      <xdr:nvSpPr>
        <xdr:cNvPr id="362" name="楕円 361">
          <a:extLst>
            <a:ext uri="{FF2B5EF4-FFF2-40B4-BE49-F238E27FC236}">
              <a16:creationId xmlns:a16="http://schemas.microsoft.com/office/drawing/2014/main" xmlns="" id="{B8C18C18-E8B1-4092-AC0E-90AF833CD392}"/>
            </a:ext>
          </a:extLst>
        </xdr:cNvPr>
        <xdr:cNvSpPr/>
      </xdr:nvSpPr>
      <xdr:spPr>
        <a:xfrm>
          <a:off x="9588500" y="146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2439</xdr:rowOff>
    </xdr:from>
    <xdr:to>
      <xdr:col>55</xdr:col>
      <xdr:colOff>0</xdr:colOff>
      <xdr:row>86</xdr:row>
      <xdr:rowOff>2667</xdr:rowOff>
    </xdr:to>
    <xdr:cxnSp macro="">
      <xdr:nvCxnSpPr>
        <xdr:cNvPr id="363" name="直線コネクタ 362">
          <a:extLst>
            <a:ext uri="{FF2B5EF4-FFF2-40B4-BE49-F238E27FC236}">
              <a16:creationId xmlns:a16="http://schemas.microsoft.com/office/drawing/2014/main" xmlns="" id="{25790905-67D0-4CD8-A55F-1D73B9257A31}"/>
            </a:ext>
          </a:extLst>
        </xdr:cNvPr>
        <xdr:cNvCxnSpPr/>
      </xdr:nvCxnSpPr>
      <xdr:spPr>
        <a:xfrm flipV="1">
          <a:off x="9639300" y="1474713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137491</xdr:rowOff>
    </xdr:from>
    <xdr:to>
      <xdr:col>46</xdr:col>
      <xdr:colOff>38100</xdr:colOff>
      <xdr:row>86</xdr:row>
      <xdr:rowOff>67641</xdr:rowOff>
    </xdr:to>
    <xdr:sp macro="" textlink="">
      <xdr:nvSpPr>
        <xdr:cNvPr id="364" name="楕円 363">
          <a:extLst>
            <a:ext uri="{FF2B5EF4-FFF2-40B4-BE49-F238E27FC236}">
              <a16:creationId xmlns:a16="http://schemas.microsoft.com/office/drawing/2014/main" xmlns="" id="{5464BC44-C356-4C78-9A07-B7C2AAF57FDA}"/>
            </a:ext>
          </a:extLst>
        </xdr:cNvPr>
        <xdr:cNvSpPr/>
      </xdr:nvSpPr>
      <xdr:spPr>
        <a:xfrm>
          <a:off x="8699500" y="1471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xdr:rowOff>
    </xdr:from>
    <xdr:to>
      <xdr:col>50</xdr:col>
      <xdr:colOff>114300</xdr:colOff>
      <xdr:row>86</xdr:row>
      <xdr:rowOff>16841</xdr:rowOff>
    </xdr:to>
    <xdr:cxnSp macro="">
      <xdr:nvCxnSpPr>
        <xdr:cNvPr id="365" name="直線コネクタ 364">
          <a:extLst>
            <a:ext uri="{FF2B5EF4-FFF2-40B4-BE49-F238E27FC236}">
              <a16:creationId xmlns:a16="http://schemas.microsoft.com/office/drawing/2014/main" xmlns="" id="{8B30B5E2-4546-483D-B6D7-2E614C6941E2}"/>
            </a:ext>
          </a:extLst>
        </xdr:cNvPr>
        <xdr:cNvCxnSpPr/>
      </xdr:nvCxnSpPr>
      <xdr:spPr>
        <a:xfrm flipV="1">
          <a:off x="8750300" y="14747367"/>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137033</xdr:rowOff>
    </xdr:from>
    <xdr:to>
      <xdr:col>41</xdr:col>
      <xdr:colOff>101600</xdr:colOff>
      <xdr:row>86</xdr:row>
      <xdr:rowOff>67183</xdr:rowOff>
    </xdr:to>
    <xdr:sp macro="" textlink="">
      <xdr:nvSpPr>
        <xdr:cNvPr id="366" name="楕円 365">
          <a:extLst>
            <a:ext uri="{FF2B5EF4-FFF2-40B4-BE49-F238E27FC236}">
              <a16:creationId xmlns:a16="http://schemas.microsoft.com/office/drawing/2014/main" xmlns="" id="{DCF2EA6D-DB2A-48D6-B0D7-C8422040991B}"/>
            </a:ext>
          </a:extLst>
        </xdr:cNvPr>
        <xdr:cNvSpPr/>
      </xdr:nvSpPr>
      <xdr:spPr>
        <a:xfrm>
          <a:off x="7810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16383</xdr:rowOff>
    </xdr:from>
    <xdr:to>
      <xdr:col>45</xdr:col>
      <xdr:colOff>177800</xdr:colOff>
      <xdr:row>86</xdr:row>
      <xdr:rowOff>16841</xdr:rowOff>
    </xdr:to>
    <xdr:cxnSp macro="">
      <xdr:nvCxnSpPr>
        <xdr:cNvPr id="367" name="直線コネクタ 366">
          <a:extLst>
            <a:ext uri="{FF2B5EF4-FFF2-40B4-BE49-F238E27FC236}">
              <a16:creationId xmlns:a16="http://schemas.microsoft.com/office/drawing/2014/main" xmlns="" id="{3B536645-C0BB-4224-B55C-5424E6F63ACF}"/>
            </a:ext>
          </a:extLst>
        </xdr:cNvPr>
        <xdr:cNvCxnSpPr/>
      </xdr:nvCxnSpPr>
      <xdr:spPr>
        <a:xfrm>
          <a:off x="7861300" y="147610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136804</xdr:rowOff>
    </xdr:from>
    <xdr:to>
      <xdr:col>36</xdr:col>
      <xdr:colOff>165100</xdr:colOff>
      <xdr:row>86</xdr:row>
      <xdr:rowOff>66954</xdr:rowOff>
    </xdr:to>
    <xdr:sp macro="" textlink="">
      <xdr:nvSpPr>
        <xdr:cNvPr id="368" name="楕円 367">
          <a:extLst>
            <a:ext uri="{FF2B5EF4-FFF2-40B4-BE49-F238E27FC236}">
              <a16:creationId xmlns:a16="http://schemas.microsoft.com/office/drawing/2014/main" xmlns="" id="{99B62EA7-F0C7-428B-9C2F-A7D4AB0BF2D9}"/>
            </a:ext>
          </a:extLst>
        </xdr:cNvPr>
        <xdr:cNvSpPr/>
      </xdr:nvSpPr>
      <xdr:spPr>
        <a:xfrm>
          <a:off x="6921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16154</xdr:rowOff>
    </xdr:from>
    <xdr:to>
      <xdr:col>41</xdr:col>
      <xdr:colOff>50800</xdr:colOff>
      <xdr:row>86</xdr:row>
      <xdr:rowOff>16383</xdr:rowOff>
    </xdr:to>
    <xdr:cxnSp macro="">
      <xdr:nvCxnSpPr>
        <xdr:cNvPr id="369" name="直線コネクタ 368">
          <a:extLst>
            <a:ext uri="{FF2B5EF4-FFF2-40B4-BE49-F238E27FC236}">
              <a16:creationId xmlns:a16="http://schemas.microsoft.com/office/drawing/2014/main" xmlns="" id="{F07EF946-1E51-4A3C-966A-A41676E536E9}"/>
            </a:ext>
          </a:extLst>
        </xdr:cNvPr>
        <xdr:cNvCxnSpPr/>
      </xdr:nvCxnSpPr>
      <xdr:spPr>
        <a:xfrm>
          <a:off x="6972300" y="1476085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xmlns="" id="{5011908B-DE73-4ECA-8316-473A254858D0}"/>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xmlns="" id="{14A7E531-09C1-493E-949E-75CD0F6BC4ED}"/>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xmlns="" id="{C583EC05-EC64-46A8-B352-9FE0C166B479}"/>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xmlns="" id="{CE1E49FE-05B2-4D36-B5D9-DD2E1BAD7BF7}"/>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44594</xdr:rowOff>
    </xdr:from>
    <xdr:ext cx="469744" cy="259045"/>
    <xdr:sp macro="" textlink="">
      <xdr:nvSpPr>
        <xdr:cNvPr id="374" name="n_1mainValue【公営住宅】&#10;一人当たり面積">
          <a:extLst>
            <a:ext uri="{FF2B5EF4-FFF2-40B4-BE49-F238E27FC236}">
              <a16:creationId xmlns:a16="http://schemas.microsoft.com/office/drawing/2014/main" xmlns="" id="{907D72EB-DCBB-4D18-816A-8F503A14F23E}"/>
            </a:ext>
          </a:extLst>
        </xdr:cNvPr>
        <xdr:cNvSpPr txBox="1"/>
      </xdr:nvSpPr>
      <xdr:spPr>
        <a:xfrm>
          <a:off x="9391727" y="147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58768</xdr:rowOff>
    </xdr:from>
    <xdr:ext cx="469744" cy="259045"/>
    <xdr:sp macro="" textlink="">
      <xdr:nvSpPr>
        <xdr:cNvPr id="375" name="n_2mainValue【公営住宅】&#10;一人当たり面積">
          <a:extLst>
            <a:ext uri="{FF2B5EF4-FFF2-40B4-BE49-F238E27FC236}">
              <a16:creationId xmlns:a16="http://schemas.microsoft.com/office/drawing/2014/main" xmlns="" id="{F341FF28-0A22-4916-90F4-06DE248411ED}"/>
            </a:ext>
          </a:extLst>
        </xdr:cNvPr>
        <xdr:cNvSpPr txBox="1"/>
      </xdr:nvSpPr>
      <xdr:spPr>
        <a:xfrm>
          <a:off x="8515427" y="1480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58310</xdr:rowOff>
    </xdr:from>
    <xdr:ext cx="469744" cy="259045"/>
    <xdr:sp macro="" textlink="">
      <xdr:nvSpPr>
        <xdr:cNvPr id="376" name="n_3mainValue【公営住宅】&#10;一人当たり面積">
          <a:extLst>
            <a:ext uri="{FF2B5EF4-FFF2-40B4-BE49-F238E27FC236}">
              <a16:creationId xmlns:a16="http://schemas.microsoft.com/office/drawing/2014/main" xmlns="" id="{8BC78C0F-1218-4ACC-A281-DF36BA99F84F}"/>
            </a:ext>
          </a:extLst>
        </xdr:cNvPr>
        <xdr:cNvSpPr txBox="1"/>
      </xdr:nvSpPr>
      <xdr:spPr>
        <a:xfrm>
          <a:off x="76264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58081</xdr:rowOff>
    </xdr:from>
    <xdr:ext cx="469744" cy="259045"/>
    <xdr:sp macro="" textlink="">
      <xdr:nvSpPr>
        <xdr:cNvPr id="377" name="n_4mainValue【公営住宅】&#10;一人当たり面積">
          <a:extLst>
            <a:ext uri="{FF2B5EF4-FFF2-40B4-BE49-F238E27FC236}">
              <a16:creationId xmlns:a16="http://schemas.microsoft.com/office/drawing/2014/main" xmlns="" id="{1F93A517-0026-47E0-AF01-5FC2186B7110}"/>
            </a:ext>
          </a:extLst>
        </xdr:cNvPr>
        <xdr:cNvSpPr txBox="1"/>
      </xdr:nvSpPr>
      <xdr:spPr>
        <a:xfrm>
          <a:off x="6737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44A01C42-D0D8-4222-AB66-638B1FF37C4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2223B418-6AE1-476A-B468-84B618D51C0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45E77FFD-9205-469B-9E5B-FA34C6FB73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56DA1024-7853-41A1-99CA-67BB90FFA2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D20F1D2A-057C-4FEA-81D8-ED8C88FEF51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46AFE80F-DCA0-4374-8259-23028EEED2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E00B5AC1-0788-445E-934E-CB807983BA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69356630-04B9-45CF-8987-CF174324BC8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xmlns="" id="{F84D5FEF-6EDF-4724-B945-31C119078F7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xmlns="" id="{0D8AAE72-BEAC-4C1F-91D7-6F357940683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xmlns="" id="{9998E1A7-198D-435D-8B5F-9BAEB7C1FB7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9" name="直線コネクタ 388">
          <a:extLst>
            <a:ext uri="{FF2B5EF4-FFF2-40B4-BE49-F238E27FC236}">
              <a16:creationId xmlns:a16="http://schemas.microsoft.com/office/drawing/2014/main" xmlns="" id="{2A778F9B-41C1-45ED-B233-407982D0C1B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0" name="テキスト ボックス 389">
          <a:extLst>
            <a:ext uri="{FF2B5EF4-FFF2-40B4-BE49-F238E27FC236}">
              <a16:creationId xmlns:a16="http://schemas.microsoft.com/office/drawing/2014/main" xmlns="" id="{5F533571-2FDA-43EA-B560-BEDB606CAF6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1" name="直線コネクタ 390">
          <a:extLst>
            <a:ext uri="{FF2B5EF4-FFF2-40B4-BE49-F238E27FC236}">
              <a16:creationId xmlns:a16="http://schemas.microsoft.com/office/drawing/2014/main" xmlns="" id="{2ECB6AFE-9D1B-4EAB-A720-A736544C3DC9}"/>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2" name="テキスト ボックス 391">
          <a:extLst>
            <a:ext uri="{FF2B5EF4-FFF2-40B4-BE49-F238E27FC236}">
              <a16:creationId xmlns:a16="http://schemas.microsoft.com/office/drawing/2014/main" xmlns="" id="{8454574B-1CBD-41EC-B43B-088A30BC04BE}"/>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3" name="直線コネクタ 392">
          <a:extLst>
            <a:ext uri="{FF2B5EF4-FFF2-40B4-BE49-F238E27FC236}">
              <a16:creationId xmlns:a16="http://schemas.microsoft.com/office/drawing/2014/main" xmlns="" id="{B8844B04-4A80-4250-9114-FE00139502F4}"/>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4" name="テキスト ボックス 393">
          <a:extLst>
            <a:ext uri="{FF2B5EF4-FFF2-40B4-BE49-F238E27FC236}">
              <a16:creationId xmlns:a16="http://schemas.microsoft.com/office/drawing/2014/main" xmlns="" id="{63EDB55A-53B9-40C7-8CFA-0D3C08851E0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5" name="直線コネクタ 394">
          <a:extLst>
            <a:ext uri="{FF2B5EF4-FFF2-40B4-BE49-F238E27FC236}">
              <a16:creationId xmlns:a16="http://schemas.microsoft.com/office/drawing/2014/main" xmlns="" id="{F515EC22-5861-4959-87B3-7860BB85234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6" name="テキスト ボックス 395">
          <a:extLst>
            <a:ext uri="{FF2B5EF4-FFF2-40B4-BE49-F238E27FC236}">
              <a16:creationId xmlns:a16="http://schemas.microsoft.com/office/drawing/2014/main" xmlns="" id="{46322750-DAB0-4682-930A-DF75C4CA1493}"/>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xmlns="" id="{86B5E25B-5C34-4E40-A42C-6DBBA7DA2D4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xmlns="" id="{A8256AC7-2407-476E-85ED-50E24896BBD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xmlns="" id="{E1D4A739-3681-4100-844E-06BD0865B96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126492</xdr:rowOff>
    </xdr:from>
    <xdr:to>
      <xdr:col>24</xdr:col>
      <xdr:colOff>62865</xdr:colOff>
      <xdr:row>107</xdr:row>
      <xdr:rowOff>112776</xdr:rowOff>
    </xdr:to>
    <xdr:cxnSp macro="">
      <xdr:nvCxnSpPr>
        <xdr:cNvPr id="400" name="直線コネクタ 399">
          <a:extLst>
            <a:ext uri="{FF2B5EF4-FFF2-40B4-BE49-F238E27FC236}">
              <a16:creationId xmlns:a16="http://schemas.microsoft.com/office/drawing/2014/main" xmlns="" id="{54213151-0B4F-467C-96E8-59BA78A70BD2}"/>
            </a:ext>
          </a:extLst>
        </xdr:cNvPr>
        <xdr:cNvCxnSpPr/>
      </xdr:nvCxnSpPr>
      <xdr:spPr>
        <a:xfrm flipV="1">
          <a:off x="4634865" y="1710004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116603</xdr:rowOff>
    </xdr:from>
    <xdr:ext cx="405111" cy="259045"/>
    <xdr:sp macro="" textlink="">
      <xdr:nvSpPr>
        <xdr:cNvPr id="401" name="【港湾・漁港】&#10;有形固定資産減価償却率最小値テキスト">
          <a:extLst>
            <a:ext uri="{FF2B5EF4-FFF2-40B4-BE49-F238E27FC236}">
              <a16:creationId xmlns:a16="http://schemas.microsoft.com/office/drawing/2014/main" xmlns="" id="{53775FB0-84AF-4A40-87E0-DE6AF96DD7F3}"/>
            </a:ext>
          </a:extLst>
        </xdr:cNvPr>
        <xdr:cNvSpPr txBox="1"/>
      </xdr:nvSpPr>
      <xdr:spPr>
        <a:xfrm>
          <a:off x="4673600" y="184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112776</xdr:rowOff>
    </xdr:from>
    <xdr:to>
      <xdr:col>24</xdr:col>
      <xdr:colOff>152400</xdr:colOff>
      <xdr:row>107</xdr:row>
      <xdr:rowOff>112776</xdr:rowOff>
    </xdr:to>
    <xdr:cxnSp macro="">
      <xdr:nvCxnSpPr>
        <xdr:cNvPr id="402" name="直線コネクタ 401">
          <a:extLst>
            <a:ext uri="{FF2B5EF4-FFF2-40B4-BE49-F238E27FC236}">
              <a16:creationId xmlns:a16="http://schemas.microsoft.com/office/drawing/2014/main" xmlns="" id="{249C3F22-C880-40B4-AFD4-1A3ED30EDC8E}"/>
            </a:ext>
          </a:extLst>
        </xdr:cNvPr>
        <xdr:cNvCxnSpPr/>
      </xdr:nvCxnSpPr>
      <xdr:spPr>
        <a:xfrm>
          <a:off x="4546600" y="1845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73169</xdr:rowOff>
    </xdr:from>
    <xdr:ext cx="405111" cy="259045"/>
    <xdr:sp macro="" textlink="">
      <xdr:nvSpPr>
        <xdr:cNvPr id="403" name="【港湾・漁港】&#10;有形固定資産減価償却率最大値テキスト">
          <a:extLst>
            <a:ext uri="{FF2B5EF4-FFF2-40B4-BE49-F238E27FC236}">
              <a16:creationId xmlns:a16="http://schemas.microsoft.com/office/drawing/2014/main" xmlns="" id="{2961BE6A-E02D-4A41-8918-73A3AEEE8EFC}"/>
            </a:ext>
          </a:extLst>
        </xdr:cNvPr>
        <xdr:cNvSpPr txBox="1"/>
      </xdr:nvSpPr>
      <xdr:spPr>
        <a:xfrm>
          <a:off x="4673600" y="1687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126492</xdr:rowOff>
    </xdr:from>
    <xdr:to>
      <xdr:col>24</xdr:col>
      <xdr:colOff>152400</xdr:colOff>
      <xdr:row>99</xdr:row>
      <xdr:rowOff>126492</xdr:rowOff>
    </xdr:to>
    <xdr:cxnSp macro="">
      <xdr:nvCxnSpPr>
        <xdr:cNvPr id="404" name="直線コネクタ 403">
          <a:extLst>
            <a:ext uri="{FF2B5EF4-FFF2-40B4-BE49-F238E27FC236}">
              <a16:creationId xmlns:a16="http://schemas.microsoft.com/office/drawing/2014/main" xmlns="" id="{F58D208A-039B-49E3-BFFC-6B6D7716385D}"/>
            </a:ext>
          </a:extLst>
        </xdr:cNvPr>
        <xdr:cNvCxnSpPr/>
      </xdr:nvCxnSpPr>
      <xdr:spPr>
        <a:xfrm>
          <a:off x="4546600" y="1710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67835</xdr:rowOff>
    </xdr:from>
    <xdr:ext cx="405111" cy="259045"/>
    <xdr:sp macro="" textlink="">
      <xdr:nvSpPr>
        <xdr:cNvPr id="405" name="【港湾・漁港】&#10;有形固定資産減価償却率平均値テキスト">
          <a:extLst>
            <a:ext uri="{FF2B5EF4-FFF2-40B4-BE49-F238E27FC236}">
              <a16:creationId xmlns:a16="http://schemas.microsoft.com/office/drawing/2014/main" xmlns="" id="{19AA3CD0-9380-44FC-9F5E-85EF23FE8A68}"/>
            </a:ext>
          </a:extLst>
        </xdr:cNvPr>
        <xdr:cNvSpPr txBox="1"/>
      </xdr:nvSpPr>
      <xdr:spPr>
        <a:xfrm>
          <a:off x="46736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89408</xdr:rowOff>
    </xdr:from>
    <xdr:to>
      <xdr:col>24</xdr:col>
      <xdr:colOff>114300</xdr:colOff>
      <xdr:row>105</xdr:row>
      <xdr:rowOff>19558</xdr:rowOff>
    </xdr:to>
    <xdr:sp macro="" textlink="">
      <xdr:nvSpPr>
        <xdr:cNvPr id="406" name="フローチャート: 判断 405">
          <a:extLst>
            <a:ext uri="{FF2B5EF4-FFF2-40B4-BE49-F238E27FC236}">
              <a16:creationId xmlns:a16="http://schemas.microsoft.com/office/drawing/2014/main" xmlns="" id="{D8AB1C6E-603C-4585-8138-A99AAC8274AE}"/>
            </a:ext>
          </a:extLst>
        </xdr:cNvPr>
        <xdr:cNvSpPr/>
      </xdr:nvSpPr>
      <xdr:spPr>
        <a:xfrm>
          <a:off x="4584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77978</xdr:rowOff>
    </xdr:from>
    <xdr:to>
      <xdr:col>20</xdr:col>
      <xdr:colOff>38100</xdr:colOff>
      <xdr:row>105</xdr:row>
      <xdr:rowOff>8128</xdr:rowOff>
    </xdr:to>
    <xdr:sp macro="" textlink="">
      <xdr:nvSpPr>
        <xdr:cNvPr id="407" name="フローチャート: 判断 406">
          <a:extLst>
            <a:ext uri="{FF2B5EF4-FFF2-40B4-BE49-F238E27FC236}">
              <a16:creationId xmlns:a16="http://schemas.microsoft.com/office/drawing/2014/main" xmlns="" id="{7A7F1338-7E01-4A3F-9D61-2B8E75DEBD63}"/>
            </a:ext>
          </a:extLst>
        </xdr:cNvPr>
        <xdr:cNvSpPr/>
      </xdr:nvSpPr>
      <xdr:spPr>
        <a:xfrm>
          <a:off x="3746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29972</xdr:rowOff>
    </xdr:from>
    <xdr:to>
      <xdr:col>15</xdr:col>
      <xdr:colOff>101600</xdr:colOff>
      <xdr:row>104</xdr:row>
      <xdr:rowOff>131572</xdr:rowOff>
    </xdr:to>
    <xdr:sp macro="" textlink="">
      <xdr:nvSpPr>
        <xdr:cNvPr id="408" name="フローチャート: 判断 407">
          <a:extLst>
            <a:ext uri="{FF2B5EF4-FFF2-40B4-BE49-F238E27FC236}">
              <a16:creationId xmlns:a16="http://schemas.microsoft.com/office/drawing/2014/main" xmlns="" id="{368A2AB3-11AF-4CC6-8F93-A51A2E0D2527}"/>
            </a:ext>
          </a:extLst>
        </xdr:cNvPr>
        <xdr:cNvSpPr/>
      </xdr:nvSpPr>
      <xdr:spPr>
        <a:xfrm>
          <a:off x="2857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409" name="フローチャート: 判断 408">
          <a:extLst>
            <a:ext uri="{FF2B5EF4-FFF2-40B4-BE49-F238E27FC236}">
              <a16:creationId xmlns:a16="http://schemas.microsoft.com/office/drawing/2014/main" xmlns="" id="{08ACAF80-3F59-4CC6-A06D-2700ED72B2C1}"/>
            </a:ext>
          </a:extLst>
        </xdr:cNvPr>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114554</xdr:rowOff>
    </xdr:from>
    <xdr:to>
      <xdr:col>6</xdr:col>
      <xdr:colOff>38100</xdr:colOff>
      <xdr:row>104</xdr:row>
      <xdr:rowOff>44704</xdr:rowOff>
    </xdr:to>
    <xdr:sp macro="" textlink="">
      <xdr:nvSpPr>
        <xdr:cNvPr id="410" name="フローチャート: 判断 409">
          <a:extLst>
            <a:ext uri="{FF2B5EF4-FFF2-40B4-BE49-F238E27FC236}">
              <a16:creationId xmlns:a16="http://schemas.microsoft.com/office/drawing/2014/main" xmlns="" id="{69A5E193-18E6-4C1B-89A7-070F02B34200}"/>
            </a:ext>
          </a:extLst>
        </xdr:cNvPr>
        <xdr:cNvSpPr/>
      </xdr:nvSpPr>
      <xdr:spPr>
        <a:xfrm>
          <a:off x="1079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0CD9FCF2-3A8A-4FAF-BD70-0D90E1079D0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6D69329B-0F14-48F2-AE75-5DAAB00CA71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2E44F5A5-702A-4C1A-B3F8-6739F022D2D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10809C01-1E60-419B-B114-E3455AAD5AC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8EDA485A-3633-430A-9353-EF8A76FD99F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楕円 415">
          <a:extLst>
            <a:ext uri="{FF2B5EF4-FFF2-40B4-BE49-F238E27FC236}">
              <a16:creationId xmlns:a16="http://schemas.microsoft.com/office/drawing/2014/main" xmlns="" id="{7F2D7BB4-E54D-4734-BD6E-9C90C380FD79}"/>
            </a:ext>
          </a:extLst>
        </xdr:cNvPr>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59707</xdr:rowOff>
    </xdr:from>
    <xdr:ext cx="405111" cy="259045"/>
    <xdr:sp macro="" textlink="">
      <xdr:nvSpPr>
        <xdr:cNvPr id="417" name="【港湾・漁港】&#10;有形固定資産減価償却率該当値テキスト">
          <a:extLst>
            <a:ext uri="{FF2B5EF4-FFF2-40B4-BE49-F238E27FC236}">
              <a16:creationId xmlns:a16="http://schemas.microsoft.com/office/drawing/2014/main" xmlns="" id="{6B9D4B53-70BC-4B5B-B2C4-1DD1A2B0BED2}"/>
            </a:ext>
          </a:extLst>
        </xdr:cNvPr>
        <xdr:cNvSpPr txBox="1"/>
      </xdr:nvSpPr>
      <xdr:spPr>
        <a:xfrm>
          <a:off x="4673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164846</xdr:rowOff>
    </xdr:from>
    <xdr:to>
      <xdr:col>20</xdr:col>
      <xdr:colOff>38100</xdr:colOff>
      <xdr:row>104</xdr:row>
      <xdr:rowOff>94996</xdr:rowOff>
    </xdr:to>
    <xdr:sp macro="" textlink="">
      <xdr:nvSpPr>
        <xdr:cNvPr id="418" name="楕円 417">
          <a:extLst>
            <a:ext uri="{FF2B5EF4-FFF2-40B4-BE49-F238E27FC236}">
              <a16:creationId xmlns:a16="http://schemas.microsoft.com/office/drawing/2014/main" xmlns="" id="{7FDF6C5D-FF8A-4F84-9CC7-375503F49DAC}"/>
            </a:ext>
          </a:extLst>
        </xdr:cNvPr>
        <xdr:cNvSpPr/>
      </xdr:nvSpPr>
      <xdr:spPr>
        <a:xfrm>
          <a:off x="3746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44196</xdr:rowOff>
    </xdr:from>
    <xdr:to>
      <xdr:col>24</xdr:col>
      <xdr:colOff>63500</xdr:colOff>
      <xdr:row>104</xdr:row>
      <xdr:rowOff>87630</xdr:rowOff>
    </xdr:to>
    <xdr:cxnSp macro="">
      <xdr:nvCxnSpPr>
        <xdr:cNvPr id="419" name="直線コネクタ 418">
          <a:extLst>
            <a:ext uri="{FF2B5EF4-FFF2-40B4-BE49-F238E27FC236}">
              <a16:creationId xmlns:a16="http://schemas.microsoft.com/office/drawing/2014/main" xmlns="" id="{288C4692-CE76-4A7B-9CFE-41A460838767}"/>
            </a:ext>
          </a:extLst>
        </xdr:cNvPr>
        <xdr:cNvCxnSpPr/>
      </xdr:nvCxnSpPr>
      <xdr:spPr>
        <a:xfrm>
          <a:off x="3797300" y="178749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119126</xdr:rowOff>
    </xdr:from>
    <xdr:to>
      <xdr:col>15</xdr:col>
      <xdr:colOff>101600</xdr:colOff>
      <xdr:row>104</xdr:row>
      <xdr:rowOff>49276</xdr:rowOff>
    </xdr:to>
    <xdr:sp macro="" textlink="">
      <xdr:nvSpPr>
        <xdr:cNvPr id="420" name="楕円 419">
          <a:extLst>
            <a:ext uri="{FF2B5EF4-FFF2-40B4-BE49-F238E27FC236}">
              <a16:creationId xmlns:a16="http://schemas.microsoft.com/office/drawing/2014/main" xmlns="" id="{C579964D-202E-4A6E-A977-B65CCF314036}"/>
            </a:ext>
          </a:extLst>
        </xdr:cNvPr>
        <xdr:cNvSpPr/>
      </xdr:nvSpPr>
      <xdr:spPr>
        <a:xfrm>
          <a:off x="2857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169926</xdr:rowOff>
    </xdr:from>
    <xdr:to>
      <xdr:col>19</xdr:col>
      <xdr:colOff>177800</xdr:colOff>
      <xdr:row>104</xdr:row>
      <xdr:rowOff>44196</xdr:rowOff>
    </xdr:to>
    <xdr:cxnSp macro="">
      <xdr:nvCxnSpPr>
        <xdr:cNvPr id="421" name="直線コネクタ 420">
          <a:extLst>
            <a:ext uri="{FF2B5EF4-FFF2-40B4-BE49-F238E27FC236}">
              <a16:creationId xmlns:a16="http://schemas.microsoft.com/office/drawing/2014/main" xmlns="" id="{E744E72F-7BEE-4198-8071-53AF1FC4A335}"/>
            </a:ext>
          </a:extLst>
        </xdr:cNvPr>
        <xdr:cNvCxnSpPr/>
      </xdr:nvCxnSpPr>
      <xdr:spPr>
        <a:xfrm>
          <a:off x="2908300" y="17829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75692</xdr:rowOff>
    </xdr:from>
    <xdr:to>
      <xdr:col>10</xdr:col>
      <xdr:colOff>165100</xdr:colOff>
      <xdr:row>104</xdr:row>
      <xdr:rowOff>5842</xdr:rowOff>
    </xdr:to>
    <xdr:sp macro="" textlink="">
      <xdr:nvSpPr>
        <xdr:cNvPr id="422" name="楕円 421">
          <a:extLst>
            <a:ext uri="{FF2B5EF4-FFF2-40B4-BE49-F238E27FC236}">
              <a16:creationId xmlns:a16="http://schemas.microsoft.com/office/drawing/2014/main" xmlns="" id="{BF65C43F-3F9F-436F-B1E4-A2F95EB24D8B}"/>
            </a:ext>
          </a:extLst>
        </xdr:cNvPr>
        <xdr:cNvSpPr/>
      </xdr:nvSpPr>
      <xdr:spPr>
        <a:xfrm>
          <a:off x="1968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126492</xdr:rowOff>
    </xdr:from>
    <xdr:to>
      <xdr:col>15</xdr:col>
      <xdr:colOff>50800</xdr:colOff>
      <xdr:row>103</xdr:row>
      <xdr:rowOff>169926</xdr:rowOff>
    </xdr:to>
    <xdr:cxnSp macro="">
      <xdr:nvCxnSpPr>
        <xdr:cNvPr id="423" name="直線コネクタ 422">
          <a:extLst>
            <a:ext uri="{FF2B5EF4-FFF2-40B4-BE49-F238E27FC236}">
              <a16:creationId xmlns:a16="http://schemas.microsoft.com/office/drawing/2014/main" xmlns="" id="{7190EF8B-5664-4D06-9172-400D22F5D566}"/>
            </a:ext>
          </a:extLst>
        </xdr:cNvPr>
        <xdr:cNvCxnSpPr/>
      </xdr:nvCxnSpPr>
      <xdr:spPr>
        <a:xfrm>
          <a:off x="2019300" y="177858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29972</xdr:rowOff>
    </xdr:from>
    <xdr:to>
      <xdr:col>6</xdr:col>
      <xdr:colOff>38100</xdr:colOff>
      <xdr:row>103</xdr:row>
      <xdr:rowOff>131572</xdr:rowOff>
    </xdr:to>
    <xdr:sp macro="" textlink="">
      <xdr:nvSpPr>
        <xdr:cNvPr id="424" name="楕円 423">
          <a:extLst>
            <a:ext uri="{FF2B5EF4-FFF2-40B4-BE49-F238E27FC236}">
              <a16:creationId xmlns:a16="http://schemas.microsoft.com/office/drawing/2014/main" xmlns="" id="{3BE6D675-1B17-4C35-960E-CA5BDD5905A4}"/>
            </a:ext>
          </a:extLst>
        </xdr:cNvPr>
        <xdr:cNvSpPr/>
      </xdr:nvSpPr>
      <xdr:spPr>
        <a:xfrm>
          <a:off x="1079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80772</xdr:rowOff>
    </xdr:from>
    <xdr:to>
      <xdr:col>10</xdr:col>
      <xdr:colOff>114300</xdr:colOff>
      <xdr:row>103</xdr:row>
      <xdr:rowOff>126492</xdr:rowOff>
    </xdr:to>
    <xdr:cxnSp macro="">
      <xdr:nvCxnSpPr>
        <xdr:cNvPr id="425" name="直線コネクタ 424">
          <a:extLst>
            <a:ext uri="{FF2B5EF4-FFF2-40B4-BE49-F238E27FC236}">
              <a16:creationId xmlns:a16="http://schemas.microsoft.com/office/drawing/2014/main" xmlns="" id="{2C521D5D-82D3-4BDC-95EA-9820AD3B8380}"/>
            </a:ext>
          </a:extLst>
        </xdr:cNvPr>
        <xdr:cNvCxnSpPr/>
      </xdr:nvCxnSpPr>
      <xdr:spPr>
        <a:xfrm>
          <a:off x="1130300" y="177401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170705</xdr:rowOff>
    </xdr:from>
    <xdr:ext cx="405111" cy="259045"/>
    <xdr:sp macro="" textlink="">
      <xdr:nvSpPr>
        <xdr:cNvPr id="426" name="n_1aveValue【港湾・漁港】&#10;有形固定資産減価償却率">
          <a:extLst>
            <a:ext uri="{FF2B5EF4-FFF2-40B4-BE49-F238E27FC236}">
              <a16:creationId xmlns:a16="http://schemas.microsoft.com/office/drawing/2014/main" xmlns="" id="{FBC277A2-BF38-45D0-AA8B-7FB61384DA5C}"/>
            </a:ext>
          </a:extLst>
        </xdr:cNvPr>
        <xdr:cNvSpPr txBox="1"/>
      </xdr:nvSpPr>
      <xdr:spPr>
        <a:xfrm>
          <a:off x="3582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122699</xdr:rowOff>
    </xdr:from>
    <xdr:ext cx="405111" cy="259045"/>
    <xdr:sp macro="" textlink="">
      <xdr:nvSpPr>
        <xdr:cNvPr id="427" name="n_2aveValue【港湾・漁港】&#10;有形固定資産減価償却率">
          <a:extLst>
            <a:ext uri="{FF2B5EF4-FFF2-40B4-BE49-F238E27FC236}">
              <a16:creationId xmlns:a16="http://schemas.microsoft.com/office/drawing/2014/main" xmlns="" id="{1E0A009B-A25B-45E4-B164-02D56426A5AE}"/>
            </a:ext>
          </a:extLst>
        </xdr:cNvPr>
        <xdr:cNvSpPr txBox="1"/>
      </xdr:nvSpPr>
      <xdr:spPr>
        <a:xfrm>
          <a:off x="2705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42690</xdr:rowOff>
    </xdr:from>
    <xdr:ext cx="405111" cy="259045"/>
    <xdr:sp macro="" textlink="">
      <xdr:nvSpPr>
        <xdr:cNvPr id="428" name="n_3aveValue【港湾・漁港】&#10;有形固定資産減価償却率">
          <a:extLst>
            <a:ext uri="{FF2B5EF4-FFF2-40B4-BE49-F238E27FC236}">
              <a16:creationId xmlns:a16="http://schemas.microsoft.com/office/drawing/2014/main" xmlns="" id="{5F47D9EA-9BD5-47F5-AC6D-8619506A978F}"/>
            </a:ext>
          </a:extLst>
        </xdr:cNvPr>
        <xdr:cNvSpPr txBox="1"/>
      </xdr:nvSpPr>
      <xdr:spPr>
        <a:xfrm>
          <a:off x="1816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35831</xdr:rowOff>
    </xdr:from>
    <xdr:ext cx="405111" cy="259045"/>
    <xdr:sp macro="" textlink="">
      <xdr:nvSpPr>
        <xdr:cNvPr id="429" name="n_4aveValue【港湾・漁港】&#10;有形固定資産減価償却率">
          <a:extLst>
            <a:ext uri="{FF2B5EF4-FFF2-40B4-BE49-F238E27FC236}">
              <a16:creationId xmlns:a16="http://schemas.microsoft.com/office/drawing/2014/main" xmlns="" id="{47B201CF-78AF-4EC3-90FF-EDA323E9500C}"/>
            </a:ext>
          </a:extLst>
        </xdr:cNvPr>
        <xdr:cNvSpPr txBox="1"/>
      </xdr:nvSpPr>
      <xdr:spPr>
        <a:xfrm>
          <a:off x="927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111523</xdr:rowOff>
    </xdr:from>
    <xdr:ext cx="405111" cy="259045"/>
    <xdr:sp macro="" textlink="">
      <xdr:nvSpPr>
        <xdr:cNvPr id="430" name="n_1mainValue【港湾・漁港】&#10;有形固定資産減価償却率">
          <a:extLst>
            <a:ext uri="{FF2B5EF4-FFF2-40B4-BE49-F238E27FC236}">
              <a16:creationId xmlns:a16="http://schemas.microsoft.com/office/drawing/2014/main" xmlns="" id="{632B9851-D913-4502-9E11-4EAB3AA3D3AB}"/>
            </a:ext>
          </a:extLst>
        </xdr:cNvPr>
        <xdr:cNvSpPr txBox="1"/>
      </xdr:nvSpPr>
      <xdr:spPr>
        <a:xfrm>
          <a:off x="3582044" y="1759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65803</xdr:rowOff>
    </xdr:from>
    <xdr:ext cx="405111" cy="259045"/>
    <xdr:sp macro="" textlink="">
      <xdr:nvSpPr>
        <xdr:cNvPr id="431" name="n_2mainValue【港湾・漁港】&#10;有形固定資産減価償却率">
          <a:extLst>
            <a:ext uri="{FF2B5EF4-FFF2-40B4-BE49-F238E27FC236}">
              <a16:creationId xmlns:a16="http://schemas.microsoft.com/office/drawing/2014/main" xmlns="" id="{CB605EA6-2C94-4762-9D56-09DD37DF9011}"/>
            </a:ext>
          </a:extLst>
        </xdr:cNvPr>
        <xdr:cNvSpPr txBox="1"/>
      </xdr:nvSpPr>
      <xdr:spPr>
        <a:xfrm>
          <a:off x="2705744" y="1755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22369</xdr:rowOff>
    </xdr:from>
    <xdr:ext cx="405111" cy="259045"/>
    <xdr:sp macro="" textlink="">
      <xdr:nvSpPr>
        <xdr:cNvPr id="432" name="n_3mainValue【港湾・漁港】&#10;有形固定資産減価償却率">
          <a:extLst>
            <a:ext uri="{FF2B5EF4-FFF2-40B4-BE49-F238E27FC236}">
              <a16:creationId xmlns:a16="http://schemas.microsoft.com/office/drawing/2014/main" xmlns="" id="{47941903-F1D7-467C-9A1C-AA8DC195ABEC}"/>
            </a:ext>
          </a:extLst>
        </xdr:cNvPr>
        <xdr:cNvSpPr txBox="1"/>
      </xdr:nvSpPr>
      <xdr:spPr>
        <a:xfrm>
          <a:off x="1816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148099</xdr:rowOff>
    </xdr:from>
    <xdr:ext cx="405111" cy="259045"/>
    <xdr:sp macro="" textlink="">
      <xdr:nvSpPr>
        <xdr:cNvPr id="433" name="n_4mainValue【港湾・漁港】&#10;有形固定資産減価償却率">
          <a:extLst>
            <a:ext uri="{FF2B5EF4-FFF2-40B4-BE49-F238E27FC236}">
              <a16:creationId xmlns:a16="http://schemas.microsoft.com/office/drawing/2014/main" xmlns="" id="{5ED5528A-E434-40C9-B57C-8577E622B311}"/>
            </a:ext>
          </a:extLst>
        </xdr:cNvPr>
        <xdr:cNvSpPr txBox="1"/>
      </xdr:nvSpPr>
      <xdr:spPr>
        <a:xfrm>
          <a:off x="927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xmlns="" id="{31D45E40-33F6-4F1E-9097-629C083243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xmlns="" id="{5CD8331F-40A1-4809-BE9E-D62CFA14206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xmlns="" id="{273D33F0-5259-4316-99C3-D018B66186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xmlns="" id="{A1400425-5D86-4448-B996-0589E2C275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xmlns="" id="{B4E137EF-B378-4B49-9BDC-BEE789665D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xmlns="" id="{83E73720-BAD3-415F-9037-96E0368B95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xmlns="" id="{11E6026B-D7FF-4E6D-BFF4-96494AF577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xmlns="" id="{152AE5F7-3794-4520-817D-152E815834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xmlns="" id="{9D85AEA8-CFDB-4BDB-B4FB-C05D2758AE4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xmlns="" id="{CEAB77D9-3CC4-4337-A93C-3E745A0481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xmlns="" id="{664B5F06-963F-4B1D-8D9A-4515BBDB080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a:extLst>
            <a:ext uri="{FF2B5EF4-FFF2-40B4-BE49-F238E27FC236}">
              <a16:creationId xmlns:a16="http://schemas.microsoft.com/office/drawing/2014/main" xmlns="" id="{9547B195-C336-4327-A0A6-5EBC685B0813}"/>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xmlns="" id="{D0254B55-AE78-4231-BF8E-F490794B6E9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a:extLst>
            <a:ext uri="{FF2B5EF4-FFF2-40B4-BE49-F238E27FC236}">
              <a16:creationId xmlns:a16="http://schemas.microsoft.com/office/drawing/2014/main" xmlns="" id="{8558F017-589D-49C7-A377-6439A61F8D3D}"/>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xmlns="" id="{537BE0DE-3EB5-405F-9355-4FE85FF229E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a:extLst>
            <a:ext uri="{FF2B5EF4-FFF2-40B4-BE49-F238E27FC236}">
              <a16:creationId xmlns:a16="http://schemas.microsoft.com/office/drawing/2014/main" xmlns="" id="{AA81D8DD-3B63-4D81-BA59-EAC5EC1E4347}"/>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xmlns="" id="{690E0B8D-2A2D-4EE5-AE54-82A9D679800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a:extLst>
            <a:ext uri="{FF2B5EF4-FFF2-40B4-BE49-F238E27FC236}">
              <a16:creationId xmlns:a16="http://schemas.microsoft.com/office/drawing/2014/main" xmlns="" id="{FEC2DD73-8B3D-4A35-863B-492516C62CE7}"/>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xmlns="" id="{F0D9582C-93D3-475A-83AC-C7D7DF1088B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xmlns="" id="{D1AF8DB7-9FA2-467C-B98C-4C3F2102700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xmlns="" id="{EF70D5BB-1183-44AD-A170-3AB6271529E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167988</xdr:rowOff>
    </xdr:from>
    <xdr:to>
      <xdr:col>54</xdr:col>
      <xdr:colOff>189865</xdr:colOff>
      <xdr:row>108</xdr:row>
      <xdr:rowOff>74234</xdr:rowOff>
    </xdr:to>
    <xdr:cxnSp macro="">
      <xdr:nvCxnSpPr>
        <xdr:cNvPr id="455" name="直線コネクタ 454">
          <a:extLst>
            <a:ext uri="{FF2B5EF4-FFF2-40B4-BE49-F238E27FC236}">
              <a16:creationId xmlns:a16="http://schemas.microsoft.com/office/drawing/2014/main" xmlns="" id="{F4B9AA36-CA61-4514-946B-35838D685DF8}"/>
            </a:ext>
          </a:extLst>
        </xdr:cNvPr>
        <xdr:cNvCxnSpPr/>
      </xdr:nvCxnSpPr>
      <xdr:spPr>
        <a:xfrm flipV="1">
          <a:off x="10476865" y="17141538"/>
          <a:ext cx="0" cy="144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56" name="【港湾・漁港】&#10;一人当たり有形固定資産（償却資産）額最小値テキスト">
          <a:extLst>
            <a:ext uri="{FF2B5EF4-FFF2-40B4-BE49-F238E27FC236}">
              <a16:creationId xmlns:a16="http://schemas.microsoft.com/office/drawing/2014/main" xmlns="" id="{DEB5277D-80E2-4081-8EE8-C40669C905D7}"/>
            </a:ext>
          </a:extLst>
        </xdr:cNvPr>
        <xdr:cNvSpPr txBox="1"/>
      </xdr:nvSpPr>
      <xdr:spPr>
        <a:xfrm>
          <a:off x="10515600" y="18594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57" name="直線コネクタ 456">
          <a:extLst>
            <a:ext uri="{FF2B5EF4-FFF2-40B4-BE49-F238E27FC236}">
              <a16:creationId xmlns:a16="http://schemas.microsoft.com/office/drawing/2014/main" xmlns="" id="{D9D27557-5318-444A-A0DB-F5DA91E07386}"/>
            </a:ext>
          </a:extLst>
        </xdr:cNvPr>
        <xdr:cNvCxnSpPr/>
      </xdr:nvCxnSpPr>
      <xdr:spPr>
        <a:xfrm>
          <a:off x="10388600" y="18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114665</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xmlns="" id="{4783A92F-3193-4ACB-8FA6-CDA87D10D0B3}"/>
            </a:ext>
          </a:extLst>
        </xdr:cNvPr>
        <xdr:cNvSpPr txBox="1"/>
      </xdr:nvSpPr>
      <xdr:spPr>
        <a:xfrm>
          <a:off x="10515600" y="1691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167988</xdr:rowOff>
    </xdr:from>
    <xdr:to>
      <xdr:col>55</xdr:col>
      <xdr:colOff>88900</xdr:colOff>
      <xdr:row>99</xdr:row>
      <xdr:rowOff>167988</xdr:rowOff>
    </xdr:to>
    <xdr:cxnSp macro="">
      <xdr:nvCxnSpPr>
        <xdr:cNvPr id="459" name="直線コネクタ 458">
          <a:extLst>
            <a:ext uri="{FF2B5EF4-FFF2-40B4-BE49-F238E27FC236}">
              <a16:creationId xmlns:a16="http://schemas.microsoft.com/office/drawing/2014/main" xmlns="" id="{385C364A-2368-4E31-B299-1593984699A5}"/>
            </a:ext>
          </a:extLst>
        </xdr:cNvPr>
        <xdr:cNvCxnSpPr/>
      </xdr:nvCxnSpPr>
      <xdr:spPr>
        <a:xfrm>
          <a:off x="10388600" y="17141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99995</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xmlns="" id="{62D97CB7-A19A-4D60-93C0-E9F33B4F824F}"/>
            </a:ext>
          </a:extLst>
        </xdr:cNvPr>
        <xdr:cNvSpPr txBox="1"/>
      </xdr:nvSpPr>
      <xdr:spPr>
        <a:xfrm>
          <a:off x="10515600" y="1810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121568</xdr:rowOff>
    </xdr:from>
    <xdr:to>
      <xdr:col>55</xdr:col>
      <xdr:colOff>50800</xdr:colOff>
      <xdr:row>106</xdr:row>
      <xdr:rowOff>51718</xdr:rowOff>
    </xdr:to>
    <xdr:sp macro="" textlink="">
      <xdr:nvSpPr>
        <xdr:cNvPr id="461" name="フローチャート: 判断 460">
          <a:extLst>
            <a:ext uri="{FF2B5EF4-FFF2-40B4-BE49-F238E27FC236}">
              <a16:creationId xmlns:a16="http://schemas.microsoft.com/office/drawing/2014/main" xmlns="" id="{5B5780B1-65E2-4DFA-B86E-2A1CD49CAD43}"/>
            </a:ext>
          </a:extLst>
        </xdr:cNvPr>
        <xdr:cNvSpPr/>
      </xdr:nvSpPr>
      <xdr:spPr>
        <a:xfrm>
          <a:off x="10426700" y="181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78499</xdr:rowOff>
    </xdr:from>
    <xdr:to>
      <xdr:col>50</xdr:col>
      <xdr:colOff>165100</xdr:colOff>
      <xdr:row>106</xdr:row>
      <xdr:rowOff>8649</xdr:rowOff>
    </xdr:to>
    <xdr:sp macro="" textlink="">
      <xdr:nvSpPr>
        <xdr:cNvPr id="462" name="フローチャート: 判断 461">
          <a:extLst>
            <a:ext uri="{FF2B5EF4-FFF2-40B4-BE49-F238E27FC236}">
              <a16:creationId xmlns:a16="http://schemas.microsoft.com/office/drawing/2014/main" xmlns="" id="{2F30AB96-5B4A-4921-ACC7-9F98F3A8CAF7}"/>
            </a:ext>
          </a:extLst>
        </xdr:cNvPr>
        <xdr:cNvSpPr/>
      </xdr:nvSpPr>
      <xdr:spPr>
        <a:xfrm>
          <a:off x="9588500" y="1808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69675</xdr:rowOff>
    </xdr:from>
    <xdr:to>
      <xdr:col>46</xdr:col>
      <xdr:colOff>38100</xdr:colOff>
      <xdr:row>105</xdr:row>
      <xdr:rowOff>171275</xdr:rowOff>
    </xdr:to>
    <xdr:sp macro="" textlink="">
      <xdr:nvSpPr>
        <xdr:cNvPr id="463" name="フローチャート: 判断 462">
          <a:extLst>
            <a:ext uri="{FF2B5EF4-FFF2-40B4-BE49-F238E27FC236}">
              <a16:creationId xmlns:a16="http://schemas.microsoft.com/office/drawing/2014/main" xmlns="" id="{DEA89019-DD81-4E7D-98DA-609CD892FCC7}"/>
            </a:ext>
          </a:extLst>
        </xdr:cNvPr>
        <xdr:cNvSpPr/>
      </xdr:nvSpPr>
      <xdr:spPr>
        <a:xfrm>
          <a:off x="86995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119999</xdr:rowOff>
    </xdr:from>
    <xdr:to>
      <xdr:col>41</xdr:col>
      <xdr:colOff>101600</xdr:colOff>
      <xdr:row>106</xdr:row>
      <xdr:rowOff>50149</xdr:rowOff>
    </xdr:to>
    <xdr:sp macro="" textlink="">
      <xdr:nvSpPr>
        <xdr:cNvPr id="464" name="フローチャート: 判断 463">
          <a:extLst>
            <a:ext uri="{FF2B5EF4-FFF2-40B4-BE49-F238E27FC236}">
              <a16:creationId xmlns:a16="http://schemas.microsoft.com/office/drawing/2014/main" xmlns="" id="{29760766-026D-4C3B-AF00-3D0553E5C57A}"/>
            </a:ext>
          </a:extLst>
        </xdr:cNvPr>
        <xdr:cNvSpPr/>
      </xdr:nvSpPr>
      <xdr:spPr>
        <a:xfrm>
          <a:off x="7810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78915</xdr:rowOff>
    </xdr:from>
    <xdr:to>
      <xdr:col>36</xdr:col>
      <xdr:colOff>165100</xdr:colOff>
      <xdr:row>106</xdr:row>
      <xdr:rowOff>9065</xdr:rowOff>
    </xdr:to>
    <xdr:sp macro="" textlink="">
      <xdr:nvSpPr>
        <xdr:cNvPr id="465" name="フローチャート: 判断 464">
          <a:extLst>
            <a:ext uri="{FF2B5EF4-FFF2-40B4-BE49-F238E27FC236}">
              <a16:creationId xmlns:a16="http://schemas.microsoft.com/office/drawing/2014/main" xmlns="" id="{EDC40A31-797B-4298-A86B-979C38E3B852}"/>
            </a:ext>
          </a:extLst>
        </xdr:cNvPr>
        <xdr:cNvSpPr/>
      </xdr:nvSpPr>
      <xdr:spPr>
        <a:xfrm>
          <a:off x="6921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C482F042-14B0-4097-B4E3-C4A0E268ABA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296FDD01-CD23-4678-A6EB-F283CDFA572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B2112CD9-3335-492E-8BCA-6CA5C4FE0DB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4B690D5E-B6A7-4543-B983-850DAB891A2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08FBB8C1-3D66-4474-8C86-C70484EC099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169994</xdr:rowOff>
    </xdr:from>
    <xdr:to>
      <xdr:col>55</xdr:col>
      <xdr:colOff>50800</xdr:colOff>
      <xdr:row>103</xdr:row>
      <xdr:rowOff>100144</xdr:rowOff>
    </xdr:to>
    <xdr:sp macro="" textlink="">
      <xdr:nvSpPr>
        <xdr:cNvPr id="471" name="楕円 470">
          <a:extLst>
            <a:ext uri="{FF2B5EF4-FFF2-40B4-BE49-F238E27FC236}">
              <a16:creationId xmlns:a16="http://schemas.microsoft.com/office/drawing/2014/main" xmlns="" id="{AC4C9FEA-80E1-4D1F-B422-FA8BAD8EF886}"/>
            </a:ext>
          </a:extLst>
        </xdr:cNvPr>
        <xdr:cNvSpPr/>
      </xdr:nvSpPr>
      <xdr:spPr>
        <a:xfrm>
          <a:off x="10426700" y="1765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21421</xdr:rowOff>
    </xdr:from>
    <xdr:ext cx="599010" cy="259045"/>
    <xdr:sp macro="" textlink="">
      <xdr:nvSpPr>
        <xdr:cNvPr id="472" name="【港湾・漁港】&#10;一人当たり有形固定資産（償却資産）額該当値テキスト">
          <a:extLst>
            <a:ext uri="{FF2B5EF4-FFF2-40B4-BE49-F238E27FC236}">
              <a16:creationId xmlns:a16="http://schemas.microsoft.com/office/drawing/2014/main" xmlns="" id="{173FB3FC-8D1B-4816-AD5B-1365694DA41C}"/>
            </a:ext>
          </a:extLst>
        </xdr:cNvPr>
        <xdr:cNvSpPr txBox="1"/>
      </xdr:nvSpPr>
      <xdr:spPr>
        <a:xfrm>
          <a:off x="10515600" y="1750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510</xdr:rowOff>
    </xdr:from>
    <xdr:to>
      <xdr:col>50</xdr:col>
      <xdr:colOff>165100</xdr:colOff>
      <xdr:row>103</xdr:row>
      <xdr:rowOff>102110</xdr:rowOff>
    </xdr:to>
    <xdr:sp macro="" textlink="">
      <xdr:nvSpPr>
        <xdr:cNvPr id="473" name="楕円 472">
          <a:extLst>
            <a:ext uri="{FF2B5EF4-FFF2-40B4-BE49-F238E27FC236}">
              <a16:creationId xmlns:a16="http://schemas.microsoft.com/office/drawing/2014/main" xmlns="" id="{5FC1F213-1BDF-4C70-BCC1-80EA8F88A163}"/>
            </a:ext>
          </a:extLst>
        </xdr:cNvPr>
        <xdr:cNvSpPr/>
      </xdr:nvSpPr>
      <xdr:spPr>
        <a:xfrm>
          <a:off x="9588500" y="17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49344</xdr:rowOff>
    </xdr:from>
    <xdr:to>
      <xdr:col>55</xdr:col>
      <xdr:colOff>0</xdr:colOff>
      <xdr:row>103</xdr:row>
      <xdr:rowOff>51310</xdr:rowOff>
    </xdr:to>
    <xdr:cxnSp macro="">
      <xdr:nvCxnSpPr>
        <xdr:cNvPr id="474" name="直線コネクタ 473">
          <a:extLst>
            <a:ext uri="{FF2B5EF4-FFF2-40B4-BE49-F238E27FC236}">
              <a16:creationId xmlns:a16="http://schemas.microsoft.com/office/drawing/2014/main" xmlns="" id="{8B8A0F57-30BA-4C1D-A9A6-FDCA8063B2AD}"/>
            </a:ext>
          </a:extLst>
        </xdr:cNvPr>
        <xdr:cNvCxnSpPr/>
      </xdr:nvCxnSpPr>
      <xdr:spPr>
        <a:xfrm flipV="1">
          <a:off x="9639300" y="17708694"/>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163447</xdr:rowOff>
    </xdr:from>
    <xdr:to>
      <xdr:col>46</xdr:col>
      <xdr:colOff>38100</xdr:colOff>
      <xdr:row>103</xdr:row>
      <xdr:rowOff>93597</xdr:rowOff>
    </xdr:to>
    <xdr:sp macro="" textlink="">
      <xdr:nvSpPr>
        <xdr:cNvPr id="475" name="楕円 474">
          <a:extLst>
            <a:ext uri="{FF2B5EF4-FFF2-40B4-BE49-F238E27FC236}">
              <a16:creationId xmlns:a16="http://schemas.microsoft.com/office/drawing/2014/main" xmlns="" id="{4A339670-A04C-4056-84E7-F246E9722CB3}"/>
            </a:ext>
          </a:extLst>
        </xdr:cNvPr>
        <xdr:cNvSpPr/>
      </xdr:nvSpPr>
      <xdr:spPr>
        <a:xfrm>
          <a:off x="8699500" y="176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42797</xdr:rowOff>
    </xdr:from>
    <xdr:to>
      <xdr:col>50</xdr:col>
      <xdr:colOff>114300</xdr:colOff>
      <xdr:row>103</xdr:row>
      <xdr:rowOff>51310</xdr:rowOff>
    </xdr:to>
    <xdr:cxnSp macro="">
      <xdr:nvCxnSpPr>
        <xdr:cNvPr id="476" name="直線コネクタ 475">
          <a:extLst>
            <a:ext uri="{FF2B5EF4-FFF2-40B4-BE49-F238E27FC236}">
              <a16:creationId xmlns:a16="http://schemas.microsoft.com/office/drawing/2014/main" xmlns="" id="{D5DDEFCF-8207-45DD-9341-650E8CB3D980}"/>
            </a:ext>
          </a:extLst>
        </xdr:cNvPr>
        <xdr:cNvCxnSpPr/>
      </xdr:nvCxnSpPr>
      <xdr:spPr>
        <a:xfrm>
          <a:off x="8750300" y="17702147"/>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154267</xdr:rowOff>
    </xdr:from>
    <xdr:to>
      <xdr:col>41</xdr:col>
      <xdr:colOff>101600</xdr:colOff>
      <xdr:row>103</xdr:row>
      <xdr:rowOff>84417</xdr:rowOff>
    </xdr:to>
    <xdr:sp macro="" textlink="">
      <xdr:nvSpPr>
        <xdr:cNvPr id="477" name="楕円 476">
          <a:extLst>
            <a:ext uri="{FF2B5EF4-FFF2-40B4-BE49-F238E27FC236}">
              <a16:creationId xmlns:a16="http://schemas.microsoft.com/office/drawing/2014/main" xmlns="" id="{DB0D3EC5-7E24-42DD-9476-4AEA81C5182F}"/>
            </a:ext>
          </a:extLst>
        </xdr:cNvPr>
        <xdr:cNvSpPr/>
      </xdr:nvSpPr>
      <xdr:spPr>
        <a:xfrm>
          <a:off x="7810500" y="176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33617</xdr:rowOff>
    </xdr:from>
    <xdr:to>
      <xdr:col>45</xdr:col>
      <xdr:colOff>177800</xdr:colOff>
      <xdr:row>103</xdr:row>
      <xdr:rowOff>42797</xdr:rowOff>
    </xdr:to>
    <xdr:cxnSp macro="">
      <xdr:nvCxnSpPr>
        <xdr:cNvPr id="478" name="直線コネクタ 477">
          <a:extLst>
            <a:ext uri="{FF2B5EF4-FFF2-40B4-BE49-F238E27FC236}">
              <a16:creationId xmlns:a16="http://schemas.microsoft.com/office/drawing/2014/main" xmlns="" id="{9CD9458F-477F-4A7D-A7B6-AE94DD95D7CA}"/>
            </a:ext>
          </a:extLst>
        </xdr:cNvPr>
        <xdr:cNvCxnSpPr/>
      </xdr:nvCxnSpPr>
      <xdr:spPr>
        <a:xfrm>
          <a:off x="7861300" y="17692967"/>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144152</xdr:rowOff>
    </xdr:from>
    <xdr:to>
      <xdr:col>36</xdr:col>
      <xdr:colOff>165100</xdr:colOff>
      <xdr:row>103</xdr:row>
      <xdr:rowOff>74302</xdr:rowOff>
    </xdr:to>
    <xdr:sp macro="" textlink="">
      <xdr:nvSpPr>
        <xdr:cNvPr id="479" name="楕円 478">
          <a:extLst>
            <a:ext uri="{FF2B5EF4-FFF2-40B4-BE49-F238E27FC236}">
              <a16:creationId xmlns:a16="http://schemas.microsoft.com/office/drawing/2014/main" xmlns="" id="{FBC6BC54-E73A-469D-902F-9548B58D2FDD}"/>
            </a:ext>
          </a:extLst>
        </xdr:cNvPr>
        <xdr:cNvSpPr/>
      </xdr:nvSpPr>
      <xdr:spPr>
        <a:xfrm>
          <a:off x="6921500" y="176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23502</xdr:rowOff>
    </xdr:from>
    <xdr:to>
      <xdr:col>41</xdr:col>
      <xdr:colOff>50800</xdr:colOff>
      <xdr:row>103</xdr:row>
      <xdr:rowOff>33617</xdr:rowOff>
    </xdr:to>
    <xdr:cxnSp macro="">
      <xdr:nvCxnSpPr>
        <xdr:cNvPr id="480" name="直線コネクタ 479">
          <a:extLst>
            <a:ext uri="{FF2B5EF4-FFF2-40B4-BE49-F238E27FC236}">
              <a16:creationId xmlns:a16="http://schemas.microsoft.com/office/drawing/2014/main" xmlns="" id="{34243FAC-ACA7-4580-A875-57EFB9E6E78F}"/>
            </a:ext>
          </a:extLst>
        </xdr:cNvPr>
        <xdr:cNvCxnSpPr/>
      </xdr:nvCxnSpPr>
      <xdr:spPr>
        <a:xfrm>
          <a:off x="6972300" y="17682852"/>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171226</xdr:rowOff>
    </xdr:from>
    <xdr:ext cx="599010" cy="259045"/>
    <xdr:sp macro="" textlink="">
      <xdr:nvSpPr>
        <xdr:cNvPr id="481" name="n_1aveValue【港湾・漁港】&#10;一人当たり有形固定資産（償却資産）額">
          <a:extLst>
            <a:ext uri="{FF2B5EF4-FFF2-40B4-BE49-F238E27FC236}">
              <a16:creationId xmlns:a16="http://schemas.microsoft.com/office/drawing/2014/main" xmlns="" id="{4B1CE2A4-3E19-4F97-9050-52E21C82F18E}"/>
            </a:ext>
          </a:extLst>
        </xdr:cNvPr>
        <xdr:cNvSpPr txBox="1"/>
      </xdr:nvSpPr>
      <xdr:spPr>
        <a:xfrm>
          <a:off x="9327095" y="1817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162402</xdr:rowOff>
    </xdr:from>
    <xdr:ext cx="599010" cy="259045"/>
    <xdr:sp macro="" textlink="">
      <xdr:nvSpPr>
        <xdr:cNvPr id="482" name="n_2aveValue【港湾・漁港】&#10;一人当たり有形固定資産（償却資産）額">
          <a:extLst>
            <a:ext uri="{FF2B5EF4-FFF2-40B4-BE49-F238E27FC236}">
              <a16:creationId xmlns:a16="http://schemas.microsoft.com/office/drawing/2014/main" xmlns="" id="{3E2BFD6B-0214-4811-9B9D-A8613241ECC8}"/>
            </a:ext>
          </a:extLst>
        </xdr:cNvPr>
        <xdr:cNvSpPr txBox="1"/>
      </xdr:nvSpPr>
      <xdr:spPr>
        <a:xfrm>
          <a:off x="8450795" y="1816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41276</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xmlns="" id="{3DD2EDBE-0863-4E6A-9E61-E240EDD7B6BC}"/>
            </a:ext>
          </a:extLst>
        </xdr:cNvPr>
        <xdr:cNvSpPr txBox="1"/>
      </xdr:nvSpPr>
      <xdr:spPr>
        <a:xfrm>
          <a:off x="7594111" y="182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192</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xmlns="" id="{2DD8BFFD-6ED4-4EBF-B5D4-B0914EC1AD65}"/>
            </a:ext>
          </a:extLst>
        </xdr:cNvPr>
        <xdr:cNvSpPr txBox="1"/>
      </xdr:nvSpPr>
      <xdr:spPr>
        <a:xfrm>
          <a:off x="6672795" y="181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118637</xdr:rowOff>
    </xdr:from>
    <xdr:ext cx="599010" cy="259045"/>
    <xdr:sp macro="" textlink="">
      <xdr:nvSpPr>
        <xdr:cNvPr id="485" name="n_1mainValue【港湾・漁港】&#10;一人当たり有形固定資産（償却資産）額">
          <a:extLst>
            <a:ext uri="{FF2B5EF4-FFF2-40B4-BE49-F238E27FC236}">
              <a16:creationId xmlns:a16="http://schemas.microsoft.com/office/drawing/2014/main" xmlns="" id="{9145F8F7-C4FA-49DC-80A1-358405390101}"/>
            </a:ext>
          </a:extLst>
        </xdr:cNvPr>
        <xdr:cNvSpPr txBox="1"/>
      </xdr:nvSpPr>
      <xdr:spPr>
        <a:xfrm>
          <a:off x="9327095" y="1743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110124</xdr:rowOff>
    </xdr:from>
    <xdr:ext cx="599010" cy="259045"/>
    <xdr:sp macro="" textlink="">
      <xdr:nvSpPr>
        <xdr:cNvPr id="486" name="n_2mainValue【港湾・漁港】&#10;一人当たり有形固定資産（償却資産）額">
          <a:extLst>
            <a:ext uri="{FF2B5EF4-FFF2-40B4-BE49-F238E27FC236}">
              <a16:creationId xmlns:a16="http://schemas.microsoft.com/office/drawing/2014/main" xmlns="" id="{A707C603-AECE-4A1B-B3D2-526840D4DBF1}"/>
            </a:ext>
          </a:extLst>
        </xdr:cNvPr>
        <xdr:cNvSpPr txBox="1"/>
      </xdr:nvSpPr>
      <xdr:spPr>
        <a:xfrm>
          <a:off x="8450795" y="1742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100944</xdr:rowOff>
    </xdr:from>
    <xdr:ext cx="599010" cy="259045"/>
    <xdr:sp macro="" textlink="">
      <xdr:nvSpPr>
        <xdr:cNvPr id="487" name="n_3mainValue【港湾・漁港】&#10;一人当たり有形固定資産（償却資産）額">
          <a:extLst>
            <a:ext uri="{FF2B5EF4-FFF2-40B4-BE49-F238E27FC236}">
              <a16:creationId xmlns:a16="http://schemas.microsoft.com/office/drawing/2014/main" xmlns="" id="{5B4EA847-AF8B-4370-AFA1-BE3E0D03DC11}"/>
            </a:ext>
          </a:extLst>
        </xdr:cNvPr>
        <xdr:cNvSpPr txBox="1"/>
      </xdr:nvSpPr>
      <xdr:spPr>
        <a:xfrm>
          <a:off x="7561795" y="1741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90829</xdr:rowOff>
    </xdr:from>
    <xdr:ext cx="599010" cy="259045"/>
    <xdr:sp macro="" textlink="">
      <xdr:nvSpPr>
        <xdr:cNvPr id="488" name="n_4mainValue【港湾・漁港】&#10;一人当たり有形固定資産（償却資産）額">
          <a:extLst>
            <a:ext uri="{FF2B5EF4-FFF2-40B4-BE49-F238E27FC236}">
              <a16:creationId xmlns:a16="http://schemas.microsoft.com/office/drawing/2014/main" xmlns="" id="{FE613B28-E98F-4E28-8F85-55A9CF73B727}"/>
            </a:ext>
          </a:extLst>
        </xdr:cNvPr>
        <xdr:cNvSpPr txBox="1"/>
      </xdr:nvSpPr>
      <xdr:spPr>
        <a:xfrm>
          <a:off x="6672795" y="1740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xmlns="" id="{0E76361A-A4C5-40C7-914D-16A8337927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xmlns="" id="{2240A146-525F-4491-B63C-3989BC01D52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xmlns="" id="{CE993BC2-AB64-4AB7-BF46-BAEFF47B4D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xmlns="" id="{5E935843-8D1A-4625-9D5D-69BEA936DC5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xmlns="" id="{5995A19B-D554-4D12-AD9C-FD9408BF49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xmlns="" id="{91C0A4BE-12D9-45FC-9C24-1E19984C53A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xmlns="" id="{B47998E5-3B64-40E8-86F0-E9F492E3E7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xmlns="" id="{779723BF-631E-4350-BA9C-73AFD5E27B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xmlns="" id="{9582CFC4-A45C-48C3-8FA7-8C03288EF7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xmlns="" id="{05DC3335-9DA0-4361-B61F-A2D572909C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xmlns="" id="{0AEBC4E4-134D-4065-98C8-A16F3AFA6C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xmlns="" id="{49AFBE68-DC32-4982-89C0-CB2FDBEE3BE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xmlns="" id="{DA4BEACE-5CF7-4F0D-BDA0-6DC66186686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xmlns="" id="{E49FC943-C302-4679-8CFB-9E8DFB61488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xmlns="" id="{C8DE4B5A-3F92-42A4-8F48-EFE7A8BEE89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xmlns="" id="{2CCCB647-B1FA-481D-BE11-DE98F0A590B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xmlns="" id="{62A46CC1-5959-4BB4-94C8-6A9E0BDFA7A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xmlns="" id="{B92B3231-368C-4E65-8630-F92C171EA6E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xmlns="" id="{23CB070C-992A-41E4-8955-14455940FE3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xmlns="" id="{A1E8DAF5-18C8-46F8-94BB-40EF93B585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xmlns="" id="{9B83B533-226D-4C3A-A91B-D48BC26E72C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xmlns="" id="{F537E476-152E-4435-8661-4F6AF5AF5D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xmlns="" id="{982FE839-17D9-493C-8168-DA666F9ADF9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xmlns="" id="{E1E078EC-4B07-472D-8269-F82F34DDE9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xmlns="" id="{4B0E3DF5-B63B-49B5-B614-1E4ACA5D7C1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4" name="直線コネクタ 513">
          <a:extLst>
            <a:ext uri="{FF2B5EF4-FFF2-40B4-BE49-F238E27FC236}">
              <a16:creationId xmlns:a16="http://schemas.microsoft.com/office/drawing/2014/main" xmlns="" id="{33CC8D4C-A174-4779-9821-05B4C57014C8}"/>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xmlns="" id="{FD9DF9DA-F63B-4473-A1D9-4E68BC3FBDF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6" name="直線コネクタ 515">
          <a:extLst>
            <a:ext uri="{FF2B5EF4-FFF2-40B4-BE49-F238E27FC236}">
              <a16:creationId xmlns:a16="http://schemas.microsoft.com/office/drawing/2014/main" xmlns="" id="{16D16D22-0CED-49FA-A54F-D75558181A0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17" name="【認定こども園・幼稚園・保育所】&#10;有形固定資産減価償却率最大値テキスト">
          <a:extLst>
            <a:ext uri="{FF2B5EF4-FFF2-40B4-BE49-F238E27FC236}">
              <a16:creationId xmlns:a16="http://schemas.microsoft.com/office/drawing/2014/main" xmlns="" id="{7914F7D9-3692-4482-8CBB-FA624755FA6E}"/>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18" name="直線コネクタ 517">
          <a:extLst>
            <a:ext uri="{FF2B5EF4-FFF2-40B4-BE49-F238E27FC236}">
              <a16:creationId xmlns:a16="http://schemas.microsoft.com/office/drawing/2014/main" xmlns="" id="{C5DB8C56-BF22-4C4F-90A8-6B2AE61E68AE}"/>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xmlns="" id="{0A1DA324-A62B-46E9-B687-C3A04D610B00}"/>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520" name="フローチャート: 判断 519">
          <a:extLst>
            <a:ext uri="{FF2B5EF4-FFF2-40B4-BE49-F238E27FC236}">
              <a16:creationId xmlns:a16="http://schemas.microsoft.com/office/drawing/2014/main" xmlns="" id="{35A76985-AF35-4E99-A988-45E0C629F583}"/>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521" name="フローチャート: 判断 520">
          <a:extLst>
            <a:ext uri="{FF2B5EF4-FFF2-40B4-BE49-F238E27FC236}">
              <a16:creationId xmlns:a16="http://schemas.microsoft.com/office/drawing/2014/main" xmlns="" id="{8DE4EB8D-5DCC-4090-9BA7-5D49097C475D}"/>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522" name="フローチャート: 判断 521">
          <a:extLst>
            <a:ext uri="{FF2B5EF4-FFF2-40B4-BE49-F238E27FC236}">
              <a16:creationId xmlns:a16="http://schemas.microsoft.com/office/drawing/2014/main" xmlns="" id="{30740744-3C27-4DE4-90FC-33F25D09A75F}"/>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523" name="フローチャート: 判断 522">
          <a:extLst>
            <a:ext uri="{FF2B5EF4-FFF2-40B4-BE49-F238E27FC236}">
              <a16:creationId xmlns:a16="http://schemas.microsoft.com/office/drawing/2014/main" xmlns="" id="{590F8B36-A8B6-49AB-80E9-C1F0461D61F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4" name="フローチャート: 判断 523">
          <a:extLst>
            <a:ext uri="{FF2B5EF4-FFF2-40B4-BE49-F238E27FC236}">
              <a16:creationId xmlns:a16="http://schemas.microsoft.com/office/drawing/2014/main" xmlns="" id="{DE21FC66-2AF2-4F9F-8457-9B08CD4BD746}"/>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C87B5976-0809-40BF-A4EC-B3EE1FCB7D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4CBD9928-2005-4D17-9EB2-C0755355D9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0F6695E1-9552-488E-B2FC-5FD8573EDD4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49E66371-0878-4B18-A4A8-AE1C2B35E3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16D71BF9-58A9-415A-8E7B-B505199ED2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58057</xdr:rowOff>
    </xdr:from>
    <xdr:to>
      <xdr:col>85</xdr:col>
      <xdr:colOff>177800</xdr:colOff>
      <xdr:row>37</xdr:row>
      <xdr:rowOff>159657</xdr:rowOff>
    </xdr:to>
    <xdr:sp macro="" textlink="">
      <xdr:nvSpPr>
        <xdr:cNvPr id="530" name="楕円 529">
          <a:extLst>
            <a:ext uri="{FF2B5EF4-FFF2-40B4-BE49-F238E27FC236}">
              <a16:creationId xmlns:a16="http://schemas.microsoft.com/office/drawing/2014/main" xmlns="" id="{5C70AF36-BAD6-41C2-BE6B-4A4C0343C883}"/>
            </a:ext>
          </a:extLst>
        </xdr:cNvPr>
        <xdr:cNvSpPr/>
      </xdr:nvSpPr>
      <xdr:spPr>
        <a:xfrm>
          <a:off x="16268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80934</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xmlns="" id="{C8D799DD-FD83-48FC-8014-94835400288F}"/>
            </a:ext>
          </a:extLst>
        </xdr:cNvPr>
        <xdr:cNvSpPr txBox="1"/>
      </xdr:nvSpPr>
      <xdr:spPr>
        <a:xfrm>
          <a:off x="16357600"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38463</xdr:rowOff>
    </xdr:from>
    <xdr:to>
      <xdr:col>81</xdr:col>
      <xdr:colOff>101600</xdr:colOff>
      <xdr:row>37</xdr:row>
      <xdr:rowOff>140063</xdr:rowOff>
    </xdr:to>
    <xdr:sp macro="" textlink="">
      <xdr:nvSpPr>
        <xdr:cNvPr id="532" name="楕円 531">
          <a:extLst>
            <a:ext uri="{FF2B5EF4-FFF2-40B4-BE49-F238E27FC236}">
              <a16:creationId xmlns:a16="http://schemas.microsoft.com/office/drawing/2014/main" xmlns="" id="{765B0DD5-1DEC-4576-82F1-3D677CE448DC}"/>
            </a:ext>
          </a:extLst>
        </xdr:cNvPr>
        <xdr:cNvSpPr/>
      </xdr:nvSpPr>
      <xdr:spPr>
        <a:xfrm>
          <a:off x="15430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89263</xdr:rowOff>
    </xdr:from>
    <xdr:to>
      <xdr:col>85</xdr:col>
      <xdr:colOff>127000</xdr:colOff>
      <xdr:row>37</xdr:row>
      <xdr:rowOff>108857</xdr:rowOff>
    </xdr:to>
    <xdr:cxnSp macro="">
      <xdr:nvCxnSpPr>
        <xdr:cNvPr id="533" name="直線コネクタ 532">
          <a:extLst>
            <a:ext uri="{FF2B5EF4-FFF2-40B4-BE49-F238E27FC236}">
              <a16:creationId xmlns:a16="http://schemas.microsoft.com/office/drawing/2014/main" xmlns="" id="{185901D5-20D2-4701-BA1A-281F1CF22175}"/>
            </a:ext>
          </a:extLst>
        </xdr:cNvPr>
        <xdr:cNvCxnSpPr/>
      </xdr:nvCxnSpPr>
      <xdr:spPr>
        <a:xfrm>
          <a:off x="15481300" y="64329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534" name="楕円 533">
          <a:extLst>
            <a:ext uri="{FF2B5EF4-FFF2-40B4-BE49-F238E27FC236}">
              <a16:creationId xmlns:a16="http://schemas.microsoft.com/office/drawing/2014/main" xmlns="" id="{407F27F5-ABD2-471F-AE6B-C98B4F02ADFF}"/>
            </a:ext>
          </a:extLst>
        </xdr:cNvPr>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89263</xdr:rowOff>
    </xdr:to>
    <xdr:cxnSp macro="">
      <xdr:nvCxnSpPr>
        <xdr:cNvPr id="535" name="直線コネクタ 534">
          <a:extLst>
            <a:ext uri="{FF2B5EF4-FFF2-40B4-BE49-F238E27FC236}">
              <a16:creationId xmlns:a16="http://schemas.microsoft.com/office/drawing/2014/main" xmlns="" id="{7198F62C-EB81-4EC2-91AF-94188D6A0EE9}"/>
            </a:ext>
          </a:extLst>
        </xdr:cNvPr>
        <xdr:cNvCxnSpPr/>
      </xdr:nvCxnSpPr>
      <xdr:spPr>
        <a:xfrm>
          <a:off x="14592300" y="63969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136434</xdr:rowOff>
    </xdr:from>
    <xdr:to>
      <xdr:col>72</xdr:col>
      <xdr:colOff>38100</xdr:colOff>
      <xdr:row>37</xdr:row>
      <xdr:rowOff>66584</xdr:rowOff>
    </xdr:to>
    <xdr:sp macro="" textlink="">
      <xdr:nvSpPr>
        <xdr:cNvPr id="536" name="楕円 535">
          <a:extLst>
            <a:ext uri="{FF2B5EF4-FFF2-40B4-BE49-F238E27FC236}">
              <a16:creationId xmlns:a16="http://schemas.microsoft.com/office/drawing/2014/main" xmlns="" id="{5FDEF18A-E332-4699-953A-C4DED02F16D8}"/>
            </a:ext>
          </a:extLst>
        </xdr:cNvPr>
        <xdr:cNvSpPr/>
      </xdr:nvSpPr>
      <xdr:spPr>
        <a:xfrm>
          <a:off x="13652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xdr:rowOff>
    </xdr:from>
    <xdr:to>
      <xdr:col>76</xdr:col>
      <xdr:colOff>114300</xdr:colOff>
      <xdr:row>37</xdr:row>
      <xdr:rowOff>53340</xdr:rowOff>
    </xdr:to>
    <xdr:cxnSp macro="">
      <xdr:nvCxnSpPr>
        <xdr:cNvPr id="537" name="直線コネクタ 536">
          <a:extLst>
            <a:ext uri="{FF2B5EF4-FFF2-40B4-BE49-F238E27FC236}">
              <a16:creationId xmlns:a16="http://schemas.microsoft.com/office/drawing/2014/main" xmlns="" id="{5E84F091-FC21-4BD8-B56F-AAECE1C250E2}"/>
            </a:ext>
          </a:extLst>
        </xdr:cNvPr>
        <xdr:cNvCxnSpPr/>
      </xdr:nvCxnSpPr>
      <xdr:spPr>
        <a:xfrm>
          <a:off x="13703300" y="63594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97246</xdr:rowOff>
    </xdr:from>
    <xdr:to>
      <xdr:col>67</xdr:col>
      <xdr:colOff>101600</xdr:colOff>
      <xdr:row>37</xdr:row>
      <xdr:rowOff>27396</xdr:rowOff>
    </xdr:to>
    <xdr:sp macro="" textlink="">
      <xdr:nvSpPr>
        <xdr:cNvPr id="538" name="楕円 537">
          <a:extLst>
            <a:ext uri="{FF2B5EF4-FFF2-40B4-BE49-F238E27FC236}">
              <a16:creationId xmlns:a16="http://schemas.microsoft.com/office/drawing/2014/main" xmlns="" id="{95004798-8067-4ED8-8629-05D655A49662}"/>
            </a:ext>
          </a:extLst>
        </xdr:cNvPr>
        <xdr:cNvSpPr/>
      </xdr:nvSpPr>
      <xdr:spPr>
        <a:xfrm>
          <a:off x="12763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148046</xdr:rowOff>
    </xdr:from>
    <xdr:to>
      <xdr:col>71</xdr:col>
      <xdr:colOff>177800</xdr:colOff>
      <xdr:row>37</xdr:row>
      <xdr:rowOff>15784</xdr:rowOff>
    </xdr:to>
    <xdr:cxnSp macro="">
      <xdr:nvCxnSpPr>
        <xdr:cNvPr id="539" name="直線コネクタ 538">
          <a:extLst>
            <a:ext uri="{FF2B5EF4-FFF2-40B4-BE49-F238E27FC236}">
              <a16:creationId xmlns:a16="http://schemas.microsoft.com/office/drawing/2014/main" xmlns="" id="{4D4EDB13-627F-40B5-9DD2-E6E9E43B32A1}"/>
            </a:ext>
          </a:extLst>
        </xdr:cNvPr>
        <xdr:cNvCxnSpPr/>
      </xdr:nvCxnSpPr>
      <xdr:spPr>
        <a:xfrm>
          <a:off x="12814300" y="63202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xmlns="" id="{1B1ED721-4899-433C-963A-59C066705D7B}"/>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xmlns="" id="{3400982B-EEE3-48DF-AFC7-D0913868331E}"/>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xmlns="" id="{23426F06-49AE-462C-A9F2-7C739107B334}"/>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xmlns="" id="{E57D7316-B298-4F69-9A4C-F2CF5BBBB5B5}"/>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156590</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xmlns="" id="{23AA52D5-C840-4A13-AC00-40E8AB458DFE}"/>
            </a:ext>
          </a:extLst>
        </xdr:cNvPr>
        <xdr:cNvSpPr txBox="1"/>
      </xdr:nvSpPr>
      <xdr:spPr>
        <a:xfrm>
          <a:off x="15266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xmlns="" id="{4DB2A790-7BE0-4999-87A5-C88180F5A21C}"/>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83111</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xmlns="" id="{00A348CB-A0B8-4E0E-833F-A7C8FD19CE9B}"/>
            </a:ext>
          </a:extLst>
        </xdr:cNvPr>
        <xdr:cNvSpPr txBox="1"/>
      </xdr:nvSpPr>
      <xdr:spPr>
        <a:xfrm>
          <a:off x="13500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43923</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xmlns="" id="{5B9FD5D8-AC62-46E1-B4B3-2C04B4C5FF13}"/>
            </a:ext>
          </a:extLst>
        </xdr:cNvPr>
        <xdr:cNvSpPr txBox="1"/>
      </xdr:nvSpPr>
      <xdr:spPr>
        <a:xfrm>
          <a:off x="12611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xmlns="" id="{B3EE630B-0142-4259-9053-D432770F32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xmlns="" id="{D521193B-01ED-45BB-97FF-29A1259EA9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xmlns="" id="{90F675F0-38E2-4A45-BDF0-6ED3CBDD7F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xmlns="" id="{A2354160-E054-4715-9909-7386CBF64B7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xmlns="" id="{B1E5CD0E-41FE-4781-AC81-E4C40803B16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xmlns="" id="{9ACE8709-649C-48AD-BA4E-56E96761276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xmlns="" id="{EB4C622E-E73D-4D6A-ABFB-C9B6C6FB3A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xmlns="" id="{BCF2B255-7598-47C4-AE1A-4C751864899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xmlns="" id="{60EB5D31-A379-4106-98FD-2EFB88203A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xmlns="" id="{8DDA2BDF-9B0F-45C9-8942-A9012F4589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xmlns="" id="{6AB359FD-5A54-4BD9-86D1-6950907DE60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xmlns="" id="{D14871E2-1547-44B7-8B70-24BC4EC83D3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xmlns="" id="{7F9566F3-4A55-4878-AF5C-014A9729153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xmlns="" id="{6EFC30E7-5067-45E2-B10A-06528EBCA88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xmlns="" id="{6B39B993-5EB1-4BDC-A97B-871C125691D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xmlns="" id="{C3E57E04-34FF-4001-8527-38AC89F6DD4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xmlns="" id="{F3D62583-5B04-4127-884C-33247822187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xmlns="" id="{B477AF93-A8C0-4D3E-B3CD-2F1B87460C5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xmlns="" id="{74A2C96A-F9AB-45A6-A6E2-74EB64ACB5A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xmlns="" id="{31E98F93-3846-45E9-A80D-B5E16C5C646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xmlns="" id="{E9D3750B-4C00-4158-AC3D-BF64042486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569" name="直線コネクタ 568">
          <a:extLst>
            <a:ext uri="{FF2B5EF4-FFF2-40B4-BE49-F238E27FC236}">
              <a16:creationId xmlns:a16="http://schemas.microsoft.com/office/drawing/2014/main" xmlns="" id="{86D4E646-4A27-43FA-AED7-AA774C5CB1B2}"/>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xmlns="" id="{385DB690-6AA4-4DF9-8D23-CBCFB5C21902}"/>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a:extLst>
            <a:ext uri="{FF2B5EF4-FFF2-40B4-BE49-F238E27FC236}">
              <a16:creationId xmlns:a16="http://schemas.microsoft.com/office/drawing/2014/main" xmlns="" id="{5F7F9B25-AED1-4288-975D-8FCA12FD0B7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xmlns="" id="{CA273D63-099E-4A61-8C54-60492F849047}"/>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573" name="直線コネクタ 572">
          <a:extLst>
            <a:ext uri="{FF2B5EF4-FFF2-40B4-BE49-F238E27FC236}">
              <a16:creationId xmlns:a16="http://schemas.microsoft.com/office/drawing/2014/main" xmlns="" id="{B5B9C52C-112B-44F0-B2C4-92B41B99A0D7}"/>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xmlns="" id="{8EE28B6D-666A-432A-AC47-72F0B6BCC0C1}"/>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75" name="フローチャート: 判断 574">
          <a:extLst>
            <a:ext uri="{FF2B5EF4-FFF2-40B4-BE49-F238E27FC236}">
              <a16:creationId xmlns:a16="http://schemas.microsoft.com/office/drawing/2014/main" xmlns="" id="{AB2EA680-EC16-4866-A38E-49D31714E24B}"/>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576" name="フローチャート: 判断 575">
          <a:extLst>
            <a:ext uri="{FF2B5EF4-FFF2-40B4-BE49-F238E27FC236}">
              <a16:creationId xmlns:a16="http://schemas.microsoft.com/office/drawing/2014/main" xmlns="" id="{69D28E90-9431-45C8-9ECA-4B5864909DB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577" name="フローチャート: 判断 576">
          <a:extLst>
            <a:ext uri="{FF2B5EF4-FFF2-40B4-BE49-F238E27FC236}">
              <a16:creationId xmlns:a16="http://schemas.microsoft.com/office/drawing/2014/main" xmlns="" id="{0D9BB55F-613A-4458-B54F-F9EA764E7833}"/>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a:extLst>
            <a:ext uri="{FF2B5EF4-FFF2-40B4-BE49-F238E27FC236}">
              <a16:creationId xmlns:a16="http://schemas.microsoft.com/office/drawing/2014/main" xmlns="" id="{42D79C72-57A8-42BC-990E-08629085AE1B}"/>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579" name="フローチャート: 判断 578">
          <a:extLst>
            <a:ext uri="{FF2B5EF4-FFF2-40B4-BE49-F238E27FC236}">
              <a16:creationId xmlns:a16="http://schemas.microsoft.com/office/drawing/2014/main" xmlns="" id="{3B457CF0-1118-4427-AC38-0C146056EA7F}"/>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932F6442-3F5C-4C77-90A1-6E57DFFAD6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93ABE807-71DF-4A09-8837-A82302F5D4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63F57EE0-87EF-4AF0-BBB3-733F19C91C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8FCE4D06-95D0-48F4-ADAF-A3C0450169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6EC77A01-55BB-48D8-AC5D-35462D6B57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85" name="楕円 584">
          <a:extLst>
            <a:ext uri="{FF2B5EF4-FFF2-40B4-BE49-F238E27FC236}">
              <a16:creationId xmlns:a16="http://schemas.microsoft.com/office/drawing/2014/main" xmlns="" id="{4F0A1F8C-85BF-4C40-B893-54D20E485C10}"/>
            </a:ext>
          </a:extLst>
        </xdr:cNvPr>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xmlns="" id="{DEA1F177-286A-4AD3-8571-6BE7A71974AC}"/>
            </a:ext>
          </a:extLst>
        </xdr:cNvPr>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587" name="楕円 586">
          <a:extLst>
            <a:ext uri="{FF2B5EF4-FFF2-40B4-BE49-F238E27FC236}">
              <a16:creationId xmlns:a16="http://schemas.microsoft.com/office/drawing/2014/main" xmlns="" id="{B54D7057-31FC-489D-8C7F-66FE47A98395}"/>
            </a:ext>
          </a:extLst>
        </xdr:cNvPr>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30480</xdr:rowOff>
    </xdr:to>
    <xdr:cxnSp macro="">
      <xdr:nvCxnSpPr>
        <xdr:cNvPr id="588" name="直線コネクタ 587">
          <a:extLst>
            <a:ext uri="{FF2B5EF4-FFF2-40B4-BE49-F238E27FC236}">
              <a16:creationId xmlns:a16="http://schemas.microsoft.com/office/drawing/2014/main" xmlns="" id="{87DC1777-E379-4727-947B-D42F544D1D5D}"/>
            </a:ext>
          </a:extLst>
        </xdr:cNvPr>
        <xdr:cNvCxnSpPr/>
      </xdr:nvCxnSpPr>
      <xdr:spPr>
        <a:xfrm flipV="1">
          <a:off x="21323300" y="688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589" name="楕円 588">
          <a:extLst>
            <a:ext uri="{FF2B5EF4-FFF2-40B4-BE49-F238E27FC236}">
              <a16:creationId xmlns:a16="http://schemas.microsoft.com/office/drawing/2014/main" xmlns="" id="{816EB14B-D7C4-4505-88CD-B811319071A0}"/>
            </a:ext>
          </a:extLst>
        </xdr:cNvPr>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30480</xdr:rowOff>
    </xdr:to>
    <xdr:cxnSp macro="">
      <xdr:nvCxnSpPr>
        <xdr:cNvPr id="590" name="直線コネクタ 589">
          <a:extLst>
            <a:ext uri="{FF2B5EF4-FFF2-40B4-BE49-F238E27FC236}">
              <a16:creationId xmlns:a16="http://schemas.microsoft.com/office/drawing/2014/main" xmlns="" id="{405B93DA-4CAA-4891-9893-49B4FC80CA00}"/>
            </a:ext>
          </a:extLst>
        </xdr:cNvPr>
        <xdr:cNvCxnSpPr/>
      </xdr:nvCxnSpPr>
      <xdr:spPr>
        <a:xfrm>
          <a:off x="20434300" y="688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144272</xdr:rowOff>
    </xdr:from>
    <xdr:to>
      <xdr:col>102</xdr:col>
      <xdr:colOff>165100</xdr:colOff>
      <xdr:row>40</xdr:row>
      <xdr:rowOff>74422</xdr:rowOff>
    </xdr:to>
    <xdr:sp macro="" textlink="">
      <xdr:nvSpPr>
        <xdr:cNvPr id="591" name="楕円 590">
          <a:extLst>
            <a:ext uri="{FF2B5EF4-FFF2-40B4-BE49-F238E27FC236}">
              <a16:creationId xmlns:a16="http://schemas.microsoft.com/office/drawing/2014/main" xmlns="" id="{CD507CD3-1A93-4C7D-B446-9DBE98EE737B}"/>
            </a:ext>
          </a:extLst>
        </xdr:cNvPr>
        <xdr:cNvSpPr/>
      </xdr:nvSpPr>
      <xdr:spPr>
        <a:xfrm>
          <a:off x="19494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23622</xdr:rowOff>
    </xdr:from>
    <xdr:to>
      <xdr:col>107</xdr:col>
      <xdr:colOff>50800</xdr:colOff>
      <xdr:row>40</xdr:row>
      <xdr:rowOff>28194</xdr:rowOff>
    </xdr:to>
    <xdr:cxnSp macro="">
      <xdr:nvCxnSpPr>
        <xdr:cNvPr id="592" name="直線コネクタ 591">
          <a:extLst>
            <a:ext uri="{FF2B5EF4-FFF2-40B4-BE49-F238E27FC236}">
              <a16:creationId xmlns:a16="http://schemas.microsoft.com/office/drawing/2014/main" xmlns="" id="{81B55C11-3631-4BD0-9C03-D99AC4370C49}"/>
            </a:ext>
          </a:extLst>
        </xdr:cNvPr>
        <xdr:cNvCxnSpPr/>
      </xdr:nvCxnSpPr>
      <xdr:spPr>
        <a:xfrm>
          <a:off x="19545300" y="688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593" name="楕円 592">
          <a:extLst>
            <a:ext uri="{FF2B5EF4-FFF2-40B4-BE49-F238E27FC236}">
              <a16:creationId xmlns:a16="http://schemas.microsoft.com/office/drawing/2014/main" xmlns="" id="{BC066991-DF5A-4EFD-B248-C46963552553}"/>
            </a:ext>
          </a:extLst>
        </xdr:cNvPr>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23622</xdr:rowOff>
    </xdr:to>
    <xdr:cxnSp macro="">
      <xdr:nvCxnSpPr>
        <xdr:cNvPr id="594" name="直線コネクタ 593">
          <a:extLst>
            <a:ext uri="{FF2B5EF4-FFF2-40B4-BE49-F238E27FC236}">
              <a16:creationId xmlns:a16="http://schemas.microsoft.com/office/drawing/2014/main" xmlns="" id="{9986B63F-2B88-488F-ADA3-26B9CEC16F7C}"/>
            </a:ext>
          </a:extLst>
        </xdr:cNvPr>
        <xdr:cNvCxnSpPr/>
      </xdr:nvCxnSpPr>
      <xdr:spPr>
        <a:xfrm>
          <a:off x="18656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xmlns="" id="{5ACB523A-A2E7-4F03-A6F4-F483B426C303}"/>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xmlns="" id="{BD807E6C-525B-4F5E-9BAE-3DE20D878A86}"/>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xmlns="" id="{37661165-BA44-49F1-A321-408A40141B2A}"/>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xmlns="" id="{A4701304-5926-4423-9C02-8DB3B5896F38}"/>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xmlns="" id="{E2C36B34-A477-469E-9485-CA5F9E2D241A}"/>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xmlns="" id="{4FB7C6FB-CCEF-4A3A-A000-9C03B8809642}"/>
            </a:ext>
          </a:extLst>
        </xdr:cNvPr>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65549</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xmlns="" id="{C58CA655-10D0-43D7-BD8C-1A6D47504080}"/>
            </a:ext>
          </a:extLst>
        </xdr:cNvPr>
        <xdr:cNvSpPr txBox="1"/>
      </xdr:nvSpPr>
      <xdr:spPr>
        <a:xfrm>
          <a:off x="19310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63263</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xmlns="" id="{51A7D4F3-D41A-4000-B37C-68628B148DC4}"/>
            </a:ext>
          </a:extLst>
        </xdr:cNvPr>
        <xdr:cNvSpPr txBox="1"/>
      </xdr:nvSpPr>
      <xdr:spPr>
        <a:xfrm>
          <a:off x="18421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xmlns="" id="{B667A693-2305-4D33-A0D4-D8D692414F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xmlns="" id="{D1F17CC9-1884-469F-B3D6-89419B2859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xmlns="" id="{72EA7051-262B-40C6-A550-C83FF8C8D79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xmlns="" id="{3A036227-8120-4966-8E0D-3FE1FC9D1A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xmlns="" id="{93A6E085-8E68-4EB0-9A70-F311750337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xmlns="" id="{A9CD04FA-DA24-4B74-9555-CDADBC5870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xmlns="" id="{DF3A225E-03C9-4447-9DB7-205DC51E93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xmlns="" id="{E7F6491D-5E8B-4C24-8236-B6BB0E6371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xmlns="" id="{C882F2EC-FEF9-470A-A433-F8560C17DA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xmlns="" id="{F02CE2AD-84AB-49AB-87F8-A3CF4583F2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xmlns="" id="{0C968CB0-A4A8-45C1-94DC-FCA7B0008B1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xmlns="" id="{E1C3383C-756B-4826-91E9-B6AA292E268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xmlns="" id="{B7BEA7EE-D314-4EEC-B44E-A6F4F6E7F27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xmlns="" id="{075A2B38-DD56-4E5E-84B9-E1A5FEFB6EC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xmlns="" id="{CCA18B65-F1D2-4095-961D-B900B6F699D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xmlns="" id="{E166ACF6-86F9-4F01-A1F4-C273023CED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xmlns="" id="{B8106C2E-2903-427F-A2FD-7C3F07DC2AD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xmlns="" id="{432E173B-B576-40C1-8BFE-F269D01CE5E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xmlns="" id="{F51F9944-2B41-4AE0-9D7F-1BC6D368922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xmlns="" id="{2EAEC6FF-413E-46D3-8FF4-42E690AB3B3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xmlns="" id="{0B372A6F-400B-488D-A4E3-03BEA2FBD87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xmlns="" id="{E594473D-F9D4-4B9D-942E-EFC394C267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xmlns="" id="{808E34F2-C2C9-430C-9133-1574A83FAB2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xmlns="" id="{E2CFA54A-02E3-4128-8A1C-6872CE5585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627" name="直線コネクタ 626">
          <a:extLst>
            <a:ext uri="{FF2B5EF4-FFF2-40B4-BE49-F238E27FC236}">
              <a16:creationId xmlns:a16="http://schemas.microsoft.com/office/drawing/2014/main" xmlns="" id="{CC3A2D75-DCE1-402D-B0BA-E1C8116A08B6}"/>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28" name="【学校施設】&#10;有形固定資産減価償却率最小値テキスト">
          <a:extLst>
            <a:ext uri="{FF2B5EF4-FFF2-40B4-BE49-F238E27FC236}">
              <a16:creationId xmlns:a16="http://schemas.microsoft.com/office/drawing/2014/main" xmlns="" id="{CE99B9BE-B6E2-4FCA-A46A-55F4F28D563A}"/>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29" name="直線コネクタ 628">
          <a:extLst>
            <a:ext uri="{FF2B5EF4-FFF2-40B4-BE49-F238E27FC236}">
              <a16:creationId xmlns:a16="http://schemas.microsoft.com/office/drawing/2014/main" xmlns="" id="{88C362A3-6E89-438E-8201-D43F3F9CC109}"/>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630" name="【学校施設】&#10;有形固定資産減価償却率最大値テキスト">
          <a:extLst>
            <a:ext uri="{FF2B5EF4-FFF2-40B4-BE49-F238E27FC236}">
              <a16:creationId xmlns:a16="http://schemas.microsoft.com/office/drawing/2014/main" xmlns="" id="{BC56B9A6-ADAB-4670-AF26-A0874ADFED4A}"/>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631" name="直線コネクタ 630">
          <a:extLst>
            <a:ext uri="{FF2B5EF4-FFF2-40B4-BE49-F238E27FC236}">
              <a16:creationId xmlns:a16="http://schemas.microsoft.com/office/drawing/2014/main" xmlns="" id="{778E265C-9A2B-491C-885F-7D1F7706E783}"/>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632" name="【学校施設】&#10;有形固定資産減価償却率平均値テキスト">
          <a:extLst>
            <a:ext uri="{FF2B5EF4-FFF2-40B4-BE49-F238E27FC236}">
              <a16:creationId xmlns:a16="http://schemas.microsoft.com/office/drawing/2014/main" xmlns="" id="{A6F2F159-9B02-4A86-8BED-CF614C98F953}"/>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633" name="フローチャート: 判断 632">
          <a:extLst>
            <a:ext uri="{FF2B5EF4-FFF2-40B4-BE49-F238E27FC236}">
              <a16:creationId xmlns:a16="http://schemas.microsoft.com/office/drawing/2014/main" xmlns="" id="{BE098C95-CAD2-49C8-B89F-8FC8BB81CE43}"/>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4" name="フローチャート: 判断 633">
          <a:extLst>
            <a:ext uri="{FF2B5EF4-FFF2-40B4-BE49-F238E27FC236}">
              <a16:creationId xmlns:a16="http://schemas.microsoft.com/office/drawing/2014/main" xmlns="" id="{F0F769DA-1B2E-42AE-9060-D08F9D3F4CE2}"/>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35" name="フローチャート: 判断 634">
          <a:extLst>
            <a:ext uri="{FF2B5EF4-FFF2-40B4-BE49-F238E27FC236}">
              <a16:creationId xmlns:a16="http://schemas.microsoft.com/office/drawing/2014/main" xmlns="" id="{51A4FBF5-1D1C-44E5-8DC5-1A77BE4680EC}"/>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636" name="フローチャート: 判断 635">
          <a:extLst>
            <a:ext uri="{FF2B5EF4-FFF2-40B4-BE49-F238E27FC236}">
              <a16:creationId xmlns:a16="http://schemas.microsoft.com/office/drawing/2014/main" xmlns="" id="{4C06F8B6-535F-4FC2-A720-9BA43E8C729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637" name="フローチャート: 判断 636">
          <a:extLst>
            <a:ext uri="{FF2B5EF4-FFF2-40B4-BE49-F238E27FC236}">
              <a16:creationId xmlns:a16="http://schemas.microsoft.com/office/drawing/2014/main" xmlns="" id="{3E1E9155-6359-4CDB-9ECD-071B32F29A96}"/>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312EBEA0-3FF8-44DD-8624-7C81996117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11F55ECC-F169-4AE8-8CB9-98AA52831A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07A0E729-94CD-41F1-91EC-1A55078A36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BFC2378D-77E6-485D-8098-FF5D37CB0A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85392279-F0E5-4C1D-B8B6-58803181298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643" name="楕円 642">
          <a:extLst>
            <a:ext uri="{FF2B5EF4-FFF2-40B4-BE49-F238E27FC236}">
              <a16:creationId xmlns:a16="http://schemas.microsoft.com/office/drawing/2014/main" xmlns="" id="{0D482DF7-1DB8-486A-B758-515E8219401D}"/>
            </a:ext>
          </a:extLst>
        </xdr:cNvPr>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644" name="【学校施設】&#10;有形固定資産減価償却率該当値テキスト">
          <a:extLst>
            <a:ext uri="{FF2B5EF4-FFF2-40B4-BE49-F238E27FC236}">
              <a16:creationId xmlns:a16="http://schemas.microsoft.com/office/drawing/2014/main" xmlns="" id="{40E42160-8E96-4C21-9D24-2C34A7997847}"/>
            </a:ext>
          </a:extLst>
        </xdr:cNvPr>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126365</xdr:rowOff>
    </xdr:from>
    <xdr:to>
      <xdr:col>81</xdr:col>
      <xdr:colOff>101600</xdr:colOff>
      <xdr:row>58</xdr:row>
      <xdr:rowOff>56515</xdr:rowOff>
    </xdr:to>
    <xdr:sp macro="" textlink="">
      <xdr:nvSpPr>
        <xdr:cNvPr id="645" name="楕円 644">
          <a:extLst>
            <a:ext uri="{FF2B5EF4-FFF2-40B4-BE49-F238E27FC236}">
              <a16:creationId xmlns:a16="http://schemas.microsoft.com/office/drawing/2014/main" xmlns="" id="{C0501526-60E4-4399-804E-C0C7A2340883}"/>
            </a:ext>
          </a:extLst>
        </xdr:cNvPr>
        <xdr:cNvSpPr/>
      </xdr:nvSpPr>
      <xdr:spPr>
        <a:xfrm>
          <a:off x="15430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xdr:rowOff>
    </xdr:from>
    <xdr:to>
      <xdr:col>85</xdr:col>
      <xdr:colOff>127000</xdr:colOff>
      <xdr:row>58</xdr:row>
      <xdr:rowOff>51435</xdr:rowOff>
    </xdr:to>
    <xdr:cxnSp macro="">
      <xdr:nvCxnSpPr>
        <xdr:cNvPr id="646" name="直線コネクタ 645">
          <a:extLst>
            <a:ext uri="{FF2B5EF4-FFF2-40B4-BE49-F238E27FC236}">
              <a16:creationId xmlns:a16="http://schemas.microsoft.com/office/drawing/2014/main" xmlns="" id="{7DAB6AC0-0324-4B95-B14C-4F4EF06F91A6}"/>
            </a:ext>
          </a:extLst>
        </xdr:cNvPr>
        <xdr:cNvCxnSpPr/>
      </xdr:nvCxnSpPr>
      <xdr:spPr>
        <a:xfrm>
          <a:off x="15481300" y="99498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92075</xdr:rowOff>
    </xdr:from>
    <xdr:to>
      <xdr:col>76</xdr:col>
      <xdr:colOff>165100</xdr:colOff>
      <xdr:row>58</xdr:row>
      <xdr:rowOff>22225</xdr:rowOff>
    </xdr:to>
    <xdr:sp macro="" textlink="">
      <xdr:nvSpPr>
        <xdr:cNvPr id="647" name="楕円 646">
          <a:extLst>
            <a:ext uri="{FF2B5EF4-FFF2-40B4-BE49-F238E27FC236}">
              <a16:creationId xmlns:a16="http://schemas.microsoft.com/office/drawing/2014/main" xmlns="" id="{0C4460B1-9D15-4E36-8329-071CE7FE1ACE}"/>
            </a:ext>
          </a:extLst>
        </xdr:cNvPr>
        <xdr:cNvSpPr/>
      </xdr:nvSpPr>
      <xdr:spPr>
        <a:xfrm>
          <a:off x="14541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142875</xdr:rowOff>
    </xdr:from>
    <xdr:to>
      <xdr:col>81</xdr:col>
      <xdr:colOff>50800</xdr:colOff>
      <xdr:row>58</xdr:row>
      <xdr:rowOff>5715</xdr:rowOff>
    </xdr:to>
    <xdr:cxnSp macro="">
      <xdr:nvCxnSpPr>
        <xdr:cNvPr id="648" name="直線コネクタ 647">
          <a:extLst>
            <a:ext uri="{FF2B5EF4-FFF2-40B4-BE49-F238E27FC236}">
              <a16:creationId xmlns:a16="http://schemas.microsoft.com/office/drawing/2014/main" xmlns="" id="{11C685C8-C860-4BF9-8715-D33E3C7BC628}"/>
            </a:ext>
          </a:extLst>
        </xdr:cNvPr>
        <xdr:cNvCxnSpPr/>
      </xdr:nvCxnSpPr>
      <xdr:spPr>
        <a:xfrm>
          <a:off x="14592300" y="9915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649" name="楕円 648">
          <a:extLst>
            <a:ext uri="{FF2B5EF4-FFF2-40B4-BE49-F238E27FC236}">
              <a16:creationId xmlns:a16="http://schemas.microsoft.com/office/drawing/2014/main" xmlns="" id="{5A96A720-3F21-4431-94AF-884AC8DD52C4}"/>
            </a:ext>
          </a:extLst>
        </xdr:cNvPr>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91440</xdr:rowOff>
    </xdr:from>
    <xdr:to>
      <xdr:col>76</xdr:col>
      <xdr:colOff>114300</xdr:colOff>
      <xdr:row>57</xdr:row>
      <xdr:rowOff>142875</xdr:rowOff>
    </xdr:to>
    <xdr:cxnSp macro="">
      <xdr:nvCxnSpPr>
        <xdr:cNvPr id="650" name="直線コネクタ 649">
          <a:extLst>
            <a:ext uri="{FF2B5EF4-FFF2-40B4-BE49-F238E27FC236}">
              <a16:creationId xmlns:a16="http://schemas.microsoft.com/office/drawing/2014/main" xmlns="" id="{BA99BFE3-BDDA-4428-AAB8-B24FCCC585AA}"/>
            </a:ext>
          </a:extLst>
        </xdr:cNvPr>
        <xdr:cNvCxnSpPr/>
      </xdr:nvCxnSpPr>
      <xdr:spPr>
        <a:xfrm>
          <a:off x="13703300" y="9864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xdr:rowOff>
    </xdr:from>
    <xdr:to>
      <xdr:col>67</xdr:col>
      <xdr:colOff>101600</xdr:colOff>
      <xdr:row>58</xdr:row>
      <xdr:rowOff>113665</xdr:rowOff>
    </xdr:to>
    <xdr:sp macro="" textlink="">
      <xdr:nvSpPr>
        <xdr:cNvPr id="651" name="楕円 650">
          <a:extLst>
            <a:ext uri="{FF2B5EF4-FFF2-40B4-BE49-F238E27FC236}">
              <a16:creationId xmlns:a16="http://schemas.microsoft.com/office/drawing/2014/main" xmlns="" id="{9C9D10CC-521F-43E9-A340-1D44948EC55D}"/>
            </a:ext>
          </a:extLst>
        </xdr:cNvPr>
        <xdr:cNvSpPr/>
      </xdr:nvSpPr>
      <xdr:spPr>
        <a:xfrm>
          <a:off x="12763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58</xdr:row>
      <xdr:rowOff>62865</xdr:rowOff>
    </xdr:to>
    <xdr:cxnSp macro="">
      <xdr:nvCxnSpPr>
        <xdr:cNvPr id="652" name="直線コネクタ 651">
          <a:extLst>
            <a:ext uri="{FF2B5EF4-FFF2-40B4-BE49-F238E27FC236}">
              <a16:creationId xmlns:a16="http://schemas.microsoft.com/office/drawing/2014/main" xmlns="" id="{AA67DB08-9856-4442-B993-A06569518324}"/>
            </a:ext>
          </a:extLst>
        </xdr:cNvPr>
        <xdr:cNvCxnSpPr/>
      </xdr:nvCxnSpPr>
      <xdr:spPr>
        <a:xfrm flipV="1">
          <a:off x="12814300" y="986409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653" name="n_1aveValue【学校施設】&#10;有形固定資産減価償却率">
          <a:extLst>
            <a:ext uri="{FF2B5EF4-FFF2-40B4-BE49-F238E27FC236}">
              <a16:creationId xmlns:a16="http://schemas.microsoft.com/office/drawing/2014/main" xmlns="" id="{1415B395-4149-4AA6-9A0D-7ACA761EAFED}"/>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54" name="n_2aveValue【学校施設】&#10;有形固定資産減価償却率">
          <a:extLst>
            <a:ext uri="{FF2B5EF4-FFF2-40B4-BE49-F238E27FC236}">
              <a16:creationId xmlns:a16="http://schemas.microsoft.com/office/drawing/2014/main" xmlns="" id="{914B1290-39E4-4F92-B7ED-FB76D76216E4}"/>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655" name="n_3aveValue【学校施設】&#10;有形固定資産減価償却率">
          <a:extLst>
            <a:ext uri="{FF2B5EF4-FFF2-40B4-BE49-F238E27FC236}">
              <a16:creationId xmlns:a16="http://schemas.microsoft.com/office/drawing/2014/main" xmlns="" id="{07E3F83B-2722-4E79-B2B5-3308D821A354}"/>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656" name="n_4aveValue【学校施設】&#10;有形固定資産減価償却率">
          <a:extLst>
            <a:ext uri="{FF2B5EF4-FFF2-40B4-BE49-F238E27FC236}">
              <a16:creationId xmlns:a16="http://schemas.microsoft.com/office/drawing/2014/main" xmlns="" id="{874504AD-C017-4E3E-9251-A7BAC63C0066}"/>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73042</xdr:rowOff>
    </xdr:from>
    <xdr:ext cx="405111" cy="259045"/>
    <xdr:sp macro="" textlink="">
      <xdr:nvSpPr>
        <xdr:cNvPr id="657" name="n_1mainValue【学校施設】&#10;有形固定資産減価償却率">
          <a:extLst>
            <a:ext uri="{FF2B5EF4-FFF2-40B4-BE49-F238E27FC236}">
              <a16:creationId xmlns:a16="http://schemas.microsoft.com/office/drawing/2014/main" xmlns="" id="{1211E3E2-1BB5-4D67-82DE-20D0FF392D57}"/>
            </a:ext>
          </a:extLst>
        </xdr:cNvPr>
        <xdr:cNvSpPr txBox="1"/>
      </xdr:nvSpPr>
      <xdr:spPr>
        <a:xfrm>
          <a:off x="152660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38752</xdr:rowOff>
    </xdr:from>
    <xdr:ext cx="405111" cy="259045"/>
    <xdr:sp macro="" textlink="">
      <xdr:nvSpPr>
        <xdr:cNvPr id="658" name="n_2mainValue【学校施設】&#10;有形固定資産減価償却率">
          <a:extLst>
            <a:ext uri="{FF2B5EF4-FFF2-40B4-BE49-F238E27FC236}">
              <a16:creationId xmlns:a16="http://schemas.microsoft.com/office/drawing/2014/main" xmlns="" id="{4A558F52-4D1C-4B9E-A802-4F3FF945E14C}"/>
            </a:ext>
          </a:extLst>
        </xdr:cNvPr>
        <xdr:cNvSpPr txBox="1"/>
      </xdr:nvSpPr>
      <xdr:spPr>
        <a:xfrm>
          <a:off x="14389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659" name="n_3mainValue【学校施設】&#10;有形固定資産減価償却率">
          <a:extLst>
            <a:ext uri="{FF2B5EF4-FFF2-40B4-BE49-F238E27FC236}">
              <a16:creationId xmlns:a16="http://schemas.microsoft.com/office/drawing/2014/main" xmlns="" id="{91CF3278-6189-4E5E-A6D1-0CEA185190C9}"/>
            </a:ext>
          </a:extLst>
        </xdr:cNvPr>
        <xdr:cNvSpPr txBox="1"/>
      </xdr:nvSpPr>
      <xdr:spPr>
        <a:xfrm>
          <a:off x="13500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660" name="n_4mainValue【学校施設】&#10;有形固定資産減価償却率">
          <a:extLst>
            <a:ext uri="{FF2B5EF4-FFF2-40B4-BE49-F238E27FC236}">
              <a16:creationId xmlns:a16="http://schemas.microsoft.com/office/drawing/2014/main" xmlns="" id="{43409408-A97E-468B-85F6-0C4237740EBA}"/>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xmlns="" id="{BEEA4B66-80B3-472B-B335-1BCC6365BA9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xmlns="" id="{1ACE04B6-627E-49D5-931C-CCFCBBFC30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xmlns="" id="{0BADC585-0148-48A1-A6C4-60DBF40F63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xmlns="" id="{2754974A-73B1-4F49-8D6A-357C0705FD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xmlns="" id="{5B38F84B-E252-4986-9745-367A3A52F7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xmlns="" id="{2F48ADDA-09B4-4D75-94DB-A52794B80F2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xmlns="" id="{31E78D91-4F8A-4896-964E-DF01194B87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xmlns="" id="{8102FCFE-4456-41C5-A369-CB16AA1EBF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xmlns="" id="{9C6CE4F6-BF88-4B21-871D-3351442DEC8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xmlns="" id="{083B5A76-AC43-4296-8C8F-7B6BDFB2D4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xmlns="" id="{052C9D1C-0BB4-41CF-BA79-4DB78AB680C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a:extLst>
            <a:ext uri="{FF2B5EF4-FFF2-40B4-BE49-F238E27FC236}">
              <a16:creationId xmlns:a16="http://schemas.microsoft.com/office/drawing/2014/main" xmlns="" id="{9D82A1D4-D79D-4E96-8CBB-817627C2344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a:extLst>
            <a:ext uri="{FF2B5EF4-FFF2-40B4-BE49-F238E27FC236}">
              <a16:creationId xmlns:a16="http://schemas.microsoft.com/office/drawing/2014/main" xmlns="" id="{0D7F9E5F-661C-49DC-B18C-68A0343CB5F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a:extLst>
            <a:ext uri="{FF2B5EF4-FFF2-40B4-BE49-F238E27FC236}">
              <a16:creationId xmlns:a16="http://schemas.microsoft.com/office/drawing/2014/main" xmlns="" id="{FE91AF72-553E-4B40-8D48-D5452CA560A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a:extLst>
            <a:ext uri="{FF2B5EF4-FFF2-40B4-BE49-F238E27FC236}">
              <a16:creationId xmlns:a16="http://schemas.microsoft.com/office/drawing/2014/main" xmlns="" id="{6E9CAFC6-F0F2-46E5-9C8C-1C4E47FF038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a:extLst>
            <a:ext uri="{FF2B5EF4-FFF2-40B4-BE49-F238E27FC236}">
              <a16:creationId xmlns:a16="http://schemas.microsoft.com/office/drawing/2014/main" xmlns="" id="{987349CA-C73F-49A1-8057-9EE0BA96616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a:extLst>
            <a:ext uri="{FF2B5EF4-FFF2-40B4-BE49-F238E27FC236}">
              <a16:creationId xmlns:a16="http://schemas.microsoft.com/office/drawing/2014/main" xmlns="" id="{5CF63144-6E75-44D6-A11F-1E6AD9EAB02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a:extLst>
            <a:ext uri="{FF2B5EF4-FFF2-40B4-BE49-F238E27FC236}">
              <a16:creationId xmlns:a16="http://schemas.microsoft.com/office/drawing/2014/main" xmlns="" id="{4B575BED-0155-4963-8C74-3EBF814F48D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a:extLst>
            <a:ext uri="{FF2B5EF4-FFF2-40B4-BE49-F238E27FC236}">
              <a16:creationId xmlns:a16="http://schemas.microsoft.com/office/drawing/2014/main" xmlns="" id="{D0E36A9F-3F35-4D5A-8910-7F571E2C95F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a:extLst>
            <a:ext uri="{FF2B5EF4-FFF2-40B4-BE49-F238E27FC236}">
              <a16:creationId xmlns:a16="http://schemas.microsoft.com/office/drawing/2014/main" xmlns="" id="{3CB35C6A-AF20-4DEB-A9ED-2F182DDBDFC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a:extLst>
            <a:ext uri="{FF2B5EF4-FFF2-40B4-BE49-F238E27FC236}">
              <a16:creationId xmlns:a16="http://schemas.microsoft.com/office/drawing/2014/main" xmlns="" id="{D6DC893F-42EB-4AB9-904E-23F61AEFF3D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a:extLst>
            <a:ext uri="{FF2B5EF4-FFF2-40B4-BE49-F238E27FC236}">
              <a16:creationId xmlns:a16="http://schemas.microsoft.com/office/drawing/2014/main" xmlns="" id="{C48C0CC4-192A-48FB-AB88-7EBC5943E14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a:extLst>
            <a:ext uri="{FF2B5EF4-FFF2-40B4-BE49-F238E27FC236}">
              <a16:creationId xmlns:a16="http://schemas.microsoft.com/office/drawing/2014/main" xmlns="" id="{B5C9418D-45FF-4C05-9674-BD7B9EB2718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xmlns="" id="{4F4A3C8C-2B5F-47F4-B2D8-3F20D407F8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xmlns="" id="{035FE1AF-5264-47DE-B5AD-5CC20BB737D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xmlns="" id="{8A76D4FE-2FF8-40DD-A573-D01C53178F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687" name="直線コネクタ 686">
          <a:extLst>
            <a:ext uri="{FF2B5EF4-FFF2-40B4-BE49-F238E27FC236}">
              <a16:creationId xmlns:a16="http://schemas.microsoft.com/office/drawing/2014/main" xmlns="" id="{F43E8830-290C-4AD7-B082-9F28DB31E5DF}"/>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688" name="【学校施設】&#10;一人当たり面積最小値テキスト">
          <a:extLst>
            <a:ext uri="{FF2B5EF4-FFF2-40B4-BE49-F238E27FC236}">
              <a16:creationId xmlns:a16="http://schemas.microsoft.com/office/drawing/2014/main" xmlns="" id="{535454D1-7BFC-4AB4-A45E-07F376987A1A}"/>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689" name="直線コネクタ 688">
          <a:extLst>
            <a:ext uri="{FF2B5EF4-FFF2-40B4-BE49-F238E27FC236}">
              <a16:creationId xmlns:a16="http://schemas.microsoft.com/office/drawing/2014/main" xmlns="" id="{524D0070-EA8D-4028-9920-1E011B314A77}"/>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690" name="【学校施設】&#10;一人当たり面積最大値テキスト">
          <a:extLst>
            <a:ext uri="{FF2B5EF4-FFF2-40B4-BE49-F238E27FC236}">
              <a16:creationId xmlns:a16="http://schemas.microsoft.com/office/drawing/2014/main" xmlns="" id="{B603872A-7CB2-4D2D-8DB1-E43BE8059CF3}"/>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691" name="直線コネクタ 690">
          <a:extLst>
            <a:ext uri="{FF2B5EF4-FFF2-40B4-BE49-F238E27FC236}">
              <a16:creationId xmlns:a16="http://schemas.microsoft.com/office/drawing/2014/main" xmlns="" id="{2A9576EE-E865-4669-8651-565DF7B14D8B}"/>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692" name="【学校施設】&#10;一人当たり面積平均値テキスト">
          <a:extLst>
            <a:ext uri="{FF2B5EF4-FFF2-40B4-BE49-F238E27FC236}">
              <a16:creationId xmlns:a16="http://schemas.microsoft.com/office/drawing/2014/main" xmlns="" id="{A48C02D4-0669-455F-B0C0-82E7C18E65CE}"/>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693" name="フローチャート: 判断 692">
          <a:extLst>
            <a:ext uri="{FF2B5EF4-FFF2-40B4-BE49-F238E27FC236}">
              <a16:creationId xmlns:a16="http://schemas.microsoft.com/office/drawing/2014/main" xmlns="" id="{E72553F5-0E82-4AA9-8122-BBDFB74C3228}"/>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694" name="フローチャート: 判断 693">
          <a:extLst>
            <a:ext uri="{FF2B5EF4-FFF2-40B4-BE49-F238E27FC236}">
              <a16:creationId xmlns:a16="http://schemas.microsoft.com/office/drawing/2014/main" xmlns="" id="{DE763E00-C0A4-44E9-A427-7861AC9F2947}"/>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95" name="フローチャート: 判断 694">
          <a:extLst>
            <a:ext uri="{FF2B5EF4-FFF2-40B4-BE49-F238E27FC236}">
              <a16:creationId xmlns:a16="http://schemas.microsoft.com/office/drawing/2014/main" xmlns="" id="{A932F887-DE10-40E5-A68C-7CEB0BC1139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96" name="フローチャート: 判断 695">
          <a:extLst>
            <a:ext uri="{FF2B5EF4-FFF2-40B4-BE49-F238E27FC236}">
              <a16:creationId xmlns:a16="http://schemas.microsoft.com/office/drawing/2014/main" xmlns="" id="{093E64C3-AD47-47F0-8038-2C78770E8913}"/>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97" name="フローチャート: 判断 696">
          <a:extLst>
            <a:ext uri="{FF2B5EF4-FFF2-40B4-BE49-F238E27FC236}">
              <a16:creationId xmlns:a16="http://schemas.microsoft.com/office/drawing/2014/main" xmlns="" id="{78B46E2F-2132-4B49-A27A-12851A341CB8}"/>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B4C540EA-4B17-4101-86F7-70DE77F62A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117AEFA5-116B-4E86-94FA-7A21653988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545A6EBC-F966-486E-BC2E-39A38606F9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91A5BF07-5B73-456A-9C88-6EA45CA266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B8248649-4630-4A84-9CD8-C46B7306F8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94197</xdr:rowOff>
    </xdr:from>
    <xdr:to>
      <xdr:col>116</xdr:col>
      <xdr:colOff>114300</xdr:colOff>
      <xdr:row>61</xdr:row>
      <xdr:rowOff>24347</xdr:rowOff>
    </xdr:to>
    <xdr:sp macro="" textlink="">
      <xdr:nvSpPr>
        <xdr:cNvPr id="703" name="楕円 702">
          <a:extLst>
            <a:ext uri="{FF2B5EF4-FFF2-40B4-BE49-F238E27FC236}">
              <a16:creationId xmlns:a16="http://schemas.microsoft.com/office/drawing/2014/main" xmlns="" id="{8F8514E9-15BD-4789-A767-5F2987A039B5}"/>
            </a:ext>
          </a:extLst>
        </xdr:cNvPr>
        <xdr:cNvSpPr/>
      </xdr:nvSpPr>
      <xdr:spPr>
        <a:xfrm>
          <a:off x="22110700" y="103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117074</xdr:rowOff>
    </xdr:from>
    <xdr:ext cx="469744" cy="259045"/>
    <xdr:sp macro="" textlink="">
      <xdr:nvSpPr>
        <xdr:cNvPr id="704" name="【学校施設】&#10;一人当たり面積該当値テキスト">
          <a:extLst>
            <a:ext uri="{FF2B5EF4-FFF2-40B4-BE49-F238E27FC236}">
              <a16:creationId xmlns:a16="http://schemas.microsoft.com/office/drawing/2014/main" xmlns="" id="{D3229EB0-2D26-408A-81A3-86B1183BF8D6}"/>
            </a:ext>
          </a:extLst>
        </xdr:cNvPr>
        <xdr:cNvSpPr txBox="1"/>
      </xdr:nvSpPr>
      <xdr:spPr>
        <a:xfrm>
          <a:off x="22199600" y="10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95504</xdr:rowOff>
    </xdr:from>
    <xdr:to>
      <xdr:col>112</xdr:col>
      <xdr:colOff>38100</xdr:colOff>
      <xdr:row>61</xdr:row>
      <xdr:rowOff>25654</xdr:rowOff>
    </xdr:to>
    <xdr:sp macro="" textlink="">
      <xdr:nvSpPr>
        <xdr:cNvPr id="705" name="楕円 704">
          <a:extLst>
            <a:ext uri="{FF2B5EF4-FFF2-40B4-BE49-F238E27FC236}">
              <a16:creationId xmlns:a16="http://schemas.microsoft.com/office/drawing/2014/main" xmlns="" id="{665FE14A-CCCD-4547-A149-FDE5103CD6D7}"/>
            </a:ext>
          </a:extLst>
        </xdr:cNvPr>
        <xdr:cNvSpPr/>
      </xdr:nvSpPr>
      <xdr:spPr>
        <a:xfrm>
          <a:off x="21272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144997</xdr:rowOff>
    </xdr:from>
    <xdr:to>
      <xdr:col>116</xdr:col>
      <xdr:colOff>63500</xdr:colOff>
      <xdr:row>60</xdr:row>
      <xdr:rowOff>146304</xdr:rowOff>
    </xdr:to>
    <xdr:cxnSp macro="">
      <xdr:nvCxnSpPr>
        <xdr:cNvPr id="706" name="直線コネクタ 705">
          <a:extLst>
            <a:ext uri="{FF2B5EF4-FFF2-40B4-BE49-F238E27FC236}">
              <a16:creationId xmlns:a16="http://schemas.microsoft.com/office/drawing/2014/main" xmlns="" id="{1ACD93F8-1906-4433-B2FC-33EEBF5FEA2D}"/>
            </a:ext>
          </a:extLst>
        </xdr:cNvPr>
        <xdr:cNvCxnSpPr/>
      </xdr:nvCxnSpPr>
      <xdr:spPr>
        <a:xfrm flipV="1">
          <a:off x="21323300" y="10431997"/>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134039</xdr:rowOff>
    </xdr:from>
    <xdr:to>
      <xdr:col>107</xdr:col>
      <xdr:colOff>101600</xdr:colOff>
      <xdr:row>61</xdr:row>
      <xdr:rowOff>64189</xdr:rowOff>
    </xdr:to>
    <xdr:sp macro="" textlink="">
      <xdr:nvSpPr>
        <xdr:cNvPr id="707" name="楕円 706">
          <a:extLst>
            <a:ext uri="{FF2B5EF4-FFF2-40B4-BE49-F238E27FC236}">
              <a16:creationId xmlns:a16="http://schemas.microsoft.com/office/drawing/2014/main" xmlns="" id="{C59AC1FF-4F01-45E0-A5C8-DF286248951C}"/>
            </a:ext>
          </a:extLst>
        </xdr:cNvPr>
        <xdr:cNvSpPr/>
      </xdr:nvSpPr>
      <xdr:spPr>
        <a:xfrm>
          <a:off x="20383500" y="1042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146304</xdr:rowOff>
    </xdr:from>
    <xdr:to>
      <xdr:col>111</xdr:col>
      <xdr:colOff>177800</xdr:colOff>
      <xdr:row>61</xdr:row>
      <xdr:rowOff>13389</xdr:rowOff>
    </xdr:to>
    <xdr:cxnSp macro="">
      <xdr:nvCxnSpPr>
        <xdr:cNvPr id="708" name="直線コネクタ 707">
          <a:extLst>
            <a:ext uri="{FF2B5EF4-FFF2-40B4-BE49-F238E27FC236}">
              <a16:creationId xmlns:a16="http://schemas.microsoft.com/office/drawing/2014/main" xmlns="" id="{0B70A269-DC06-48FF-875F-C7FC4A6F6826}"/>
            </a:ext>
          </a:extLst>
        </xdr:cNvPr>
        <xdr:cNvCxnSpPr/>
      </xdr:nvCxnSpPr>
      <xdr:spPr>
        <a:xfrm flipV="1">
          <a:off x="20434300" y="10433304"/>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122283</xdr:rowOff>
    </xdr:from>
    <xdr:to>
      <xdr:col>102</xdr:col>
      <xdr:colOff>165100</xdr:colOff>
      <xdr:row>61</xdr:row>
      <xdr:rowOff>52433</xdr:rowOff>
    </xdr:to>
    <xdr:sp macro="" textlink="">
      <xdr:nvSpPr>
        <xdr:cNvPr id="709" name="楕円 708">
          <a:extLst>
            <a:ext uri="{FF2B5EF4-FFF2-40B4-BE49-F238E27FC236}">
              <a16:creationId xmlns:a16="http://schemas.microsoft.com/office/drawing/2014/main" xmlns="" id="{591428EA-F090-45F9-BB90-2510A91D1A33}"/>
            </a:ext>
          </a:extLst>
        </xdr:cNvPr>
        <xdr:cNvSpPr/>
      </xdr:nvSpPr>
      <xdr:spPr>
        <a:xfrm>
          <a:off x="19494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1633</xdr:rowOff>
    </xdr:from>
    <xdr:to>
      <xdr:col>107</xdr:col>
      <xdr:colOff>50800</xdr:colOff>
      <xdr:row>61</xdr:row>
      <xdr:rowOff>13389</xdr:rowOff>
    </xdr:to>
    <xdr:cxnSp macro="">
      <xdr:nvCxnSpPr>
        <xdr:cNvPr id="710" name="直線コネクタ 709">
          <a:extLst>
            <a:ext uri="{FF2B5EF4-FFF2-40B4-BE49-F238E27FC236}">
              <a16:creationId xmlns:a16="http://schemas.microsoft.com/office/drawing/2014/main" xmlns="" id="{B19A34AC-77A9-4A1D-9227-DDBA513F26C8}"/>
            </a:ext>
          </a:extLst>
        </xdr:cNvPr>
        <xdr:cNvCxnSpPr/>
      </xdr:nvCxnSpPr>
      <xdr:spPr>
        <a:xfrm>
          <a:off x="19545300" y="10460083"/>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150695</xdr:rowOff>
    </xdr:from>
    <xdr:to>
      <xdr:col>98</xdr:col>
      <xdr:colOff>38100</xdr:colOff>
      <xdr:row>62</xdr:row>
      <xdr:rowOff>80845</xdr:rowOff>
    </xdr:to>
    <xdr:sp macro="" textlink="">
      <xdr:nvSpPr>
        <xdr:cNvPr id="711" name="楕円 710">
          <a:extLst>
            <a:ext uri="{FF2B5EF4-FFF2-40B4-BE49-F238E27FC236}">
              <a16:creationId xmlns:a16="http://schemas.microsoft.com/office/drawing/2014/main" xmlns="" id="{834FE30F-96C1-4041-AF7A-D31234785A56}"/>
            </a:ext>
          </a:extLst>
        </xdr:cNvPr>
        <xdr:cNvSpPr/>
      </xdr:nvSpPr>
      <xdr:spPr>
        <a:xfrm>
          <a:off x="18605500" y="106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1633</xdr:rowOff>
    </xdr:from>
    <xdr:to>
      <xdr:col>102</xdr:col>
      <xdr:colOff>114300</xdr:colOff>
      <xdr:row>62</xdr:row>
      <xdr:rowOff>30045</xdr:rowOff>
    </xdr:to>
    <xdr:cxnSp macro="">
      <xdr:nvCxnSpPr>
        <xdr:cNvPr id="712" name="直線コネクタ 711">
          <a:extLst>
            <a:ext uri="{FF2B5EF4-FFF2-40B4-BE49-F238E27FC236}">
              <a16:creationId xmlns:a16="http://schemas.microsoft.com/office/drawing/2014/main" xmlns="" id="{105AB206-C486-46AB-887D-0A2B1EF7ABE3}"/>
            </a:ext>
          </a:extLst>
        </xdr:cNvPr>
        <xdr:cNvCxnSpPr/>
      </xdr:nvCxnSpPr>
      <xdr:spPr>
        <a:xfrm flipV="1">
          <a:off x="18656300" y="10460083"/>
          <a:ext cx="889000" cy="1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713" name="n_1aveValue【学校施設】&#10;一人当たり面積">
          <a:extLst>
            <a:ext uri="{FF2B5EF4-FFF2-40B4-BE49-F238E27FC236}">
              <a16:creationId xmlns:a16="http://schemas.microsoft.com/office/drawing/2014/main" xmlns="" id="{52A528E9-1915-4967-BBEA-F9265333E06A}"/>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714" name="n_2aveValue【学校施設】&#10;一人当たり面積">
          <a:extLst>
            <a:ext uri="{FF2B5EF4-FFF2-40B4-BE49-F238E27FC236}">
              <a16:creationId xmlns:a16="http://schemas.microsoft.com/office/drawing/2014/main" xmlns="" id="{C56AD8F4-9DE5-4403-9438-B2CA9D59702A}"/>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715" name="n_3aveValue【学校施設】&#10;一人当たり面積">
          <a:extLst>
            <a:ext uri="{FF2B5EF4-FFF2-40B4-BE49-F238E27FC236}">
              <a16:creationId xmlns:a16="http://schemas.microsoft.com/office/drawing/2014/main" xmlns="" id="{6164FCB3-E405-44C2-B7B1-F6CF69E3D915}"/>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716" name="n_4aveValue【学校施設】&#10;一人当たり面積">
          <a:extLst>
            <a:ext uri="{FF2B5EF4-FFF2-40B4-BE49-F238E27FC236}">
              <a16:creationId xmlns:a16="http://schemas.microsoft.com/office/drawing/2014/main" xmlns="" id="{8F8E4145-0FE4-4097-B499-2132D3553B54}"/>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42181</xdr:rowOff>
    </xdr:from>
    <xdr:ext cx="469744" cy="259045"/>
    <xdr:sp macro="" textlink="">
      <xdr:nvSpPr>
        <xdr:cNvPr id="717" name="n_1mainValue【学校施設】&#10;一人当たり面積">
          <a:extLst>
            <a:ext uri="{FF2B5EF4-FFF2-40B4-BE49-F238E27FC236}">
              <a16:creationId xmlns:a16="http://schemas.microsoft.com/office/drawing/2014/main" xmlns="" id="{A6A7AD21-BA37-4CB2-B407-51D949AC100D}"/>
            </a:ext>
          </a:extLst>
        </xdr:cNvPr>
        <xdr:cNvSpPr txBox="1"/>
      </xdr:nvSpPr>
      <xdr:spPr>
        <a:xfrm>
          <a:off x="21075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55316</xdr:rowOff>
    </xdr:from>
    <xdr:ext cx="469744" cy="259045"/>
    <xdr:sp macro="" textlink="">
      <xdr:nvSpPr>
        <xdr:cNvPr id="718" name="n_2mainValue【学校施設】&#10;一人当たり面積">
          <a:extLst>
            <a:ext uri="{FF2B5EF4-FFF2-40B4-BE49-F238E27FC236}">
              <a16:creationId xmlns:a16="http://schemas.microsoft.com/office/drawing/2014/main" xmlns="" id="{6E5134B8-CAF8-4E82-BF7B-05BB0208EB79}"/>
            </a:ext>
          </a:extLst>
        </xdr:cNvPr>
        <xdr:cNvSpPr txBox="1"/>
      </xdr:nvSpPr>
      <xdr:spPr>
        <a:xfrm>
          <a:off x="20199427" y="1051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43560</xdr:rowOff>
    </xdr:from>
    <xdr:ext cx="469744" cy="259045"/>
    <xdr:sp macro="" textlink="">
      <xdr:nvSpPr>
        <xdr:cNvPr id="719" name="n_3mainValue【学校施設】&#10;一人当たり面積">
          <a:extLst>
            <a:ext uri="{FF2B5EF4-FFF2-40B4-BE49-F238E27FC236}">
              <a16:creationId xmlns:a16="http://schemas.microsoft.com/office/drawing/2014/main" xmlns="" id="{D6259EEE-0250-49D3-96F4-5EFDE7A5517F}"/>
            </a:ext>
          </a:extLst>
        </xdr:cNvPr>
        <xdr:cNvSpPr txBox="1"/>
      </xdr:nvSpPr>
      <xdr:spPr>
        <a:xfrm>
          <a:off x="19310427" y="1050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71972</xdr:rowOff>
    </xdr:from>
    <xdr:ext cx="469744" cy="259045"/>
    <xdr:sp macro="" textlink="">
      <xdr:nvSpPr>
        <xdr:cNvPr id="720" name="n_4mainValue【学校施設】&#10;一人当たり面積">
          <a:extLst>
            <a:ext uri="{FF2B5EF4-FFF2-40B4-BE49-F238E27FC236}">
              <a16:creationId xmlns:a16="http://schemas.microsoft.com/office/drawing/2014/main" xmlns="" id="{A07E7202-CF96-4949-9B7E-1C0CEE9F03D5}"/>
            </a:ext>
          </a:extLst>
        </xdr:cNvPr>
        <xdr:cNvSpPr txBox="1"/>
      </xdr:nvSpPr>
      <xdr:spPr>
        <a:xfrm>
          <a:off x="18421427" y="1070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xmlns="" id="{B4EA91B0-D472-4906-82AD-1F94B7766C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xmlns="" id="{2A69A570-04A7-4FC8-A503-068A55D1B4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xmlns="" id="{CAF64A8C-1A15-4E70-B810-0A35CDB3FD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xmlns="" id="{BE73FE3D-57B4-4E95-9770-140DA77AE6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xmlns="" id="{C98ECDBF-CA7A-412F-B646-B1D0DA1F3C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xmlns="" id="{E1F710D3-8C5F-460E-A0D8-66F29CB64F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xmlns="" id="{7C707360-CD07-4265-B3DC-4ABA180E3B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xmlns="" id="{B7BDE157-3A64-4E71-956B-1F5213DB028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xmlns="" id="{F641DC52-A086-4F98-8BC0-10EA9ED53C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xmlns="" id="{BB05182E-5B8C-4106-95FB-3BB3BA03C6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xmlns="" id="{0CD8757B-D28C-4301-8135-04A81875DA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xmlns="" id="{EB3E4F80-E3EE-4CBA-AD36-526C910584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xmlns="" id="{4C8C58B8-728D-4D21-9C8E-BDD4284DA1F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xmlns="" id="{D05C62DF-04FE-4A98-BCDC-BD79E6FBA4C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xmlns="" id="{2F5AF346-9040-4001-BF7D-467D747D3A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xmlns="" id="{771AA782-3F7D-4F2D-87CB-863D4FEFD26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xmlns="" id="{B37A412B-3B92-421F-80CD-1398E4A914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xmlns="" id="{82D848C5-856F-4DC6-BC3A-C13BA94560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xmlns="" id="{ED60B12C-6EF7-4C9F-8B56-94C308EFF4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xmlns="" id="{C8CA7EE0-1B42-41E8-B187-06DA0DA125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xmlns="" id="{D84673C4-4265-4F34-8757-691EB848E2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xmlns="" id="{2E2DA7F3-468F-4FA5-BEAB-731E146A95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xmlns="" id="{A639EDE9-EBB1-4CCD-A75A-25AEA7F83F4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xmlns="" id="{7BBED2C6-263E-4B90-A4F9-490B73F93F1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xmlns="" id="{A2E23028-666A-4127-A6B3-DD156E9C7D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xmlns="" id="{F617A4CE-AC4A-4576-9B7A-FBA23DF23D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xmlns="" id="{A6464C9C-BE13-46CB-8E28-FA40918CC6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xmlns="" id="{CFDCE76F-22B3-4A32-B6D2-FB55541C2E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xmlns="" id="{A0FB4B39-0A6D-4546-A245-0FC88DA8D5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xmlns="" id="{8DD11226-6964-4731-B6B2-CFE70D882C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xmlns="" id="{A61509EE-DB42-4BE5-8148-02E0BE87E5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xmlns="" id="{A9EC6B63-0285-45F9-A0A4-B097F6F4AA2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xmlns="" id="{B083B861-D4D0-4789-B6E9-EACE4B8FCD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xmlns="" id="{3FC94941-4874-4DB5-A204-8AECF444DF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xmlns="" id="{88BAFC71-3C27-49F2-AD7D-7D29DDC636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類似団体と比較して有形固定資産減価償却率が低くなっている施設は、橋りょうと学校施設及び公営住宅である。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橋りょうと学校施設については、新設小中学校建設や通学路の歩道橋新設により率が低くなっている。学校施設に関しては、新設校を含む全体としては率が低くなっているが、既存の学校施設についての老朽化に対する課題は解決していないため、個別施設計画等を踏まえ、計画的な更新が必要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公営住宅については、町内に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団地があり、それぞれ個別施設計画に基づき改修等を行っている。なお、耐用年数を超過していた雲雀ヶ丘団地については、令和２年度に非現地にて緑ケ浜町営住宅として建替事業が完了したことにより全体の率が大幅に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各施設の一人当たりの面積や道路延長については、類似団体平均を下回っている。今後、利用者からの施設整備の要望等があれば、維持管理費等の経常経費の増加に注意しつつ、検討していく必要がある。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9B525CA-1677-4848-AB40-5756F325EB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29AEAD7-0CC4-460A-BDF0-6AB396ABAD4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F51E3C9-6809-4063-9D6C-0F8A884BF4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BF09073-ACBB-49BD-B552-B5E42755D69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C8734E2-BF49-4565-9DD6-5A96D9C5C9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9EED3DC-E64C-4E38-80D0-4DE9704FBF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55FA1DF-4687-44CC-AF2D-317B42E804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34C727F-81C1-4856-9CC4-A57A647C54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E1BB1C3-C025-4022-8A64-E6FE6D54D61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25143B9-0881-4B08-A11F-AED37A7F29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33,615
33,158
18.93
19,012,125
18,263,881
611,979
7,262,089
13,982,853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1E7A173-ACF8-4034-A24F-D44A514448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A82000D-4032-446A-A6DD-2A752CF4C4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A4161C8-9D27-4A30-9D52-C367B328B6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6A03112-5C13-48EA-B136-CCAD2E5FD8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DDA9EA9-D643-4B8D-968C-E7B04AD46E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DC51674-7DB4-4821-8865-337555BBD48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6ABC584-4025-41F0-B8CD-1F01711DD2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A967AD9-F629-45E1-98FC-324DDFA856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33F1C77-DFDB-40BB-91BC-3A1701C81F2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F804783-1EFC-412D-B2EC-71719883E63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DF612E0-FA5D-4C0F-AB8B-415ECB3063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E92C0A5-778C-455E-9F62-F2263DB82E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D4A09E9-B8CF-43E5-9CA8-8D63370576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F60B4D8-0C1F-4AE0-BC17-50B3189154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C5988DA-F7D8-47DC-927B-0966793AF8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EA0FCD1-6258-4EBD-8107-EF95636334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11FF71C-6813-4B48-ADC8-1F8E26D771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57C9AC2-6D20-4B36-B849-90C71A9BD8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78B5585-8123-44FB-A615-96CF3A9C03D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EAEF200-9628-4E64-8801-93C1ADE885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2D84852-316E-4900-AA10-EB0C782B4F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0F3F8DD-0037-426F-BFD2-246AEC3A40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FD9671A-95C1-4585-A9FB-57D363408A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758D892-29AD-447C-8570-3019E84DE84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FD6A55D-EAFB-47A2-B60B-96AC5FFAC4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32D8883-87EC-4BBB-AC80-9E00907218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8B6D055B-249E-410B-A6C6-0218914855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3FDF953-6670-4D70-8FD3-D561619DBC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D88A9E6-369E-4899-AB5C-B6ED846E81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B79A7F43-423F-4E36-A839-91CCC6FFAE4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2848433-2090-48D2-BBF7-13B8390568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8B9E30A-4F61-4393-927C-74E0B4A4E1E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39FA1ECC-86B3-443B-B0B3-412D49A1A38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6958E042-A8E3-476F-A02A-D2E172749C8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C9CE71D6-BA47-4CEE-A76D-F53486A39F5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6577E631-58DD-4141-A09E-DE31CAC6DE4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E841D8B-0AC3-45FC-8A52-4043C995FE7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305A231E-D434-46B6-9B73-E8158C19FCD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CA31AD2E-52CD-4D1E-BAF7-DCC53796562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792A85D0-4188-43A1-882B-F59BC553C8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46CDDA1C-6F28-4DE4-9691-8F6C2D139E5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01CB612-6D77-4C01-9BD4-041B999CFF4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393D1A63-B0D1-4E6C-B4F5-B524F089488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2F8ADC66-0A19-4B41-9429-5F2D40CD3DB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FF84169-9ABA-4307-802D-F18CB1DE35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6D27F9A5-DE8C-4958-AFB7-D331F1FBB7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BE4EFB46-FE37-4133-AC84-FABE60394DAB}"/>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36BEF4DB-FD98-465F-A9DE-00A9999194D5}"/>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E000B011-33D6-4664-9C46-E75260C05882}"/>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13B7E20C-303C-4DAF-9067-44FDCC61FA8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FB1A473E-799C-47DA-82E8-131C9671966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E615313C-B3AD-4AFA-B4AA-295B03D0BD2D}"/>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xmlns="" id="{CECD2933-14C3-4CBB-BCBF-9B8F51E7295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xmlns="" id="{1E6FD35F-BF53-4516-AF0C-8A70CDEE7E24}"/>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xmlns="" id="{843C2BB2-DD8F-41D9-B9A6-EAAC6F3293FA}"/>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xmlns="" id="{D275F15D-8894-494D-98EA-A00429C69E61}"/>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xmlns="" id="{8C926CA8-2F40-45AA-9944-EC8C1B64E939}"/>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15A39F4-C8FB-4CE6-9E23-4A4368C0EA1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2311AAE-8426-4947-ACB8-3E52CBD63D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3216DC1-7DC6-4581-8641-BB012CC899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C6FC031-E3CF-42C6-BEB4-C0F911970B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652EF4C0-AE1E-4089-A6E2-4601FAACF5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xdr:rowOff>
    </xdr:from>
    <xdr:to>
      <xdr:col>24</xdr:col>
      <xdr:colOff>114300</xdr:colOff>
      <xdr:row>38</xdr:row>
      <xdr:rowOff>112304</xdr:rowOff>
    </xdr:to>
    <xdr:sp macro="" textlink="">
      <xdr:nvSpPr>
        <xdr:cNvPr id="74" name="楕円 73">
          <a:extLst>
            <a:ext uri="{FF2B5EF4-FFF2-40B4-BE49-F238E27FC236}">
              <a16:creationId xmlns:a16="http://schemas.microsoft.com/office/drawing/2014/main" xmlns="" id="{461E559B-CC53-4DA7-97D7-23C476B8972A}"/>
            </a:ext>
          </a:extLst>
        </xdr:cNvPr>
        <xdr:cNvSpPr/>
      </xdr:nvSpPr>
      <xdr:spPr>
        <a:xfrm>
          <a:off x="4584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160581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E371A722-0470-43F4-82A5-B93734E1E72F}"/>
            </a:ext>
          </a:extLst>
        </xdr:cNvPr>
        <xdr:cNvSpPr txBox="1"/>
      </xdr:nvSpPr>
      <xdr:spPr>
        <a:xfrm>
          <a:off x="4673600"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xmlns="" id="{2E24180C-970B-4B48-BA7B-A32CCDDCB447}"/>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61504</xdr:rowOff>
    </xdr:to>
    <xdr:cxnSp macro="">
      <xdr:nvCxnSpPr>
        <xdr:cNvPr id="77" name="直線コネクタ 76">
          <a:extLst>
            <a:ext uri="{FF2B5EF4-FFF2-40B4-BE49-F238E27FC236}">
              <a16:creationId xmlns:a16="http://schemas.microsoft.com/office/drawing/2014/main" xmlns="" id="{770BAEB1-9314-4298-9463-04AB6851A715}"/>
            </a:ext>
          </a:extLst>
        </xdr:cNvPr>
        <xdr:cNvCxnSpPr/>
      </xdr:nvCxnSpPr>
      <xdr:spPr>
        <a:xfrm>
          <a:off x="3797300" y="65423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8" name="楕円 77">
          <a:extLst>
            <a:ext uri="{FF2B5EF4-FFF2-40B4-BE49-F238E27FC236}">
              <a16:creationId xmlns:a16="http://schemas.microsoft.com/office/drawing/2014/main" xmlns="" id="{9C0EDC3E-2EA5-480E-BBA8-E42F1EE320B7}"/>
            </a:ext>
          </a:extLst>
        </xdr:cNvPr>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xmlns="" id="{3695A6BE-725A-4A8A-A034-EA1592E44E31}"/>
            </a:ext>
          </a:extLst>
        </xdr:cNvPr>
        <xdr:cNvCxnSpPr/>
      </xdr:nvCxnSpPr>
      <xdr:spPr>
        <a:xfrm>
          <a:off x="2908300" y="65063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77651</xdr:rowOff>
    </xdr:from>
    <xdr:to>
      <xdr:col>10</xdr:col>
      <xdr:colOff>165100</xdr:colOff>
      <xdr:row>38</xdr:row>
      <xdr:rowOff>7801</xdr:rowOff>
    </xdr:to>
    <xdr:sp macro="" textlink="">
      <xdr:nvSpPr>
        <xdr:cNvPr id="80" name="楕円 79">
          <a:extLst>
            <a:ext uri="{FF2B5EF4-FFF2-40B4-BE49-F238E27FC236}">
              <a16:creationId xmlns:a16="http://schemas.microsoft.com/office/drawing/2014/main" xmlns="" id="{D9D17F58-AF49-4FBC-AAF9-CE0C020E9973}"/>
            </a:ext>
          </a:extLst>
        </xdr:cNvPr>
        <xdr:cNvSpPr/>
      </xdr:nvSpPr>
      <xdr:spPr>
        <a:xfrm>
          <a:off x="1968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128451</xdr:rowOff>
    </xdr:from>
    <xdr:to>
      <xdr:col>15</xdr:col>
      <xdr:colOff>50800</xdr:colOff>
      <xdr:row>37</xdr:row>
      <xdr:rowOff>162741</xdr:rowOff>
    </xdr:to>
    <xdr:cxnSp macro="">
      <xdr:nvCxnSpPr>
        <xdr:cNvPr id="81" name="直線コネクタ 80">
          <a:extLst>
            <a:ext uri="{FF2B5EF4-FFF2-40B4-BE49-F238E27FC236}">
              <a16:creationId xmlns:a16="http://schemas.microsoft.com/office/drawing/2014/main" xmlns="" id="{DBDD4B56-4915-45E3-93F6-6A14779CC4F3}"/>
            </a:ext>
          </a:extLst>
        </xdr:cNvPr>
        <xdr:cNvCxnSpPr/>
      </xdr:nvCxnSpPr>
      <xdr:spPr>
        <a:xfrm>
          <a:off x="2019300" y="64721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44994</xdr:rowOff>
    </xdr:from>
    <xdr:to>
      <xdr:col>6</xdr:col>
      <xdr:colOff>38100</xdr:colOff>
      <xdr:row>37</xdr:row>
      <xdr:rowOff>146594</xdr:rowOff>
    </xdr:to>
    <xdr:sp macro="" textlink="">
      <xdr:nvSpPr>
        <xdr:cNvPr id="82" name="楕円 81">
          <a:extLst>
            <a:ext uri="{FF2B5EF4-FFF2-40B4-BE49-F238E27FC236}">
              <a16:creationId xmlns:a16="http://schemas.microsoft.com/office/drawing/2014/main" xmlns="" id="{9C54223A-2A83-43C8-B678-40AE48FB8505}"/>
            </a:ext>
          </a:extLst>
        </xdr:cNvPr>
        <xdr:cNvSpPr/>
      </xdr:nvSpPr>
      <xdr:spPr>
        <a:xfrm>
          <a:off x="1079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95794</xdr:rowOff>
    </xdr:from>
    <xdr:to>
      <xdr:col>10</xdr:col>
      <xdr:colOff>114300</xdr:colOff>
      <xdr:row>37</xdr:row>
      <xdr:rowOff>128451</xdr:rowOff>
    </xdr:to>
    <xdr:cxnSp macro="">
      <xdr:nvCxnSpPr>
        <xdr:cNvPr id="83" name="直線コネクタ 82">
          <a:extLst>
            <a:ext uri="{FF2B5EF4-FFF2-40B4-BE49-F238E27FC236}">
              <a16:creationId xmlns:a16="http://schemas.microsoft.com/office/drawing/2014/main" xmlns="" id="{C03E413A-445F-4BA3-B769-6DDE56606365}"/>
            </a:ext>
          </a:extLst>
        </xdr:cNvPr>
        <xdr:cNvCxnSpPr/>
      </xdr:nvCxnSpPr>
      <xdr:spPr>
        <a:xfrm>
          <a:off x="1130300" y="643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xmlns="" id="{8E93A8FF-F783-40FC-B730-8E1AA7648352}"/>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xmlns="" id="{60AC5BF3-83BD-41E4-8D4B-6502226C965B}"/>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xmlns="" id="{52CCB8BC-A69B-42CD-A928-46D874BE8493}"/>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xmlns="" id="{7D3B6B66-F516-410F-BAE5-40570FA5167C}"/>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a:extLst>
            <a:ext uri="{FF2B5EF4-FFF2-40B4-BE49-F238E27FC236}">
              <a16:creationId xmlns:a16="http://schemas.microsoft.com/office/drawing/2014/main" xmlns="" id="{3470D192-26D0-46EF-84B3-9B11A88FB025}"/>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33218</xdr:rowOff>
    </xdr:from>
    <xdr:ext cx="405111" cy="259045"/>
    <xdr:sp macro="" textlink="">
      <xdr:nvSpPr>
        <xdr:cNvPr id="89" name="n_2mainValue【図書館】&#10;有形固定資産減価償却率">
          <a:extLst>
            <a:ext uri="{FF2B5EF4-FFF2-40B4-BE49-F238E27FC236}">
              <a16:creationId xmlns:a16="http://schemas.microsoft.com/office/drawing/2014/main" xmlns="" id="{08622702-62A7-4498-8B57-5A05542F57A8}"/>
            </a:ext>
          </a:extLst>
        </xdr:cNvPr>
        <xdr:cNvSpPr txBox="1"/>
      </xdr:nvSpPr>
      <xdr:spPr>
        <a:xfrm>
          <a:off x="2705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170378</xdr:rowOff>
    </xdr:from>
    <xdr:ext cx="405111" cy="259045"/>
    <xdr:sp macro="" textlink="">
      <xdr:nvSpPr>
        <xdr:cNvPr id="90" name="n_3mainValue【図書館】&#10;有形固定資産減価償却率">
          <a:extLst>
            <a:ext uri="{FF2B5EF4-FFF2-40B4-BE49-F238E27FC236}">
              <a16:creationId xmlns:a16="http://schemas.microsoft.com/office/drawing/2014/main" xmlns="" id="{5B42710E-8A73-40F7-B006-645F59D2625B}"/>
            </a:ext>
          </a:extLst>
        </xdr:cNvPr>
        <xdr:cNvSpPr txBox="1"/>
      </xdr:nvSpPr>
      <xdr:spPr>
        <a:xfrm>
          <a:off x="1816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137721</xdr:rowOff>
    </xdr:from>
    <xdr:ext cx="405111" cy="259045"/>
    <xdr:sp macro="" textlink="">
      <xdr:nvSpPr>
        <xdr:cNvPr id="91" name="n_4mainValue【図書館】&#10;有形固定資産減価償却率">
          <a:extLst>
            <a:ext uri="{FF2B5EF4-FFF2-40B4-BE49-F238E27FC236}">
              <a16:creationId xmlns:a16="http://schemas.microsoft.com/office/drawing/2014/main" xmlns="" id="{C0A4CA5E-B193-417A-AEC8-E7AF96B80DC1}"/>
            </a:ext>
          </a:extLst>
        </xdr:cNvPr>
        <xdr:cNvSpPr txBox="1"/>
      </xdr:nvSpPr>
      <xdr:spPr>
        <a:xfrm>
          <a:off x="9277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A180AF98-F2DE-4604-A0B9-3502FF5ACE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DE67F305-7624-4E60-9B58-BE30641725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5A71464A-1D0D-4ABB-919B-77D5FD7121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FFC3801B-3401-4101-BF7D-00FB8D6AA68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D81DD61C-39A1-4E0A-84A3-C9E25C42C7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B66B6863-1E0E-4F2B-AC99-AEF67EC7D7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143A0B02-A469-4D43-AD44-421297C6EA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13BC0D4B-3C84-42CC-9D72-FB2D511AAC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3BA42B58-56E7-4A42-B7CF-B41E5A5F6C9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1BC7CA0E-DCC3-406E-971B-4CE6C700127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32BF3D3A-D6E4-4343-ADEC-7A39807081B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9B6C9E4F-9557-4D8D-9F97-D49A249515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67046F5B-CE88-45D7-BF10-AAA592CC30F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DCEC03B0-EC14-44FF-9B85-039F2E7DBAB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15BE5E4F-746B-4A30-B268-D993828A09F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1C7DE3CB-E907-4174-8534-B8D94021E65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08F81139-DB37-41FC-BEB2-3B37C6AB5C2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A5BEC558-E810-4673-90A3-D3312ED05E9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B3CB587C-C068-47A8-AFC8-856ECD682B0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0FDCA2C4-1476-48F7-9CB9-68DC0C02417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C358CD71-70F3-47F9-8618-6AA21A54FE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FF14BDA5-CB31-49EE-ACCF-9F096346186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E9592CAD-B1E7-440E-A109-4F71483FBE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xmlns="" id="{39D99194-D1F7-4724-B9FB-C7CD5C33E53D}"/>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xmlns="" id="{CA033CA4-47E5-4D64-B172-D45B95EA032A}"/>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xmlns="" id="{35351856-2ADE-472A-898F-D891484D5EE8}"/>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xmlns="" id="{967F088C-9C13-4B18-B8D8-5EB64E0FAE94}"/>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xmlns="" id="{9F68D48F-BADB-41F4-B55F-9404927DA77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xmlns="" id="{CB98571B-03BE-4817-B6B8-D97C52165A55}"/>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xmlns="" id="{B4E4D2A4-81F0-48D6-B30E-79DC881A09CD}"/>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xmlns="" id="{30EF6EDE-AB8D-490E-8259-BE499B199AB3}"/>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xmlns="" id="{7E9C29CD-2A0C-486B-BDA1-DF7B7D84B3F1}"/>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E865CC2A-47D9-4059-83FE-97F45F05EE2E}"/>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xmlns="" id="{34BEA7AE-15CB-4F21-80C9-BF2D60212958}"/>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CC8CCD3-0A19-47C7-B277-78F1518570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A547627-D1CF-452C-AA5A-C89C439E65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62A48903-E20D-4923-BDA9-C106658644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D32A6C99-88ED-44FD-9F73-CBCB9AC085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F43CE5A5-AE43-4C3D-A913-8F0F6D988F4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a:extLst>
            <a:ext uri="{FF2B5EF4-FFF2-40B4-BE49-F238E27FC236}">
              <a16:creationId xmlns:a16="http://schemas.microsoft.com/office/drawing/2014/main" xmlns="" id="{E218F001-E4BE-43AF-AD68-5369A4B21E17}"/>
            </a:ext>
          </a:extLst>
        </xdr:cNvPr>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xmlns="" id="{65B838AD-62D5-42BC-ADD1-E5F8413A54D3}"/>
            </a:ext>
          </a:extLst>
        </xdr:cNvPr>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3" name="楕円 132">
          <a:extLst>
            <a:ext uri="{FF2B5EF4-FFF2-40B4-BE49-F238E27FC236}">
              <a16:creationId xmlns:a16="http://schemas.microsoft.com/office/drawing/2014/main" xmlns="" id="{EA738A72-6BA4-4F56-AB43-3C2622E754CA}"/>
            </a:ext>
          </a:extLst>
        </xdr:cNvPr>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34" name="直線コネクタ 133">
          <a:extLst>
            <a:ext uri="{FF2B5EF4-FFF2-40B4-BE49-F238E27FC236}">
              <a16:creationId xmlns:a16="http://schemas.microsoft.com/office/drawing/2014/main" xmlns="" id="{E2A24012-F23C-45BB-B9A9-8DA2F4279213}"/>
            </a:ext>
          </a:extLst>
        </xdr:cNvPr>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35" name="楕円 134">
          <a:extLst>
            <a:ext uri="{FF2B5EF4-FFF2-40B4-BE49-F238E27FC236}">
              <a16:creationId xmlns:a16="http://schemas.microsoft.com/office/drawing/2014/main" xmlns="" id="{BDE7389A-7B8F-40A8-88DF-8495E5C8E5E3}"/>
            </a:ext>
          </a:extLst>
        </xdr:cNvPr>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36" name="直線コネクタ 135">
          <a:extLst>
            <a:ext uri="{FF2B5EF4-FFF2-40B4-BE49-F238E27FC236}">
              <a16:creationId xmlns:a16="http://schemas.microsoft.com/office/drawing/2014/main" xmlns="" id="{713BA282-3F69-4578-B5DC-958975390A6D}"/>
            </a:ext>
          </a:extLst>
        </xdr:cNvPr>
        <xdr:cNvCxnSpPr/>
      </xdr:nvCxnSpPr>
      <xdr:spPr>
        <a:xfrm>
          <a:off x="8750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7" name="楕円 136">
          <a:extLst>
            <a:ext uri="{FF2B5EF4-FFF2-40B4-BE49-F238E27FC236}">
              <a16:creationId xmlns:a16="http://schemas.microsoft.com/office/drawing/2014/main" xmlns="" id="{66EC6030-DF61-41F6-9192-4850A970E025}"/>
            </a:ext>
          </a:extLst>
        </xdr:cNvPr>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129540</xdr:rowOff>
    </xdr:from>
    <xdr:to>
      <xdr:col>45</xdr:col>
      <xdr:colOff>177800</xdr:colOff>
      <xdr:row>41</xdr:row>
      <xdr:rowOff>133350</xdr:rowOff>
    </xdr:to>
    <xdr:cxnSp macro="">
      <xdr:nvCxnSpPr>
        <xdr:cNvPr id="138" name="直線コネクタ 137">
          <a:extLst>
            <a:ext uri="{FF2B5EF4-FFF2-40B4-BE49-F238E27FC236}">
              <a16:creationId xmlns:a16="http://schemas.microsoft.com/office/drawing/2014/main" xmlns="" id="{2F93480B-C64A-4C49-B0FB-20227F04C11D}"/>
            </a:ext>
          </a:extLst>
        </xdr:cNvPr>
        <xdr:cNvCxnSpPr/>
      </xdr:nvCxnSpPr>
      <xdr:spPr>
        <a:xfrm>
          <a:off x="7861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39" name="楕円 138">
          <a:extLst>
            <a:ext uri="{FF2B5EF4-FFF2-40B4-BE49-F238E27FC236}">
              <a16:creationId xmlns:a16="http://schemas.microsoft.com/office/drawing/2014/main" xmlns="" id="{16D76396-4A54-42ED-A684-DFEAB981127B}"/>
            </a:ext>
          </a:extLst>
        </xdr:cNvPr>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129540</xdr:rowOff>
    </xdr:to>
    <xdr:cxnSp macro="">
      <xdr:nvCxnSpPr>
        <xdr:cNvPr id="140" name="直線コネクタ 139">
          <a:extLst>
            <a:ext uri="{FF2B5EF4-FFF2-40B4-BE49-F238E27FC236}">
              <a16:creationId xmlns:a16="http://schemas.microsoft.com/office/drawing/2014/main" xmlns="" id="{CAD0189E-DAFA-4193-8CC0-9CA226BF06F6}"/>
            </a:ext>
          </a:extLst>
        </xdr:cNvPr>
        <xdr:cNvCxnSpPr/>
      </xdr:nvCxnSpPr>
      <xdr:spPr>
        <a:xfrm>
          <a:off x="6972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xmlns="" id="{98E3636D-083E-47CB-A3A5-9D13FED9E0FA}"/>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xmlns="" id="{B02B1A8A-A88C-4568-9CEA-25E8B6C1CF43}"/>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xmlns="" id="{C95A4B79-E78F-4205-B860-2A0DA2A2C25B}"/>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xmlns="" id="{EFA6328A-E5D9-4931-AC50-FD25517E4163}"/>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5" name="n_1mainValue【図書館】&#10;一人当たり面積">
          <a:extLst>
            <a:ext uri="{FF2B5EF4-FFF2-40B4-BE49-F238E27FC236}">
              <a16:creationId xmlns:a16="http://schemas.microsoft.com/office/drawing/2014/main" xmlns="" id="{A517A8FD-FF57-4B90-96E7-49CE1C1C9B61}"/>
            </a:ext>
          </a:extLst>
        </xdr:cNvPr>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46" name="n_2mainValue【図書館】&#10;一人当たり面積">
          <a:extLst>
            <a:ext uri="{FF2B5EF4-FFF2-40B4-BE49-F238E27FC236}">
              <a16:creationId xmlns:a16="http://schemas.microsoft.com/office/drawing/2014/main" xmlns="" id="{A34BC57E-11DF-4361-AEC1-D1A0C3645125}"/>
            </a:ext>
          </a:extLst>
        </xdr:cNvPr>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7" name="n_3mainValue【図書館】&#10;一人当たり面積">
          <a:extLst>
            <a:ext uri="{FF2B5EF4-FFF2-40B4-BE49-F238E27FC236}">
              <a16:creationId xmlns:a16="http://schemas.microsoft.com/office/drawing/2014/main" xmlns="" id="{CBDD2643-87BA-4FAD-9BE7-1C03195E18DB}"/>
            </a:ext>
          </a:extLst>
        </xdr:cNvPr>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8" name="n_4mainValue【図書館】&#10;一人当たり面積">
          <a:extLst>
            <a:ext uri="{FF2B5EF4-FFF2-40B4-BE49-F238E27FC236}">
              <a16:creationId xmlns:a16="http://schemas.microsoft.com/office/drawing/2014/main" xmlns="" id="{EB0E9C2A-0750-4DD3-B97C-DDDD2CF7B4F3}"/>
            </a:ext>
          </a:extLst>
        </xdr:cNvPr>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41222DE1-C430-4124-950E-D110617C96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74AF9F26-D2FF-4E47-BBE5-49243C856C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BA3B2B55-4B78-4D09-AC8B-AC76D7EEE9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9C475D57-62EF-4FFD-BDAC-E6091BCF27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AA929EEB-7C36-497B-A861-9B9AB7BDC3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0361F878-D4A8-4902-B44A-48A6B5E17D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7D4E2D47-8092-411D-A512-FF8068C17B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31548D85-0887-43C1-B805-DF3F2D3421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EBAA29C8-E0F5-48FB-A095-90FC6FBC6FB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BE9227F5-7A31-42B7-A885-2D5691DCC3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504B5E9C-0785-45E9-8614-E9A455B0F3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1E76EFF3-142F-4489-ADA4-7A3FE17AB3E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938CF809-C87C-42D0-95D0-6871485CB68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BA1C1EFE-789E-4631-A7CA-AE299EB8061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1A55D679-EED0-433B-A54E-9DD4E69F8E5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3C068084-CF72-4ED9-95FE-0540902AD51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EF48E7AE-1FC8-4C95-B4F5-C4812D1509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F3C6F326-2FE1-4C61-81F3-60BA2918549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B0905F4B-4501-4019-A1C9-2D5609B0DD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04FB0F44-B6E5-4D2F-B8B6-2780F6151B0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453D908C-70C2-4C0F-8D2B-9AA29C5191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FECDD2B4-162D-4744-95A1-23385C966E9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801DD6DA-C822-4259-874B-A85D857542C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8BB1B667-E501-4C72-8243-977FB6ABB1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AB3DBFF6-59E2-49D1-BBAE-DF31ED9BFA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52A20E3E-F718-479B-BE8A-A6F89280CC32}"/>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85920346-1E26-4D17-A3F2-F1B162F85D9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BA8D673A-AB78-4B3B-8A41-D33434687F8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52A5EDD0-EBB5-4553-9685-38ED0B3B6D42}"/>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xmlns="" id="{1729839D-2DFD-476D-AE7B-942F16EA2E2F}"/>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A12E3919-746D-4577-BDAC-25CE6CB117FD}"/>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xmlns="" id="{B7A7807E-7E77-437A-A841-27D8273BA24C}"/>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xmlns="" id="{FD6B55C6-5452-446F-A54C-FC35CC1DC0B1}"/>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xmlns="" id="{A2A072E7-1D06-4A32-BF98-33CAB7B7BA1A}"/>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xmlns="" id="{C16F2B9C-516B-40D2-A066-CD577A8A75B5}"/>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xmlns="" id="{1B359A19-AB35-44B5-9ED7-0B8544F61E47}"/>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7E2FC140-570B-4236-9380-2E048440F5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8D448857-7246-46C4-A8FA-6162E5B06A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E85233D8-9417-46DB-9632-FDFA3C7168F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FDCE223B-22D7-40FB-BEB5-077B1E0ECB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6B3978A1-D5A2-48DC-9258-EC745E6693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112485</xdr:rowOff>
    </xdr:from>
    <xdr:to>
      <xdr:col>24</xdr:col>
      <xdr:colOff>114300</xdr:colOff>
      <xdr:row>64</xdr:row>
      <xdr:rowOff>42635</xdr:rowOff>
    </xdr:to>
    <xdr:sp macro="" textlink="">
      <xdr:nvSpPr>
        <xdr:cNvPr id="190" name="楕円 189">
          <a:extLst>
            <a:ext uri="{FF2B5EF4-FFF2-40B4-BE49-F238E27FC236}">
              <a16:creationId xmlns:a16="http://schemas.microsoft.com/office/drawing/2014/main" xmlns="" id="{FF73D850-334B-45EB-AB9E-D6AE8E112462}"/>
            </a:ext>
          </a:extLst>
        </xdr:cNvPr>
        <xdr:cNvSpPr/>
      </xdr:nvSpPr>
      <xdr:spPr>
        <a:xfrm>
          <a:off x="4584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90912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F53507D8-69B5-42B4-BEEF-E4F192E1DE36}"/>
            </a:ext>
          </a:extLst>
        </xdr:cNvPr>
        <xdr:cNvSpPr txBox="1"/>
      </xdr:nvSpPr>
      <xdr:spPr>
        <a:xfrm>
          <a:off x="4673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107587</xdr:rowOff>
    </xdr:from>
    <xdr:to>
      <xdr:col>20</xdr:col>
      <xdr:colOff>38100</xdr:colOff>
      <xdr:row>64</xdr:row>
      <xdr:rowOff>37737</xdr:rowOff>
    </xdr:to>
    <xdr:sp macro="" textlink="">
      <xdr:nvSpPr>
        <xdr:cNvPr id="192" name="楕円 191">
          <a:extLst>
            <a:ext uri="{FF2B5EF4-FFF2-40B4-BE49-F238E27FC236}">
              <a16:creationId xmlns:a16="http://schemas.microsoft.com/office/drawing/2014/main" xmlns="" id="{A9DC862A-C8F4-4AD1-AD1A-69E6441F2F1D}"/>
            </a:ext>
          </a:extLst>
        </xdr:cNvPr>
        <xdr:cNvSpPr/>
      </xdr:nvSpPr>
      <xdr:spPr>
        <a:xfrm>
          <a:off x="3746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158387</xdr:rowOff>
    </xdr:from>
    <xdr:to>
      <xdr:col>24</xdr:col>
      <xdr:colOff>63500</xdr:colOff>
      <xdr:row>63</xdr:row>
      <xdr:rowOff>163285</xdr:rowOff>
    </xdr:to>
    <xdr:cxnSp macro="">
      <xdr:nvCxnSpPr>
        <xdr:cNvPr id="193" name="直線コネクタ 192">
          <a:extLst>
            <a:ext uri="{FF2B5EF4-FFF2-40B4-BE49-F238E27FC236}">
              <a16:creationId xmlns:a16="http://schemas.microsoft.com/office/drawing/2014/main" xmlns="" id="{7C42ED77-CB38-409E-9BF3-BA3D0EFC08BC}"/>
            </a:ext>
          </a:extLst>
        </xdr:cNvPr>
        <xdr:cNvCxnSpPr/>
      </xdr:nvCxnSpPr>
      <xdr:spPr>
        <a:xfrm>
          <a:off x="3797300" y="1095973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102688</xdr:rowOff>
    </xdr:from>
    <xdr:to>
      <xdr:col>15</xdr:col>
      <xdr:colOff>101600</xdr:colOff>
      <xdr:row>64</xdr:row>
      <xdr:rowOff>32838</xdr:rowOff>
    </xdr:to>
    <xdr:sp macro="" textlink="">
      <xdr:nvSpPr>
        <xdr:cNvPr id="194" name="楕円 193">
          <a:extLst>
            <a:ext uri="{FF2B5EF4-FFF2-40B4-BE49-F238E27FC236}">
              <a16:creationId xmlns:a16="http://schemas.microsoft.com/office/drawing/2014/main" xmlns="" id="{7F586A86-BACA-4C12-A399-3018BF6A91D3}"/>
            </a:ext>
          </a:extLst>
        </xdr:cNvPr>
        <xdr:cNvSpPr/>
      </xdr:nvSpPr>
      <xdr:spPr>
        <a:xfrm>
          <a:off x="2857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153488</xdr:rowOff>
    </xdr:from>
    <xdr:to>
      <xdr:col>19</xdr:col>
      <xdr:colOff>177800</xdr:colOff>
      <xdr:row>63</xdr:row>
      <xdr:rowOff>158387</xdr:rowOff>
    </xdr:to>
    <xdr:cxnSp macro="">
      <xdr:nvCxnSpPr>
        <xdr:cNvPr id="195" name="直線コネクタ 194">
          <a:extLst>
            <a:ext uri="{FF2B5EF4-FFF2-40B4-BE49-F238E27FC236}">
              <a16:creationId xmlns:a16="http://schemas.microsoft.com/office/drawing/2014/main" xmlns="" id="{21E882E9-4236-454D-97C4-402DBAE8255F}"/>
            </a:ext>
          </a:extLst>
        </xdr:cNvPr>
        <xdr:cNvCxnSpPr/>
      </xdr:nvCxnSpPr>
      <xdr:spPr>
        <a:xfrm>
          <a:off x="2908300" y="109548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196" name="楕円 195">
          <a:extLst>
            <a:ext uri="{FF2B5EF4-FFF2-40B4-BE49-F238E27FC236}">
              <a16:creationId xmlns:a16="http://schemas.microsoft.com/office/drawing/2014/main" xmlns="" id="{59EB2597-C165-46D1-B7FC-421DF96519B1}"/>
            </a:ext>
          </a:extLst>
        </xdr:cNvPr>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63</xdr:row>
      <xdr:rowOff>153488</xdr:rowOff>
    </xdr:to>
    <xdr:cxnSp macro="">
      <xdr:nvCxnSpPr>
        <xdr:cNvPr id="197" name="直線コネクタ 196">
          <a:extLst>
            <a:ext uri="{FF2B5EF4-FFF2-40B4-BE49-F238E27FC236}">
              <a16:creationId xmlns:a16="http://schemas.microsoft.com/office/drawing/2014/main" xmlns="" id="{3192DCE9-7391-4C8F-B0C1-7C8BF892EE5D}"/>
            </a:ext>
          </a:extLst>
        </xdr:cNvPr>
        <xdr:cNvCxnSpPr/>
      </xdr:nvCxnSpPr>
      <xdr:spPr>
        <a:xfrm>
          <a:off x="2019300" y="109499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99423</xdr:rowOff>
    </xdr:from>
    <xdr:to>
      <xdr:col>6</xdr:col>
      <xdr:colOff>38100</xdr:colOff>
      <xdr:row>64</xdr:row>
      <xdr:rowOff>29573</xdr:rowOff>
    </xdr:to>
    <xdr:sp macro="" textlink="">
      <xdr:nvSpPr>
        <xdr:cNvPr id="198" name="楕円 197">
          <a:extLst>
            <a:ext uri="{FF2B5EF4-FFF2-40B4-BE49-F238E27FC236}">
              <a16:creationId xmlns:a16="http://schemas.microsoft.com/office/drawing/2014/main" xmlns="" id="{DDF021D7-F5C7-4E15-B91B-61525E95009C}"/>
            </a:ext>
          </a:extLst>
        </xdr:cNvPr>
        <xdr:cNvSpPr/>
      </xdr:nvSpPr>
      <xdr:spPr>
        <a:xfrm>
          <a:off x="1079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148590</xdr:rowOff>
    </xdr:from>
    <xdr:to>
      <xdr:col>10</xdr:col>
      <xdr:colOff>114300</xdr:colOff>
      <xdr:row>63</xdr:row>
      <xdr:rowOff>150223</xdr:rowOff>
    </xdr:to>
    <xdr:cxnSp macro="">
      <xdr:nvCxnSpPr>
        <xdr:cNvPr id="199" name="直線コネクタ 198">
          <a:extLst>
            <a:ext uri="{FF2B5EF4-FFF2-40B4-BE49-F238E27FC236}">
              <a16:creationId xmlns:a16="http://schemas.microsoft.com/office/drawing/2014/main" xmlns="" id="{DAB1B09D-E982-4257-8BD8-ACA3B4A50B80}"/>
            </a:ext>
          </a:extLst>
        </xdr:cNvPr>
        <xdr:cNvCxnSpPr/>
      </xdr:nvCxnSpPr>
      <xdr:spPr>
        <a:xfrm flipV="1">
          <a:off x="1130300" y="109499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2C94EBC1-8EBF-4CA6-9B6F-BA048FB859C3}"/>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09431DB7-9151-480D-9544-B30A7DDE87F6}"/>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544F01D1-DC8B-4355-863D-AF179B6679E9}"/>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C380C30D-F8CD-43F5-B575-53CD94456AD4}"/>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28864</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54E174A7-588B-44C0-859F-2C62D4686278}"/>
            </a:ext>
          </a:extLst>
        </xdr:cNvPr>
        <xdr:cNvSpPr txBox="1"/>
      </xdr:nvSpPr>
      <xdr:spPr>
        <a:xfrm>
          <a:off x="35820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23965</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41FD65EB-6824-4759-859C-6ADEDC88114A}"/>
            </a:ext>
          </a:extLst>
        </xdr:cNvPr>
        <xdr:cNvSpPr txBox="1"/>
      </xdr:nvSpPr>
      <xdr:spPr>
        <a:xfrm>
          <a:off x="2705744" y="1099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17E91596-E8C3-4E35-AA49-C1946D7F6515}"/>
            </a:ext>
          </a:extLst>
        </xdr:cNvPr>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20700</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4DA739C0-6152-4358-A3B1-C143C18764A8}"/>
            </a:ext>
          </a:extLst>
        </xdr:cNvPr>
        <xdr:cNvSpPr txBox="1"/>
      </xdr:nvSpPr>
      <xdr:spPr>
        <a:xfrm>
          <a:off x="927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0A9CA434-A4FD-4066-A449-48FC36BC4F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EA6A954E-FDBB-467F-B2B9-1A22134303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425B0796-3675-415E-9638-6C6223C2C1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AB73AB67-C1CC-4507-8AD2-69B07A3A5E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69E5BB98-C446-4B7D-BE6F-BBBF8AFD58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E17C4F2C-39EC-40D8-A7F5-6783DF1578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FE7B9522-0660-4A7C-B3DA-8EB7B569B35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45E5F191-5BD5-4D5D-9879-5511D0132F0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942C2516-3F5A-4E64-AB51-4C7E70D0875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B80D56AE-124A-4E56-B898-571659633A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0ED37A3A-FD9F-416A-85C2-DAA74CA0C00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033DEE1B-40E6-4681-B1D7-F5D6FDDAF22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EB758BD3-0664-4443-8BA0-0D93D2C9A15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B94B71EC-4C6B-4FFA-A60E-F66CCF6E7C4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6C790E6B-476A-4CA3-B2B6-89E789CF681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1842B37A-9909-40F9-8660-EE6592CC638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89066F2F-4A0D-459C-A105-8F1258ED04C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8387599D-FCC1-4681-8626-06DB8C7B112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17EBB440-8CA0-41AE-86B1-3D030CA52D7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11E49A66-66C8-46E3-A67B-FFEBFE5C986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30069C47-1514-4261-9624-8ED447E9B6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3200ED49-FCF7-44EB-BA82-D0BAE49DC7B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9A50B96E-74AA-431E-9EF4-7125CAF065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27132672-204A-4628-9581-21462E3D4449}"/>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85250305-ED5B-4F73-B459-14E589B7C03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423FD46F-A96A-4D32-888A-532212936FBC}"/>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38D60F0F-1303-42F7-AC29-49D4DFEBB47E}"/>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xmlns="" id="{F9FA725C-939E-4A0E-83DA-AC3F3F088A85}"/>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500CE46B-CC17-4463-BD56-E4A41AB1653A}"/>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xmlns="" id="{2A9D814B-90DE-4754-A158-46BB85E5456E}"/>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xmlns="" id="{27F34635-4C1F-4057-8D6E-C81E3D7694C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xmlns="" id="{4FF5006C-3B5D-4279-A2F8-BFCEC88A39B3}"/>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xmlns="" id="{F76141AC-C452-4E39-880D-0BBA69F5DBC6}"/>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xmlns="" id="{86E4A5FE-CB39-4A61-AB96-CD169B6F7CAC}"/>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16AF9B2C-F6C6-4C91-9C6E-F1DD22D5BF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8480298E-C93E-492F-A1AC-9B56049E01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CE5C44B7-DC05-4526-AC25-37DF49F745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DC6AEC9C-890F-4CE7-A86E-4AEF470FC55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8CB4BE2C-4ABB-42AC-8ACD-A44860898F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141605</xdr:rowOff>
    </xdr:from>
    <xdr:to>
      <xdr:col>55</xdr:col>
      <xdr:colOff>50800</xdr:colOff>
      <xdr:row>64</xdr:row>
      <xdr:rowOff>71755</xdr:rowOff>
    </xdr:to>
    <xdr:sp macro="" textlink="">
      <xdr:nvSpPr>
        <xdr:cNvPr id="247" name="楕円 246">
          <a:extLst>
            <a:ext uri="{FF2B5EF4-FFF2-40B4-BE49-F238E27FC236}">
              <a16:creationId xmlns:a16="http://schemas.microsoft.com/office/drawing/2014/main" xmlns="" id="{9A6003A7-8B2C-4A16-948E-43B7A07B8EC7}"/>
            </a:ext>
          </a:extLst>
        </xdr:cNvPr>
        <xdr:cNvSpPr/>
      </xdr:nvSpPr>
      <xdr:spPr>
        <a:xfrm>
          <a:off x="104267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56532</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BC75DAEA-FD7C-410E-B178-8929B6CB54AB}"/>
            </a:ext>
          </a:extLst>
        </xdr:cNvPr>
        <xdr:cNvSpPr txBox="1"/>
      </xdr:nvSpPr>
      <xdr:spPr>
        <a:xfrm>
          <a:off x="10515600" y="108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141605</xdr:rowOff>
    </xdr:from>
    <xdr:to>
      <xdr:col>50</xdr:col>
      <xdr:colOff>165100</xdr:colOff>
      <xdr:row>64</xdr:row>
      <xdr:rowOff>71755</xdr:rowOff>
    </xdr:to>
    <xdr:sp macro="" textlink="">
      <xdr:nvSpPr>
        <xdr:cNvPr id="249" name="楕円 248">
          <a:extLst>
            <a:ext uri="{FF2B5EF4-FFF2-40B4-BE49-F238E27FC236}">
              <a16:creationId xmlns:a16="http://schemas.microsoft.com/office/drawing/2014/main" xmlns="" id="{CDA51A53-0B3E-4250-9501-17D603283E45}"/>
            </a:ext>
          </a:extLst>
        </xdr:cNvPr>
        <xdr:cNvSpPr/>
      </xdr:nvSpPr>
      <xdr:spPr>
        <a:xfrm>
          <a:off x="9588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20955</xdr:rowOff>
    </xdr:from>
    <xdr:to>
      <xdr:col>55</xdr:col>
      <xdr:colOff>0</xdr:colOff>
      <xdr:row>64</xdr:row>
      <xdr:rowOff>20955</xdr:rowOff>
    </xdr:to>
    <xdr:cxnSp macro="">
      <xdr:nvCxnSpPr>
        <xdr:cNvPr id="250" name="直線コネクタ 249">
          <a:extLst>
            <a:ext uri="{FF2B5EF4-FFF2-40B4-BE49-F238E27FC236}">
              <a16:creationId xmlns:a16="http://schemas.microsoft.com/office/drawing/2014/main" xmlns="" id="{11E9CF7C-8703-4B27-8A69-4539431EC3E1}"/>
            </a:ext>
          </a:extLst>
        </xdr:cNvPr>
        <xdr:cNvCxnSpPr/>
      </xdr:nvCxnSpPr>
      <xdr:spPr>
        <a:xfrm>
          <a:off x="9639300" y="10993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141605</xdr:rowOff>
    </xdr:from>
    <xdr:to>
      <xdr:col>46</xdr:col>
      <xdr:colOff>38100</xdr:colOff>
      <xdr:row>64</xdr:row>
      <xdr:rowOff>71755</xdr:rowOff>
    </xdr:to>
    <xdr:sp macro="" textlink="">
      <xdr:nvSpPr>
        <xdr:cNvPr id="251" name="楕円 250">
          <a:extLst>
            <a:ext uri="{FF2B5EF4-FFF2-40B4-BE49-F238E27FC236}">
              <a16:creationId xmlns:a16="http://schemas.microsoft.com/office/drawing/2014/main" xmlns="" id="{C80B77E1-D63C-4D0D-8FCD-AEDE1F937848}"/>
            </a:ext>
          </a:extLst>
        </xdr:cNvPr>
        <xdr:cNvSpPr/>
      </xdr:nvSpPr>
      <xdr:spPr>
        <a:xfrm>
          <a:off x="8699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20955</xdr:rowOff>
    </xdr:from>
    <xdr:to>
      <xdr:col>50</xdr:col>
      <xdr:colOff>114300</xdr:colOff>
      <xdr:row>64</xdr:row>
      <xdr:rowOff>20955</xdr:rowOff>
    </xdr:to>
    <xdr:cxnSp macro="">
      <xdr:nvCxnSpPr>
        <xdr:cNvPr id="252" name="直線コネクタ 251">
          <a:extLst>
            <a:ext uri="{FF2B5EF4-FFF2-40B4-BE49-F238E27FC236}">
              <a16:creationId xmlns:a16="http://schemas.microsoft.com/office/drawing/2014/main" xmlns="" id="{BF335762-6C4B-434B-A8D1-B1ECA05362FB}"/>
            </a:ext>
          </a:extLst>
        </xdr:cNvPr>
        <xdr:cNvCxnSpPr/>
      </xdr:nvCxnSpPr>
      <xdr:spPr>
        <a:xfrm>
          <a:off x="8750300" y="1099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139700</xdr:rowOff>
    </xdr:from>
    <xdr:to>
      <xdr:col>41</xdr:col>
      <xdr:colOff>101600</xdr:colOff>
      <xdr:row>64</xdr:row>
      <xdr:rowOff>69850</xdr:rowOff>
    </xdr:to>
    <xdr:sp macro="" textlink="">
      <xdr:nvSpPr>
        <xdr:cNvPr id="253" name="楕円 252">
          <a:extLst>
            <a:ext uri="{FF2B5EF4-FFF2-40B4-BE49-F238E27FC236}">
              <a16:creationId xmlns:a16="http://schemas.microsoft.com/office/drawing/2014/main" xmlns="" id="{D329F1D2-7B06-47ED-83D7-9B9ABF2A7665}"/>
            </a:ext>
          </a:extLst>
        </xdr:cNvPr>
        <xdr:cNvSpPr/>
      </xdr:nvSpPr>
      <xdr:spPr>
        <a:xfrm>
          <a:off x="7810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19050</xdr:rowOff>
    </xdr:from>
    <xdr:to>
      <xdr:col>45</xdr:col>
      <xdr:colOff>177800</xdr:colOff>
      <xdr:row>64</xdr:row>
      <xdr:rowOff>20955</xdr:rowOff>
    </xdr:to>
    <xdr:cxnSp macro="">
      <xdr:nvCxnSpPr>
        <xdr:cNvPr id="254" name="直線コネクタ 253">
          <a:extLst>
            <a:ext uri="{FF2B5EF4-FFF2-40B4-BE49-F238E27FC236}">
              <a16:creationId xmlns:a16="http://schemas.microsoft.com/office/drawing/2014/main" xmlns="" id="{98C62D5D-D6E5-4035-BFD1-5D58763B1969}"/>
            </a:ext>
          </a:extLst>
        </xdr:cNvPr>
        <xdr:cNvCxnSpPr/>
      </xdr:nvCxnSpPr>
      <xdr:spPr>
        <a:xfrm>
          <a:off x="7861300" y="10991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139700</xdr:rowOff>
    </xdr:from>
    <xdr:to>
      <xdr:col>36</xdr:col>
      <xdr:colOff>165100</xdr:colOff>
      <xdr:row>64</xdr:row>
      <xdr:rowOff>69850</xdr:rowOff>
    </xdr:to>
    <xdr:sp macro="" textlink="">
      <xdr:nvSpPr>
        <xdr:cNvPr id="255" name="楕円 254">
          <a:extLst>
            <a:ext uri="{FF2B5EF4-FFF2-40B4-BE49-F238E27FC236}">
              <a16:creationId xmlns:a16="http://schemas.microsoft.com/office/drawing/2014/main" xmlns="" id="{8D67CCE3-602B-4CD9-856E-93705F99C06F}"/>
            </a:ext>
          </a:extLst>
        </xdr:cNvPr>
        <xdr:cNvSpPr/>
      </xdr:nvSpPr>
      <xdr:spPr>
        <a:xfrm>
          <a:off x="6921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19050</xdr:rowOff>
    </xdr:from>
    <xdr:to>
      <xdr:col>41</xdr:col>
      <xdr:colOff>50800</xdr:colOff>
      <xdr:row>64</xdr:row>
      <xdr:rowOff>19050</xdr:rowOff>
    </xdr:to>
    <xdr:cxnSp macro="">
      <xdr:nvCxnSpPr>
        <xdr:cNvPr id="256" name="直線コネクタ 255">
          <a:extLst>
            <a:ext uri="{FF2B5EF4-FFF2-40B4-BE49-F238E27FC236}">
              <a16:creationId xmlns:a16="http://schemas.microsoft.com/office/drawing/2014/main" xmlns="" id="{F4B17B8F-C885-465F-B7D1-5E5ED882115A}"/>
            </a:ext>
          </a:extLst>
        </xdr:cNvPr>
        <xdr:cNvCxnSpPr/>
      </xdr:nvCxnSpPr>
      <xdr:spPr>
        <a:xfrm>
          <a:off x="6972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xmlns="" id="{43914DAA-E6D6-4A37-8270-8FB8E3BB0F93}"/>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xmlns="" id="{D151833E-C593-492B-9B1C-E57B113C6F84}"/>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xmlns="" id="{C86043DB-6369-47B6-AC5F-AD823BEFEB3C}"/>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xmlns="" id="{BA71B336-83BE-4588-9DD4-90DBF34CD081}"/>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62882</xdr:rowOff>
    </xdr:from>
    <xdr:ext cx="469744" cy="259045"/>
    <xdr:sp macro="" textlink="">
      <xdr:nvSpPr>
        <xdr:cNvPr id="261" name="n_1mainValue【体育館・プール】&#10;一人当たり面積">
          <a:extLst>
            <a:ext uri="{FF2B5EF4-FFF2-40B4-BE49-F238E27FC236}">
              <a16:creationId xmlns:a16="http://schemas.microsoft.com/office/drawing/2014/main" xmlns="" id="{071E2A2E-A640-4543-AF78-7B8A2BF20E34}"/>
            </a:ext>
          </a:extLst>
        </xdr:cNvPr>
        <xdr:cNvSpPr txBox="1"/>
      </xdr:nvSpPr>
      <xdr:spPr>
        <a:xfrm>
          <a:off x="9391727"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62882</xdr:rowOff>
    </xdr:from>
    <xdr:ext cx="469744" cy="259045"/>
    <xdr:sp macro="" textlink="">
      <xdr:nvSpPr>
        <xdr:cNvPr id="262" name="n_2mainValue【体育館・プール】&#10;一人当たり面積">
          <a:extLst>
            <a:ext uri="{FF2B5EF4-FFF2-40B4-BE49-F238E27FC236}">
              <a16:creationId xmlns:a16="http://schemas.microsoft.com/office/drawing/2014/main" xmlns="" id="{F54DC94B-C359-44A3-B213-8C9F223C5421}"/>
            </a:ext>
          </a:extLst>
        </xdr:cNvPr>
        <xdr:cNvSpPr txBox="1"/>
      </xdr:nvSpPr>
      <xdr:spPr>
        <a:xfrm>
          <a:off x="8515427"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60977</xdr:rowOff>
    </xdr:from>
    <xdr:ext cx="469744" cy="259045"/>
    <xdr:sp macro="" textlink="">
      <xdr:nvSpPr>
        <xdr:cNvPr id="263" name="n_3mainValue【体育館・プール】&#10;一人当たり面積">
          <a:extLst>
            <a:ext uri="{FF2B5EF4-FFF2-40B4-BE49-F238E27FC236}">
              <a16:creationId xmlns:a16="http://schemas.microsoft.com/office/drawing/2014/main" xmlns="" id="{DD839530-F607-416F-B5C7-8444510E1AC2}"/>
            </a:ext>
          </a:extLst>
        </xdr:cNvPr>
        <xdr:cNvSpPr txBox="1"/>
      </xdr:nvSpPr>
      <xdr:spPr>
        <a:xfrm>
          <a:off x="7626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60977</xdr:rowOff>
    </xdr:from>
    <xdr:ext cx="469744" cy="259045"/>
    <xdr:sp macro="" textlink="">
      <xdr:nvSpPr>
        <xdr:cNvPr id="264" name="n_4mainValue【体育館・プール】&#10;一人当たり面積">
          <a:extLst>
            <a:ext uri="{FF2B5EF4-FFF2-40B4-BE49-F238E27FC236}">
              <a16:creationId xmlns:a16="http://schemas.microsoft.com/office/drawing/2014/main" xmlns="" id="{F0013AFF-AD4E-4B85-BC2B-19613D33F673}"/>
            </a:ext>
          </a:extLst>
        </xdr:cNvPr>
        <xdr:cNvSpPr txBox="1"/>
      </xdr:nvSpPr>
      <xdr:spPr>
        <a:xfrm>
          <a:off x="6737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23563E89-6AC0-40F5-8774-D54FDAB207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21621103-F06A-4110-92DA-CDBADAEB95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FBF4E2AC-89DC-4F65-ACF0-4DE3BCBE66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FE8B98BD-C9F4-464B-891F-047DE172EA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18F58C53-CBEB-42AE-8932-50DF611461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5358EE89-B2E2-4891-BC98-BA6FDE08E5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952FE90D-6816-4E13-89DF-8716CE529E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8A10F8FB-DAB2-4EF1-B2FB-8527A8B06AE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xmlns="" id="{17217CC2-75D0-4196-9AFE-5AB7EFF5CA7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xmlns="" id="{B90025F6-DC0D-4298-A12E-BFD20D434F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xmlns="" id="{85484DE6-453E-46A5-8025-2F6D1AC54B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xmlns="" id="{2709DC64-48E9-4BF6-B6D6-8B842F9ED2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xmlns="" id="{EB672CB7-C789-450C-9FEF-9068322069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xmlns="" id="{E97B6271-B534-4A9C-BD0E-E07502A98E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xmlns="" id="{4A55131C-ADED-4561-8C3C-619CC2D059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xmlns="" id="{F3EFDFEC-2A15-4EB5-9447-D21E80AD98F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xmlns="" id="{BD718700-45D7-43AE-A95A-1B8D2516DFA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xmlns="" id="{B373CCE2-200B-4AE8-8AD8-94F1B41822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xmlns="" id="{5C5323F5-18DC-46AA-8DD7-C430C16172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xmlns="" id="{5403EF2D-9A40-4187-B71B-BF2E726715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xmlns="" id="{04277A39-0438-4D5E-9D25-D6906955986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xmlns="" id="{B4266FBA-6A28-4F84-8C8B-D5D0EAF9D9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xmlns="" id="{F5012C95-A3DB-4692-BD46-C0803D479ED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xmlns="" id="{3466D73B-3DF8-4024-8868-7D98F591F2C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xmlns="" id="{EEDE6EFC-388D-40B5-9599-AD9334BC165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xmlns="" id="{3ECBC425-1E04-437C-BA4C-9CE4B8A71A2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xmlns="" id="{150BFA6D-6437-41FC-A9CD-E35AF1F970E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xmlns="" id="{2CC4F3B8-EEEF-46E3-9C7E-36EE2852544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xmlns="" id="{AABDA3D5-524F-41F9-BD13-1F47323A2EF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xmlns="" id="{DB29BE1C-8584-447D-ABAC-D15BA04899B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xmlns="" id="{A5589B77-6159-4701-A034-B9C4EC8E1DC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xmlns="" id="{3BF4181D-154C-461F-BE35-2BDB070776F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xmlns="" id="{A203992B-DA57-48EB-B98F-5EC00A30EAF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xmlns="" id="{52C846CF-880F-481B-AD8D-F8B0BF25D8E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xmlns="" id="{11A15298-B38D-4EFF-B941-C759B016755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xmlns="" id="{8581A0BA-264E-44A8-9A16-E71C80B599A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xmlns="" id="{78C1AAE0-25A0-4F42-B97E-CB69EA9F196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xmlns="" id="{99F8A69C-209F-4D7F-A603-939EF435823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xmlns="" id="{E9052B72-B1C1-47DA-B3A4-48EBFD2999B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xmlns="" id="{91792182-BA9E-401F-B438-326EE894704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xmlns="" id="{8DFD49DC-3E03-42E8-A7A3-8257E8641D0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xmlns="" id="{CB36A6AE-91D4-4CE0-B340-557B2F34FC45}"/>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xmlns="" id="{3BBB1865-8854-480F-94E9-B947160A424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xmlns="" id="{CBA3B443-91CC-4A57-AB36-DDDFCE442E5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9" name="【市民会館】&#10;有形固定資産減価償却率最大値テキスト">
          <a:extLst>
            <a:ext uri="{FF2B5EF4-FFF2-40B4-BE49-F238E27FC236}">
              <a16:creationId xmlns:a16="http://schemas.microsoft.com/office/drawing/2014/main" xmlns="" id="{F4C647AE-4085-432F-98B0-EDFC6E39C931}"/>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10" name="直線コネクタ 309">
          <a:extLst>
            <a:ext uri="{FF2B5EF4-FFF2-40B4-BE49-F238E27FC236}">
              <a16:creationId xmlns:a16="http://schemas.microsoft.com/office/drawing/2014/main" xmlns="" id="{A9238A0A-EC0C-41B1-963B-8F824039654A}"/>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xmlns="" id="{BCB1FA27-14A8-49BD-8502-6397D3712647}"/>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2" name="フローチャート: 判断 311">
          <a:extLst>
            <a:ext uri="{FF2B5EF4-FFF2-40B4-BE49-F238E27FC236}">
              <a16:creationId xmlns:a16="http://schemas.microsoft.com/office/drawing/2014/main" xmlns="" id="{3D9D9EBB-7DB7-4B4D-9F8A-64B2EDC7205B}"/>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3" name="フローチャート: 判断 312">
          <a:extLst>
            <a:ext uri="{FF2B5EF4-FFF2-40B4-BE49-F238E27FC236}">
              <a16:creationId xmlns:a16="http://schemas.microsoft.com/office/drawing/2014/main" xmlns="" id="{E53B7ED8-F25F-4C00-9A78-7A1DFFDDF6F8}"/>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4" name="フローチャート: 判断 313">
          <a:extLst>
            <a:ext uri="{FF2B5EF4-FFF2-40B4-BE49-F238E27FC236}">
              <a16:creationId xmlns:a16="http://schemas.microsoft.com/office/drawing/2014/main" xmlns="" id="{AB061093-AC59-4716-9E59-BCEC34D98991}"/>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5" name="フローチャート: 判断 314">
          <a:extLst>
            <a:ext uri="{FF2B5EF4-FFF2-40B4-BE49-F238E27FC236}">
              <a16:creationId xmlns:a16="http://schemas.microsoft.com/office/drawing/2014/main" xmlns="" id="{226C34CC-EAD7-4D00-80EA-A9724801436B}"/>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6" name="フローチャート: 判断 315">
          <a:extLst>
            <a:ext uri="{FF2B5EF4-FFF2-40B4-BE49-F238E27FC236}">
              <a16:creationId xmlns:a16="http://schemas.microsoft.com/office/drawing/2014/main" xmlns="" id="{764DFD67-9A88-4FDF-A757-FFB121F339C3}"/>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42AAD645-4A1E-4198-A16C-6D9BA6ACF2A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4BB3B512-8676-42E9-8EBB-8CE6EEB6180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5D9313D0-9724-4F78-A980-378BDFDD1FD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E85435B5-72C2-4B85-9E08-DF3897C557B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4EB995C5-B1B0-4C5C-8DD5-E646A411961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147864</xdr:rowOff>
    </xdr:from>
    <xdr:to>
      <xdr:col>24</xdr:col>
      <xdr:colOff>114300</xdr:colOff>
      <xdr:row>103</xdr:row>
      <xdr:rowOff>78014</xdr:rowOff>
    </xdr:to>
    <xdr:sp macro="" textlink="">
      <xdr:nvSpPr>
        <xdr:cNvPr id="322" name="楕円 321">
          <a:extLst>
            <a:ext uri="{FF2B5EF4-FFF2-40B4-BE49-F238E27FC236}">
              <a16:creationId xmlns:a16="http://schemas.microsoft.com/office/drawing/2014/main" xmlns="" id="{81CA6FEB-6086-4DE6-A671-513365E63127}"/>
            </a:ext>
          </a:extLst>
        </xdr:cNvPr>
        <xdr:cNvSpPr/>
      </xdr:nvSpPr>
      <xdr:spPr>
        <a:xfrm>
          <a:off x="4584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170741</xdr:rowOff>
    </xdr:from>
    <xdr:ext cx="405111" cy="259045"/>
    <xdr:sp macro="" textlink="">
      <xdr:nvSpPr>
        <xdr:cNvPr id="323" name="【市民会館】&#10;有形固定資産減価償却率該当値テキスト">
          <a:extLst>
            <a:ext uri="{FF2B5EF4-FFF2-40B4-BE49-F238E27FC236}">
              <a16:creationId xmlns:a16="http://schemas.microsoft.com/office/drawing/2014/main" xmlns="" id="{B597EFCB-2EB9-4509-8420-B204B8DAA4B1}"/>
            </a:ext>
          </a:extLst>
        </xdr:cNvPr>
        <xdr:cNvSpPr txBox="1"/>
      </xdr:nvSpPr>
      <xdr:spPr>
        <a:xfrm>
          <a:off x="4673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102144</xdr:rowOff>
    </xdr:from>
    <xdr:to>
      <xdr:col>20</xdr:col>
      <xdr:colOff>38100</xdr:colOff>
      <xdr:row>103</xdr:row>
      <xdr:rowOff>32294</xdr:rowOff>
    </xdr:to>
    <xdr:sp macro="" textlink="">
      <xdr:nvSpPr>
        <xdr:cNvPr id="324" name="楕円 323">
          <a:extLst>
            <a:ext uri="{FF2B5EF4-FFF2-40B4-BE49-F238E27FC236}">
              <a16:creationId xmlns:a16="http://schemas.microsoft.com/office/drawing/2014/main" xmlns="" id="{B27F3908-B08E-4029-A144-E1C7822FE65E}"/>
            </a:ext>
          </a:extLst>
        </xdr:cNvPr>
        <xdr:cNvSpPr/>
      </xdr:nvSpPr>
      <xdr:spPr>
        <a:xfrm>
          <a:off x="3746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152944</xdr:rowOff>
    </xdr:from>
    <xdr:to>
      <xdr:col>24</xdr:col>
      <xdr:colOff>63500</xdr:colOff>
      <xdr:row>103</xdr:row>
      <xdr:rowOff>27214</xdr:rowOff>
    </xdr:to>
    <xdr:cxnSp macro="">
      <xdr:nvCxnSpPr>
        <xdr:cNvPr id="325" name="直線コネクタ 324">
          <a:extLst>
            <a:ext uri="{FF2B5EF4-FFF2-40B4-BE49-F238E27FC236}">
              <a16:creationId xmlns:a16="http://schemas.microsoft.com/office/drawing/2014/main" xmlns="" id="{549F3BEF-DA0C-4020-81F8-F2F1D7F70037}"/>
            </a:ext>
          </a:extLst>
        </xdr:cNvPr>
        <xdr:cNvCxnSpPr/>
      </xdr:nvCxnSpPr>
      <xdr:spPr>
        <a:xfrm>
          <a:off x="3797300" y="176408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66221</xdr:rowOff>
    </xdr:from>
    <xdr:to>
      <xdr:col>15</xdr:col>
      <xdr:colOff>101600</xdr:colOff>
      <xdr:row>102</xdr:row>
      <xdr:rowOff>167821</xdr:rowOff>
    </xdr:to>
    <xdr:sp macro="" textlink="">
      <xdr:nvSpPr>
        <xdr:cNvPr id="326" name="楕円 325">
          <a:extLst>
            <a:ext uri="{FF2B5EF4-FFF2-40B4-BE49-F238E27FC236}">
              <a16:creationId xmlns:a16="http://schemas.microsoft.com/office/drawing/2014/main" xmlns="" id="{3F97A293-27AE-446D-AA22-FD411C9F8495}"/>
            </a:ext>
          </a:extLst>
        </xdr:cNvPr>
        <xdr:cNvSpPr/>
      </xdr:nvSpPr>
      <xdr:spPr>
        <a:xfrm>
          <a:off x="2857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117021</xdr:rowOff>
    </xdr:from>
    <xdr:to>
      <xdr:col>19</xdr:col>
      <xdr:colOff>177800</xdr:colOff>
      <xdr:row>102</xdr:row>
      <xdr:rowOff>152944</xdr:rowOff>
    </xdr:to>
    <xdr:cxnSp macro="">
      <xdr:nvCxnSpPr>
        <xdr:cNvPr id="327" name="直線コネクタ 326">
          <a:extLst>
            <a:ext uri="{FF2B5EF4-FFF2-40B4-BE49-F238E27FC236}">
              <a16:creationId xmlns:a16="http://schemas.microsoft.com/office/drawing/2014/main" xmlns="" id="{3A69E1AD-C929-42FF-A645-4C287E6BF804}"/>
            </a:ext>
          </a:extLst>
        </xdr:cNvPr>
        <xdr:cNvCxnSpPr/>
      </xdr:nvCxnSpPr>
      <xdr:spPr>
        <a:xfrm>
          <a:off x="2908300" y="176049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79284</xdr:rowOff>
    </xdr:from>
    <xdr:to>
      <xdr:col>10</xdr:col>
      <xdr:colOff>165100</xdr:colOff>
      <xdr:row>103</xdr:row>
      <xdr:rowOff>9434</xdr:rowOff>
    </xdr:to>
    <xdr:sp macro="" textlink="">
      <xdr:nvSpPr>
        <xdr:cNvPr id="328" name="楕円 327">
          <a:extLst>
            <a:ext uri="{FF2B5EF4-FFF2-40B4-BE49-F238E27FC236}">
              <a16:creationId xmlns:a16="http://schemas.microsoft.com/office/drawing/2014/main" xmlns="" id="{AB93A94B-4AB7-494F-A9B8-199A0A67A74E}"/>
            </a:ext>
          </a:extLst>
        </xdr:cNvPr>
        <xdr:cNvSpPr/>
      </xdr:nvSpPr>
      <xdr:spPr>
        <a:xfrm>
          <a:off x="1968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117021</xdr:rowOff>
    </xdr:from>
    <xdr:to>
      <xdr:col>15</xdr:col>
      <xdr:colOff>50800</xdr:colOff>
      <xdr:row>102</xdr:row>
      <xdr:rowOff>130084</xdr:rowOff>
    </xdr:to>
    <xdr:cxnSp macro="">
      <xdr:nvCxnSpPr>
        <xdr:cNvPr id="329" name="直線コネクタ 328">
          <a:extLst>
            <a:ext uri="{FF2B5EF4-FFF2-40B4-BE49-F238E27FC236}">
              <a16:creationId xmlns:a16="http://schemas.microsoft.com/office/drawing/2014/main" xmlns="" id="{6A2E231F-82B2-476A-86F8-51997DE7D03B}"/>
            </a:ext>
          </a:extLst>
        </xdr:cNvPr>
        <xdr:cNvCxnSpPr/>
      </xdr:nvCxnSpPr>
      <xdr:spPr>
        <a:xfrm flipV="1">
          <a:off x="2019300" y="176049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43362</xdr:rowOff>
    </xdr:from>
    <xdr:to>
      <xdr:col>6</xdr:col>
      <xdr:colOff>38100</xdr:colOff>
      <xdr:row>102</xdr:row>
      <xdr:rowOff>144962</xdr:rowOff>
    </xdr:to>
    <xdr:sp macro="" textlink="">
      <xdr:nvSpPr>
        <xdr:cNvPr id="330" name="楕円 329">
          <a:extLst>
            <a:ext uri="{FF2B5EF4-FFF2-40B4-BE49-F238E27FC236}">
              <a16:creationId xmlns:a16="http://schemas.microsoft.com/office/drawing/2014/main" xmlns="" id="{24EDA711-821B-4562-86B2-E4FAE3FC5FB2}"/>
            </a:ext>
          </a:extLst>
        </xdr:cNvPr>
        <xdr:cNvSpPr/>
      </xdr:nvSpPr>
      <xdr:spPr>
        <a:xfrm>
          <a:off x="1079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94162</xdr:rowOff>
    </xdr:from>
    <xdr:to>
      <xdr:col>10</xdr:col>
      <xdr:colOff>114300</xdr:colOff>
      <xdr:row>102</xdr:row>
      <xdr:rowOff>130084</xdr:rowOff>
    </xdr:to>
    <xdr:cxnSp macro="">
      <xdr:nvCxnSpPr>
        <xdr:cNvPr id="331" name="直線コネクタ 330">
          <a:extLst>
            <a:ext uri="{FF2B5EF4-FFF2-40B4-BE49-F238E27FC236}">
              <a16:creationId xmlns:a16="http://schemas.microsoft.com/office/drawing/2014/main" xmlns="" id="{EFB2ACD4-6E74-446C-82FE-6E8FAE9C4D23}"/>
            </a:ext>
          </a:extLst>
        </xdr:cNvPr>
        <xdr:cNvCxnSpPr/>
      </xdr:nvCxnSpPr>
      <xdr:spPr>
        <a:xfrm>
          <a:off x="1130300" y="1758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32" name="n_1aveValue【市民会館】&#10;有形固定資産減価償却率">
          <a:extLst>
            <a:ext uri="{FF2B5EF4-FFF2-40B4-BE49-F238E27FC236}">
              <a16:creationId xmlns:a16="http://schemas.microsoft.com/office/drawing/2014/main" xmlns="" id="{2D4E2A6C-680D-4580-AFBA-F7867157671A}"/>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3" name="n_2aveValue【市民会館】&#10;有形固定資産減価償却率">
          <a:extLst>
            <a:ext uri="{FF2B5EF4-FFF2-40B4-BE49-F238E27FC236}">
              <a16:creationId xmlns:a16="http://schemas.microsoft.com/office/drawing/2014/main" xmlns="" id="{37273D7B-0C3B-4C0A-B739-F4EE2D57FEF7}"/>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34" name="n_3aveValue【市民会館】&#10;有形固定資産減価償却率">
          <a:extLst>
            <a:ext uri="{FF2B5EF4-FFF2-40B4-BE49-F238E27FC236}">
              <a16:creationId xmlns:a16="http://schemas.microsoft.com/office/drawing/2014/main" xmlns="" id="{540D68E0-51A4-473B-BA6B-A4146964382E}"/>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5" name="n_4aveValue【市民会館】&#10;有形固定資産減価償却率">
          <a:extLst>
            <a:ext uri="{FF2B5EF4-FFF2-40B4-BE49-F238E27FC236}">
              <a16:creationId xmlns:a16="http://schemas.microsoft.com/office/drawing/2014/main" xmlns="" id="{77ACF323-DBC7-4E79-84F3-D53E7302AE8A}"/>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48821</xdr:rowOff>
    </xdr:from>
    <xdr:ext cx="405111" cy="259045"/>
    <xdr:sp macro="" textlink="">
      <xdr:nvSpPr>
        <xdr:cNvPr id="336" name="n_1mainValue【市民会館】&#10;有形固定資産減価償却率">
          <a:extLst>
            <a:ext uri="{FF2B5EF4-FFF2-40B4-BE49-F238E27FC236}">
              <a16:creationId xmlns:a16="http://schemas.microsoft.com/office/drawing/2014/main" xmlns="" id="{DBA7DC6C-5363-4E86-BEB0-F12ACB6820F6}"/>
            </a:ext>
          </a:extLst>
        </xdr:cNvPr>
        <xdr:cNvSpPr txBox="1"/>
      </xdr:nvSpPr>
      <xdr:spPr>
        <a:xfrm>
          <a:off x="35820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12898</xdr:rowOff>
    </xdr:from>
    <xdr:ext cx="405111" cy="259045"/>
    <xdr:sp macro="" textlink="">
      <xdr:nvSpPr>
        <xdr:cNvPr id="337" name="n_2mainValue【市民会館】&#10;有形固定資産減価償却率">
          <a:extLst>
            <a:ext uri="{FF2B5EF4-FFF2-40B4-BE49-F238E27FC236}">
              <a16:creationId xmlns:a16="http://schemas.microsoft.com/office/drawing/2014/main" xmlns="" id="{7E378212-3487-4049-8C0F-B80C0F664B3F}"/>
            </a:ext>
          </a:extLst>
        </xdr:cNvPr>
        <xdr:cNvSpPr txBox="1"/>
      </xdr:nvSpPr>
      <xdr:spPr>
        <a:xfrm>
          <a:off x="2705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25961</xdr:rowOff>
    </xdr:from>
    <xdr:ext cx="405111" cy="259045"/>
    <xdr:sp macro="" textlink="">
      <xdr:nvSpPr>
        <xdr:cNvPr id="338" name="n_3mainValue【市民会館】&#10;有形固定資産減価償却率">
          <a:extLst>
            <a:ext uri="{FF2B5EF4-FFF2-40B4-BE49-F238E27FC236}">
              <a16:creationId xmlns:a16="http://schemas.microsoft.com/office/drawing/2014/main" xmlns="" id="{597275E1-B7B1-43E0-9DB5-A889A890C507}"/>
            </a:ext>
          </a:extLst>
        </xdr:cNvPr>
        <xdr:cNvSpPr txBox="1"/>
      </xdr:nvSpPr>
      <xdr:spPr>
        <a:xfrm>
          <a:off x="1816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161489</xdr:rowOff>
    </xdr:from>
    <xdr:ext cx="405111" cy="259045"/>
    <xdr:sp macro="" textlink="">
      <xdr:nvSpPr>
        <xdr:cNvPr id="339" name="n_4mainValue【市民会館】&#10;有形固定資産減価償却率">
          <a:extLst>
            <a:ext uri="{FF2B5EF4-FFF2-40B4-BE49-F238E27FC236}">
              <a16:creationId xmlns:a16="http://schemas.microsoft.com/office/drawing/2014/main" xmlns="" id="{A7612E88-100B-43CD-82D7-94D8EFF293B7}"/>
            </a:ext>
          </a:extLst>
        </xdr:cNvPr>
        <xdr:cNvSpPr txBox="1"/>
      </xdr:nvSpPr>
      <xdr:spPr>
        <a:xfrm>
          <a:off x="927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xmlns="" id="{421EA220-3A85-4C66-975A-7081B19A2D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xmlns="" id="{E5D1A4E4-C429-4CF0-8D26-5F67815076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xmlns="" id="{94C7C8F3-F0E6-4889-8796-D972E283E91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xmlns="" id="{656E74BE-DD78-4654-83B2-66CC448C52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xmlns="" id="{F31277DA-9264-4DD2-A1F9-F9A3B9E09E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xmlns="" id="{DC3BF1CE-B455-40D1-9802-D617DD799E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xmlns="" id="{E8B2FEEF-E498-4AEF-AA52-5F733E049D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xmlns="" id="{13EDB527-C221-4AE8-BD99-A39959266D3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xmlns="" id="{49FC903B-3D34-425C-9FE5-7A95065329D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xmlns="" id="{629711ED-22FA-4163-92C6-8005874C52D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xmlns="" id="{D8C6267F-3BD2-4B63-8A89-A01AD0AA79D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xmlns="" id="{DA61B728-CA0D-4E90-97B7-DAE151FD026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xmlns="" id="{62928D9E-97D6-471F-86E5-AA181E18F2D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xmlns="" id="{7C9BBBC6-ABEB-4B13-81CE-106DEB8DEA4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xmlns="" id="{A95BEA94-8103-4F90-9B42-1E198B8D94F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xmlns="" id="{0AF2AA4B-D5C1-4D82-B520-46D91719A23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xmlns="" id="{FE728C73-1FEF-4730-8D1D-AFEB58F4AF7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xmlns="" id="{89A2205A-86A0-42C3-BC45-E63B8844A12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xmlns="" id="{D4A895CF-6CBB-431F-B0ED-B2B8A2660B2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xmlns="" id="{B159B6FB-4B9C-47EC-A45D-97426C1EC2A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xmlns="" id="{748FEF85-5287-4675-B20F-99546761CE7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xmlns="" id="{DD7DF44A-C30D-4593-9E58-CF7CF5BA66C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xmlns="" id="{3EF22A7B-CA97-40FB-BB04-F55C0436B62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3" name="直線コネクタ 362">
          <a:extLst>
            <a:ext uri="{FF2B5EF4-FFF2-40B4-BE49-F238E27FC236}">
              <a16:creationId xmlns:a16="http://schemas.microsoft.com/office/drawing/2014/main" xmlns="" id="{89630E54-6856-416F-9D87-134FD635E7B7}"/>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4" name="【市民会館】&#10;一人当たり面積最小値テキスト">
          <a:extLst>
            <a:ext uri="{FF2B5EF4-FFF2-40B4-BE49-F238E27FC236}">
              <a16:creationId xmlns:a16="http://schemas.microsoft.com/office/drawing/2014/main" xmlns="" id="{3338C331-AD52-48B0-9FAD-BF8EBE6F23FA}"/>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5" name="直線コネクタ 364">
          <a:extLst>
            <a:ext uri="{FF2B5EF4-FFF2-40B4-BE49-F238E27FC236}">
              <a16:creationId xmlns:a16="http://schemas.microsoft.com/office/drawing/2014/main" xmlns="" id="{D29F5BDA-C97F-4F21-9BC0-D2D87F742AE0}"/>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6" name="【市民会館】&#10;一人当たり面積最大値テキスト">
          <a:extLst>
            <a:ext uri="{FF2B5EF4-FFF2-40B4-BE49-F238E27FC236}">
              <a16:creationId xmlns:a16="http://schemas.microsoft.com/office/drawing/2014/main" xmlns="" id="{418FA943-76FF-454B-B584-D4EBC195E811}"/>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7" name="直線コネクタ 366">
          <a:extLst>
            <a:ext uri="{FF2B5EF4-FFF2-40B4-BE49-F238E27FC236}">
              <a16:creationId xmlns:a16="http://schemas.microsoft.com/office/drawing/2014/main" xmlns="" id="{6DC22BF2-8DBD-47C1-BC1C-1FD3B499DD37}"/>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8" name="【市民会館】&#10;一人当たり面積平均値テキスト">
          <a:extLst>
            <a:ext uri="{FF2B5EF4-FFF2-40B4-BE49-F238E27FC236}">
              <a16:creationId xmlns:a16="http://schemas.microsoft.com/office/drawing/2014/main" xmlns="" id="{22200363-3D1F-482C-AB05-40926538C3AC}"/>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9" name="フローチャート: 判断 368">
          <a:extLst>
            <a:ext uri="{FF2B5EF4-FFF2-40B4-BE49-F238E27FC236}">
              <a16:creationId xmlns:a16="http://schemas.microsoft.com/office/drawing/2014/main" xmlns="" id="{70308B85-6657-4DAE-A478-45491C0A1D15}"/>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70" name="フローチャート: 判断 369">
          <a:extLst>
            <a:ext uri="{FF2B5EF4-FFF2-40B4-BE49-F238E27FC236}">
              <a16:creationId xmlns:a16="http://schemas.microsoft.com/office/drawing/2014/main" xmlns="" id="{ED4C315D-86D6-434D-BB00-69DFCF1B6A26}"/>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71" name="フローチャート: 判断 370">
          <a:extLst>
            <a:ext uri="{FF2B5EF4-FFF2-40B4-BE49-F238E27FC236}">
              <a16:creationId xmlns:a16="http://schemas.microsoft.com/office/drawing/2014/main" xmlns="" id="{A88BE87F-25F9-4D6D-A7ED-8F959514544B}"/>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2" name="フローチャート: 判断 371">
          <a:extLst>
            <a:ext uri="{FF2B5EF4-FFF2-40B4-BE49-F238E27FC236}">
              <a16:creationId xmlns:a16="http://schemas.microsoft.com/office/drawing/2014/main" xmlns="" id="{19397190-2DA4-42D7-BEB0-05E3016E510E}"/>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3" name="フローチャート: 判断 372">
          <a:extLst>
            <a:ext uri="{FF2B5EF4-FFF2-40B4-BE49-F238E27FC236}">
              <a16:creationId xmlns:a16="http://schemas.microsoft.com/office/drawing/2014/main" xmlns="" id="{B4208335-8557-4A78-BE1B-9A96F5079C8C}"/>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C8734E7E-097D-407D-8271-6549043AB24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94B85A17-407B-4BA4-8232-587F49D663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EFD8C7CE-6356-4CEA-8056-A1FA77F388F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6AD383CA-3807-4D05-9741-08877BCC40E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7219D83F-1265-4EB4-AA9C-77FE2E6C8D9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379" name="楕円 378">
          <a:extLst>
            <a:ext uri="{FF2B5EF4-FFF2-40B4-BE49-F238E27FC236}">
              <a16:creationId xmlns:a16="http://schemas.microsoft.com/office/drawing/2014/main" xmlns="" id="{93AFD270-5995-4E09-A96C-D7C17F2DFB80}"/>
            </a:ext>
          </a:extLst>
        </xdr:cNvPr>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154957</xdr:rowOff>
    </xdr:from>
    <xdr:ext cx="469744" cy="259045"/>
    <xdr:sp macro="" textlink="">
      <xdr:nvSpPr>
        <xdr:cNvPr id="380" name="【市民会館】&#10;一人当たり面積該当値テキスト">
          <a:extLst>
            <a:ext uri="{FF2B5EF4-FFF2-40B4-BE49-F238E27FC236}">
              <a16:creationId xmlns:a16="http://schemas.microsoft.com/office/drawing/2014/main" xmlns="" id="{E7688E6F-208F-4555-B319-FFF6358FA74F}"/>
            </a:ext>
          </a:extLst>
        </xdr:cNvPr>
        <xdr:cNvSpPr txBox="1"/>
      </xdr:nvSpPr>
      <xdr:spPr>
        <a:xfrm>
          <a:off x="10515600"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133986</xdr:rowOff>
    </xdr:from>
    <xdr:to>
      <xdr:col>50</xdr:col>
      <xdr:colOff>165100</xdr:colOff>
      <xdr:row>107</xdr:row>
      <xdr:rowOff>64136</xdr:rowOff>
    </xdr:to>
    <xdr:sp macro="" textlink="">
      <xdr:nvSpPr>
        <xdr:cNvPr id="381" name="楕円 380">
          <a:extLst>
            <a:ext uri="{FF2B5EF4-FFF2-40B4-BE49-F238E27FC236}">
              <a16:creationId xmlns:a16="http://schemas.microsoft.com/office/drawing/2014/main" xmlns="" id="{C9AED817-BCF1-4C4C-B618-FECB1038C38C}"/>
            </a:ext>
          </a:extLst>
        </xdr:cNvPr>
        <xdr:cNvSpPr/>
      </xdr:nvSpPr>
      <xdr:spPr>
        <a:xfrm>
          <a:off x="9588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13336</xdr:rowOff>
    </xdr:to>
    <xdr:cxnSp macro="">
      <xdr:nvCxnSpPr>
        <xdr:cNvPr id="382" name="直線コネクタ 381">
          <a:extLst>
            <a:ext uri="{FF2B5EF4-FFF2-40B4-BE49-F238E27FC236}">
              <a16:creationId xmlns:a16="http://schemas.microsoft.com/office/drawing/2014/main" xmlns="" id="{FB66EBEA-CF72-4B95-9BF2-81B5344E4E1A}"/>
            </a:ext>
          </a:extLst>
        </xdr:cNvPr>
        <xdr:cNvCxnSpPr/>
      </xdr:nvCxnSpPr>
      <xdr:spPr>
        <a:xfrm flipV="1">
          <a:off x="9639300" y="183565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130175</xdr:rowOff>
    </xdr:from>
    <xdr:to>
      <xdr:col>46</xdr:col>
      <xdr:colOff>38100</xdr:colOff>
      <xdr:row>107</xdr:row>
      <xdr:rowOff>60325</xdr:rowOff>
    </xdr:to>
    <xdr:sp macro="" textlink="">
      <xdr:nvSpPr>
        <xdr:cNvPr id="383" name="楕円 382">
          <a:extLst>
            <a:ext uri="{FF2B5EF4-FFF2-40B4-BE49-F238E27FC236}">
              <a16:creationId xmlns:a16="http://schemas.microsoft.com/office/drawing/2014/main" xmlns="" id="{A16C977E-002D-470F-8448-A641646637FD}"/>
            </a:ext>
          </a:extLst>
        </xdr:cNvPr>
        <xdr:cNvSpPr/>
      </xdr:nvSpPr>
      <xdr:spPr>
        <a:xfrm>
          <a:off x="8699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xdr:rowOff>
    </xdr:from>
    <xdr:to>
      <xdr:col>50</xdr:col>
      <xdr:colOff>114300</xdr:colOff>
      <xdr:row>107</xdr:row>
      <xdr:rowOff>13336</xdr:rowOff>
    </xdr:to>
    <xdr:cxnSp macro="">
      <xdr:nvCxnSpPr>
        <xdr:cNvPr id="384" name="直線コネクタ 383">
          <a:extLst>
            <a:ext uri="{FF2B5EF4-FFF2-40B4-BE49-F238E27FC236}">
              <a16:creationId xmlns:a16="http://schemas.microsoft.com/office/drawing/2014/main" xmlns="" id="{CA0C3226-CC8C-4A7B-A04E-F7C2F84BF3A0}"/>
            </a:ext>
          </a:extLst>
        </xdr:cNvPr>
        <xdr:cNvCxnSpPr/>
      </xdr:nvCxnSpPr>
      <xdr:spPr>
        <a:xfrm>
          <a:off x="8750300" y="183546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126364</xdr:rowOff>
    </xdr:from>
    <xdr:to>
      <xdr:col>41</xdr:col>
      <xdr:colOff>101600</xdr:colOff>
      <xdr:row>107</xdr:row>
      <xdr:rowOff>56514</xdr:rowOff>
    </xdr:to>
    <xdr:sp macro="" textlink="">
      <xdr:nvSpPr>
        <xdr:cNvPr id="385" name="楕円 384">
          <a:extLst>
            <a:ext uri="{FF2B5EF4-FFF2-40B4-BE49-F238E27FC236}">
              <a16:creationId xmlns:a16="http://schemas.microsoft.com/office/drawing/2014/main" xmlns="" id="{7CB1F08F-F9B0-460F-ABF4-63ED5E21C862}"/>
            </a:ext>
          </a:extLst>
        </xdr:cNvPr>
        <xdr:cNvSpPr/>
      </xdr:nvSpPr>
      <xdr:spPr>
        <a:xfrm>
          <a:off x="781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5714</xdr:rowOff>
    </xdr:from>
    <xdr:to>
      <xdr:col>45</xdr:col>
      <xdr:colOff>177800</xdr:colOff>
      <xdr:row>107</xdr:row>
      <xdr:rowOff>9525</xdr:rowOff>
    </xdr:to>
    <xdr:cxnSp macro="">
      <xdr:nvCxnSpPr>
        <xdr:cNvPr id="386" name="直線コネクタ 385">
          <a:extLst>
            <a:ext uri="{FF2B5EF4-FFF2-40B4-BE49-F238E27FC236}">
              <a16:creationId xmlns:a16="http://schemas.microsoft.com/office/drawing/2014/main" xmlns="" id="{3AABCC62-6502-4E0A-BC7F-DD05803ABE5C}"/>
            </a:ext>
          </a:extLst>
        </xdr:cNvPr>
        <xdr:cNvCxnSpPr/>
      </xdr:nvCxnSpPr>
      <xdr:spPr>
        <a:xfrm>
          <a:off x="7861300" y="183508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122555</xdr:rowOff>
    </xdr:from>
    <xdr:to>
      <xdr:col>36</xdr:col>
      <xdr:colOff>165100</xdr:colOff>
      <xdr:row>107</xdr:row>
      <xdr:rowOff>52705</xdr:rowOff>
    </xdr:to>
    <xdr:sp macro="" textlink="">
      <xdr:nvSpPr>
        <xdr:cNvPr id="387" name="楕円 386">
          <a:extLst>
            <a:ext uri="{FF2B5EF4-FFF2-40B4-BE49-F238E27FC236}">
              <a16:creationId xmlns:a16="http://schemas.microsoft.com/office/drawing/2014/main" xmlns="" id="{FA53ADE1-32C1-4092-BF56-CCB82202D8FD}"/>
            </a:ext>
          </a:extLst>
        </xdr:cNvPr>
        <xdr:cNvSpPr/>
      </xdr:nvSpPr>
      <xdr:spPr>
        <a:xfrm>
          <a:off x="692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xdr:rowOff>
    </xdr:from>
    <xdr:to>
      <xdr:col>41</xdr:col>
      <xdr:colOff>50800</xdr:colOff>
      <xdr:row>107</xdr:row>
      <xdr:rowOff>5714</xdr:rowOff>
    </xdr:to>
    <xdr:cxnSp macro="">
      <xdr:nvCxnSpPr>
        <xdr:cNvPr id="388" name="直線コネクタ 387">
          <a:extLst>
            <a:ext uri="{FF2B5EF4-FFF2-40B4-BE49-F238E27FC236}">
              <a16:creationId xmlns:a16="http://schemas.microsoft.com/office/drawing/2014/main" xmlns="" id="{5AAA3008-6E25-4098-BB36-FD4898F3F23D}"/>
            </a:ext>
          </a:extLst>
        </xdr:cNvPr>
        <xdr:cNvCxnSpPr/>
      </xdr:nvCxnSpPr>
      <xdr:spPr>
        <a:xfrm>
          <a:off x="6972300" y="183470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9" name="n_1aveValue【市民会館】&#10;一人当たり面積">
          <a:extLst>
            <a:ext uri="{FF2B5EF4-FFF2-40B4-BE49-F238E27FC236}">
              <a16:creationId xmlns:a16="http://schemas.microsoft.com/office/drawing/2014/main" xmlns="" id="{0819C0CA-02C0-4B74-BC6F-F4ABD5CE9DE5}"/>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90" name="n_2aveValue【市民会館】&#10;一人当たり面積">
          <a:extLst>
            <a:ext uri="{FF2B5EF4-FFF2-40B4-BE49-F238E27FC236}">
              <a16:creationId xmlns:a16="http://schemas.microsoft.com/office/drawing/2014/main" xmlns="" id="{FB250D91-BDEC-4F53-A43D-3E03636A4535}"/>
            </a:ext>
          </a:extLst>
        </xdr:cNvPr>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91" name="n_3aveValue【市民会館】&#10;一人当たり面積">
          <a:extLst>
            <a:ext uri="{FF2B5EF4-FFF2-40B4-BE49-F238E27FC236}">
              <a16:creationId xmlns:a16="http://schemas.microsoft.com/office/drawing/2014/main" xmlns="" id="{FEDC59DE-AB4D-4CEF-A67D-DD89E4437834}"/>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2" name="n_4aveValue【市民会館】&#10;一人当たり面積">
          <a:extLst>
            <a:ext uri="{FF2B5EF4-FFF2-40B4-BE49-F238E27FC236}">
              <a16:creationId xmlns:a16="http://schemas.microsoft.com/office/drawing/2014/main" xmlns="" id="{EB821212-1930-4A81-B9BA-8175B7A307B4}"/>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80663</xdr:rowOff>
    </xdr:from>
    <xdr:ext cx="469744" cy="259045"/>
    <xdr:sp macro="" textlink="">
      <xdr:nvSpPr>
        <xdr:cNvPr id="393" name="n_1mainValue【市民会館】&#10;一人当たり面積">
          <a:extLst>
            <a:ext uri="{FF2B5EF4-FFF2-40B4-BE49-F238E27FC236}">
              <a16:creationId xmlns:a16="http://schemas.microsoft.com/office/drawing/2014/main" xmlns="" id="{D7461AE9-64E6-4086-9A14-374680D0428B}"/>
            </a:ext>
          </a:extLst>
        </xdr:cNvPr>
        <xdr:cNvSpPr txBox="1"/>
      </xdr:nvSpPr>
      <xdr:spPr>
        <a:xfrm>
          <a:off x="93917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76852</xdr:rowOff>
    </xdr:from>
    <xdr:ext cx="469744" cy="259045"/>
    <xdr:sp macro="" textlink="">
      <xdr:nvSpPr>
        <xdr:cNvPr id="394" name="n_2mainValue【市民会館】&#10;一人当たり面積">
          <a:extLst>
            <a:ext uri="{FF2B5EF4-FFF2-40B4-BE49-F238E27FC236}">
              <a16:creationId xmlns:a16="http://schemas.microsoft.com/office/drawing/2014/main" xmlns="" id="{FB739DEA-8A95-4AB3-A22C-EA6398429392}"/>
            </a:ext>
          </a:extLst>
        </xdr:cNvPr>
        <xdr:cNvSpPr txBox="1"/>
      </xdr:nvSpPr>
      <xdr:spPr>
        <a:xfrm>
          <a:off x="8515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73041</xdr:rowOff>
    </xdr:from>
    <xdr:ext cx="469744" cy="259045"/>
    <xdr:sp macro="" textlink="">
      <xdr:nvSpPr>
        <xdr:cNvPr id="395" name="n_3mainValue【市民会館】&#10;一人当たり面積">
          <a:extLst>
            <a:ext uri="{FF2B5EF4-FFF2-40B4-BE49-F238E27FC236}">
              <a16:creationId xmlns:a16="http://schemas.microsoft.com/office/drawing/2014/main" xmlns="" id="{9E438CEB-CBB6-4B41-9692-A3E493CBF4BA}"/>
            </a:ext>
          </a:extLst>
        </xdr:cNvPr>
        <xdr:cNvSpPr txBox="1"/>
      </xdr:nvSpPr>
      <xdr:spPr>
        <a:xfrm>
          <a:off x="7626427" y="180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69232</xdr:rowOff>
    </xdr:from>
    <xdr:ext cx="469744" cy="259045"/>
    <xdr:sp macro="" textlink="">
      <xdr:nvSpPr>
        <xdr:cNvPr id="396" name="n_4mainValue【市民会館】&#10;一人当たり面積">
          <a:extLst>
            <a:ext uri="{FF2B5EF4-FFF2-40B4-BE49-F238E27FC236}">
              <a16:creationId xmlns:a16="http://schemas.microsoft.com/office/drawing/2014/main" xmlns="" id="{3065B427-3134-4E0C-9B8F-A595998413C8}"/>
            </a:ext>
          </a:extLst>
        </xdr:cNvPr>
        <xdr:cNvSpPr txBox="1"/>
      </xdr:nvSpPr>
      <xdr:spPr>
        <a:xfrm>
          <a:off x="6737427" y="18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xmlns="" id="{D76FF81E-B4F6-4D2D-BC3B-AF2B87B770D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xmlns="" id="{DED01F11-FF3E-45C9-B64E-AD456B4BA8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xmlns="" id="{B10B24FE-52E8-40D4-94A4-24BECEAD10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xmlns="" id="{69E45A4B-F29E-470B-9CF6-CAEF2BE660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xmlns="" id="{9252A0D1-D5EC-43CB-B0EE-43B612B762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xmlns="" id="{B333925F-1289-42F8-B007-8E6FD0C95D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xmlns="" id="{C13114AE-B6A6-4D6E-A179-A5533DB3DC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xmlns="" id="{FBE275B3-10EE-4E73-84B8-8B4C8DA8FE5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xmlns="" id="{C9A5A50A-3E07-49CC-953D-1E69C1F5CF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xmlns="" id="{6B6EB4F6-C95F-49B9-AECD-9854AACC78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xmlns="" id="{30981BD6-FDE4-4242-A933-0170CCCCD7D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xmlns="" id="{0BE4F04C-5B7F-46B3-9519-AA8DC525EB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xmlns="" id="{EDD6A129-89C0-4DFC-803F-C4462DFCDBF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xmlns="" id="{16030AFD-E115-49CC-93F6-E154E01BCFF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xmlns="" id="{470A0EA9-C61A-4433-B908-D07AE356E38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xmlns="" id="{DCA40CED-0D19-49CB-9DD0-1E5F6002D2D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xmlns="" id="{69FC51B9-BF8C-462A-B66C-EBC79CCCD94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xmlns="" id="{7C4419DA-096A-4D07-8886-407049B33C6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xmlns="" id="{00BCD003-6438-4118-A9AE-6E6F85079AC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xmlns="" id="{9346F314-FC51-4715-8FEC-D3BE08F88CF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xmlns="" id="{A89E8B6D-79D9-42DD-90CE-6AEC6EA4F4A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B4E9D83C-9C63-4755-A6BF-CBEA1865F5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xmlns="" id="{39F7C85F-7FC3-4416-A02E-F84AC786FA9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xmlns="" id="{9F74885D-7A81-4B01-A2CD-9C0856D1C9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xmlns="" id="{6670705F-62B0-4C16-AE1E-77D7079DADB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xmlns="" id="{2FEE3F31-6879-41B0-AA68-4828887CB03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xmlns="" id="{2B90DE74-08CF-46E9-8B4C-16AA25CFBDE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xmlns="" id="{0DA42404-68BE-49B5-9BE5-4C13AC52D1F4}"/>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5" name="直線コネクタ 424">
          <a:extLst>
            <a:ext uri="{FF2B5EF4-FFF2-40B4-BE49-F238E27FC236}">
              <a16:creationId xmlns:a16="http://schemas.microsoft.com/office/drawing/2014/main" xmlns="" id="{3AAC1E7F-36A1-40F5-8F77-6F9C4F5EDB86}"/>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xmlns="" id="{9EF28647-6726-4DAF-A502-441B85CB6779}"/>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7" name="フローチャート: 判断 426">
          <a:extLst>
            <a:ext uri="{FF2B5EF4-FFF2-40B4-BE49-F238E27FC236}">
              <a16:creationId xmlns:a16="http://schemas.microsoft.com/office/drawing/2014/main" xmlns="" id="{03B75FDC-57FB-4970-86DC-68CE9FAD81EF}"/>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8" name="フローチャート: 判断 427">
          <a:extLst>
            <a:ext uri="{FF2B5EF4-FFF2-40B4-BE49-F238E27FC236}">
              <a16:creationId xmlns:a16="http://schemas.microsoft.com/office/drawing/2014/main" xmlns="" id="{8EA4A943-8F87-40E4-84DD-20C13DAE3877}"/>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9" name="フローチャート: 判断 428">
          <a:extLst>
            <a:ext uri="{FF2B5EF4-FFF2-40B4-BE49-F238E27FC236}">
              <a16:creationId xmlns:a16="http://schemas.microsoft.com/office/drawing/2014/main" xmlns="" id="{592C79E1-6A2F-46E6-82F1-0DCE3E240776}"/>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a16="http://schemas.microsoft.com/office/drawing/2014/main" xmlns="" id="{8D4ACE90-A8F5-4FC9-AC98-27001D096631}"/>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a16="http://schemas.microsoft.com/office/drawing/2014/main" xmlns="" id="{65C43B25-3C4A-44D2-BC3D-3AA48BE47ACF}"/>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68A2C1AE-FE26-4AF3-B5F9-990B751B20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462F6BB9-A616-471F-9569-56A6D8049A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80315FBB-4D22-4B2F-8CA7-D88964BF8F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F9C36E85-5ECF-4168-A27D-DF939D083C9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66ED66CF-2F7F-455D-B4CB-63ECA370C4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37" name="楕円 436">
          <a:extLst>
            <a:ext uri="{FF2B5EF4-FFF2-40B4-BE49-F238E27FC236}">
              <a16:creationId xmlns:a16="http://schemas.microsoft.com/office/drawing/2014/main" xmlns="" id="{E3571602-C78A-4F21-A212-3C3641D975F4}"/>
            </a:ext>
          </a:extLst>
        </xdr:cNvPr>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xmlns="" id="{2A919DB2-1CAF-4940-8B33-70AEA676BD32}"/>
            </a:ext>
          </a:extLst>
        </xdr:cNvPr>
        <xdr:cNvSpPr txBox="1"/>
      </xdr:nvSpPr>
      <xdr:spPr>
        <a:xfrm>
          <a:off x="16357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439" name="楕円 438">
          <a:extLst>
            <a:ext uri="{FF2B5EF4-FFF2-40B4-BE49-F238E27FC236}">
              <a16:creationId xmlns:a16="http://schemas.microsoft.com/office/drawing/2014/main" xmlns="" id="{5F99EB26-B546-4858-B470-D56564F0780F}"/>
            </a:ext>
          </a:extLst>
        </xdr:cNvPr>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41910</xdr:rowOff>
    </xdr:to>
    <xdr:cxnSp macro="">
      <xdr:nvCxnSpPr>
        <xdr:cNvPr id="440" name="直線コネクタ 439">
          <a:extLst>
            <a:ext uri="{FF2B5EF4-FFF2-40B4-BE49-F238E27FC236}">
              <a16:creationId xmlns:a16="http://schemas.microsoft.com/office/drawing/2014/main" xmlns="" id="{D6D429D5-DF59-4FE6-84D3-75EE30AC1686}"/>
            </a:ext>
          </a:extLst>
        </xdr:cNvPr>
        <xdr:cNvCxnSpPr/>
      </xdr:nvCxnSpPr>
      <xdr:spPr>
        <a:xfrm>
          <a:off x="15481300" y="63379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41" name="楕円 440">
          <a:extLst>
            <a:ext uri="{FF2B5EF4-FFF2-40B4-BE49-F238E27FC236}">
              <a16:creationId xmlns:a16="http://schemas.microsoft.com/office/drawing/2014/main" xmlns="" id="{1ABD522B-9251-4342-B9F9-BE22D6074708}"/>
            </a:ext>
          </a:extLst>
        </xdr:cNvPr>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36</xdr:row>
      <xdr:rowOff>165735</xdr:rowOff>
    </xdr:to>
    <xdr:cxnSp macro="">
      <xdr:nvCxnSpPr>
        <xdr:cNvPr id="442" name="直線コネクタ 441">
          <a:extLst>
            <a:ext uri="{FF2B5EF4-FFF2-40B4-BE49-F238E27FC236}">
              <a16:creationId xmlns:a16="http://schemas.microsoft.com/office/drawing/2014/main" xmlns="" id="{A38E16A6-B52F-4850-9DD2-3304639CF68A}"/>
            </a:ext>
          </a:extLst>
        </xdr:cNvPr>
        <xdr:cNvCxnSpPr/>
      </xdr:nvCxnSpPr>
      <xdr:spPr>
        <a:xfrm>
          <a:off x="14592300" y="6290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xdr:rowOff>
    </xdr:from>
    <xdr:to>
      <xdr:col>72</xdr:col>
      <xdr:colOff>38100</xdr:colOff>
      <xdr:row>36</xdr:row>
      <xdr:rowOff>104140</xdr:rowOff>
    </xdr:to>
    <xdr:sp macro="" textlink="">
      <xdr:nvSpPr>
        <xdr:cNvPr id="443" name="楕円 442">
          <a:extLst>
            <a:ext uri="{FF2B5EF4-FFF2-40B4-BE49-F238E27FC236}">
              <a16:creationId xmlns:a16="http://schemas.microsoft.com/office/drawing/2014/main" xmlns="" id="{06FB012C-4A56-4316-8CDE-7276487A90C4}"/>
            </a:ext>
          </a:extLst>
        </xdr:cNvPr>
        <xdr:cNvSpPr/>
      </xdr:nvSpPr>
      <xdr:spPr>
        <a:xfrm>
          <a:off x="1365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53340</xdr:rowOff>
    </xdr:from>
    <xdr:to>
      <xdr:col>76</xdr:col>
      <xdr:colOff>114300</xdr:colOff>
      <xdr:row>36</xdr:row>
      <xdr:rowOff>118110</xdr:rowOff>
    </xdr:to>
    <xdr:cxnSp macro="">
      <xdr:nvCxnSpPr>
        <xdr:cNvPr id="444" name="直線コネクタ 443">
          <a:extLst>
            <a:ext uri="{FF2B5EF4-FFF2-40B4-BE49-F238E27FC236}">
              <a16:creationId xmlns:a16="http://schemas.microsoft.com/office/drawing/2014/main" xmlns="" id="{AB76CCBA-9597-4DEF-859C-A0588A8EAAC0}"/>
            </a:ext>
          </a:extLst>
        </xdr:cNvPr>
        <xdr:cNvCxnSpPr/>
      </xdr:nvCxnSpPr>
      <xdr:spPr>
        <a:xfrm>
          <a:off x="13703300" y="62255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143510</xdr:rowOff>
    </xdr:from>
    <xdr:to>
      <xdr:col>67</xdr:col>
      <xdr:colOff>101600</xdr:colOff>
      <xdr:row>36</xdr:row>
      <xdr:rowOff>73660</xdr:rowOff>
    </xdr:to>
    <xdr:sp macro="" textlink="">
      <xdr:nvSpPr>
        <xdr:cNvPr id="445" name="楕円 444">
          <a:extLst>
            <a:ext uri="{FF2B5EF4-FFF2-40B4-BE49-F238E27FC236}">
              <a16:creationId xmlns:a16="http://schemas.microsoft.com/office/drawing/2014/main" xmlns="" id="{8890554C-CA3D-463E-8A65-6A27962B4974}"/>
            </a:ext>
          </a:extLst>
        </xdr:cNvPr>
        <xdr:cNvSpPr/>
      </xdr:nvSpPr>
      <xdr:spPr>
        <a:xfrm>
          <a:off x="12763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22860</xdr:rowOff>
    </xdr:from>
    <xdr:to>
      <xdr:col>71</xdr:col>
      <xdr:colOff>177800</xdr:colOff>
      <xdr:row>36</xdr:row>
      <xdr:rowOff>53340</xdr:rowOff>
    </xdr:to>
    <xdr:cxnSp macro="">
      <xdr:nvCxnSpPr>
        <xdr:cNvPr id="446" name="直線コネクタ 445">
          <a:extLst>
            <a:ext uri="{FF2B5EF4-FFF2-40B4-BE49-F238E27FC236}">
              <a16:creationId xmlns:a16="http://schemas.microsoft.com/office/drawing/2014/main" xmlns="" id="{7E8E4CD7-D752-4DB5-B836-E8E5608145AF}"/>
            </a:ext>
          </a:extLst>
        </xdr:cNvPr>
        <xdr:cNvCxnSpPr/>
      </xdr:nvCxnSpPr>
      <xdr:spPr>
        <a:xfrm>
          <a:off x="12814300" y="6195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xmlns="" id="{793C3528-9D88-433D-AAE0-961D08330D48}"/>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xmlns="" id="{BA63EE40-F998-42FB-B417-0DBBA34098E6}"/>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xmlns="" id="{12DD2EE4-25E4-4DC7-ACE7-6239F87CA688}"/>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xmlns="" id="{42F5FE6C-FE83-4FC3-AC08-8ADB945B8F6E}"/>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xmlns="" id="{D01A2065-831B-4310-964D-3D71A59225BC}"/>
            </a:ext>
          </a:extLst>
        </xdr:cNvPr>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xmlns="" id="{72E5703C-FF6D-4C06-8C24-3C1E2832CAC3}"/>
            </a:ext>
          </a:extLst>
        </xdr:cNvPr>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120667</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xmlns="" id="{D877F2A6-DAAF-4324-8028-5BEEF0123518}"/>
            </a:ext>
          </a:extLst>
        </xdr:cNvPr>
        <xdr:cNvSpPr txBox="1"/>
      </xdr:nvSpPr>
      <xdr:spPr>
        <a:xfrm>
          <a:off x="13500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90187</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xmlns="" id="{3B0B4ACE-C423-4A8A-A295-E1C418C5B4D6}"/>
            </a:ext>
          </a:extLst>
        </xdr:cNvPr>
        <xdr:cNvSpPr txBox="1"/>
      </xdr:nvSpPr>
      <xdr:spPr>
        <a:xfrm>
          <a:off x="12611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xmlns="" id="{9392C9E5-4952-4FF2-AFB2-634808961F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xmlns="" id="{97552CA7-BCDD-47B1-944A-BB5815D19F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xmlns="" id="{AFDFEE61-0315-4A06-B1BD-BCED0A5BB4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xmlns="" id="{CC2CF9D1-23E9-4466-89F7-5EC7A27F17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xmlns="" id="{8850A297-3CF8-4CF9-9AA8-9AA8A5C0BB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xmlns="" id="{F0809261-8DFD-4EC2-A394-BCF25A8ED1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xmlns="" id="{171DB398-057B-41B4-975A-DB2123ADF0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xmlns="" id="{5054753B-0A7A-4DF2-BD1F-75AE1B76A0C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xmlns="" id="{27E616B5-163B-4274-8B05-C999DDB21F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xmlns="" id="{14965F5D-BF3E-49AC-945F-0D0D5551A22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a:extLst>
            <a:ext uri="{FF2B5EF4-FFF2-40B4-BE49-F238E27FC236}">
              <a16:creationId xmlns:a16="http://schemas.microsoft.com/office/drawing/2014/main" xmlns="" id="{C0EFC14B-4626-4AF2-911A-EFB155F36CB9}"/>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a:extLst>
            <a:ext uri="{FF2B5EF4-FFF2-40B4-BE49-F238E27FC236}">
              <a16:creationId xmlns:a16="http://schemas.microsoft.com/office/drawing/2014/main" xmlns="" id="{8F2CB9AC-000D-45D8-B8FB-A5F2F2FC7134}"/>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xmlns="" id="{62126E6A-F11C-46F9-A8CC-AF3F162091D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a16="http://schemas.microsoft.com/office/drawing/2014/main" xmlns="" id="{B5B8F778-DCDE-453F-8827-8FADD66CEDE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a:extLst>
            <a:ext uri="{FF2B5EF4-FFF2-40B4-BE49-F238E27FC236}">
              <a16:creationId xmlns:a16="http://schemas.microsoft.com/office/drawing/2014/main" xmlns="" id="{C2F8A603-FC0B-42BC-BDF3-E258C4603DB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a:extLst>
            <a:ext uri="{FF2B5EF4-FFF2-40B4-BE49-F238E27FC236}">
              <a16:creationId xmlns:a16="http://schemas.microsoft.com/office/drawing/2014/main" xmlns="" id="{51377F2F-DA7D-47F3-B155-8941B02C2D56}"/>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E5476A9A-8632-47F9-84B9-E20C96AABD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xmlns="" id="{F4A049AE-8F20-417F-B1FD-F4853B47513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xmlns="" id="{54B12D6C-AAC1-4114-B871-F3FFEDF8A6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4" name="直線コネクタ 473">
          <a:extLst>
            <a:ext uri="{FF2B5EF4-FFF2-40B4-BE49-F238E27FC236}">
              <a16:creationId xmlns:a16="http://schemas.microsoft.com/office/drawing/2014/main" xmlns="" id="{8296A9FA-DBB0-40DE-934A-EB5AF5E318B1}"/>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5" name="【一般廃棄物処理施設】&#10;一人当たり有形固定資産（償却資産）額最小値テキスト">
          <a:extLst>
            <a:ext uri="{FF2B5EF4-FFF2-40B4-BE49-F238E27FC236}">
              <a16:creationId xmlns:a16="http://schemas.microsoft.com/office/drawing/2014/main" xmlns="" id="{6F50B97D-A784-46B5-8CCC-0353CCD1F895}"/>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6" name="直線コネクタ 475">
          <a:extLst>
            <a:ext uri="{FF2B5EF4-FFF2-40B4-BE49-F238E27FC236}">
              <a16:creationId xmlns:a16="http://schemas.microsoft.com/office/drawing/2014/main" xmlns="" id="{7A0FBF18-88C1-46BD-9472-ED479366BAB9}"/>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xmlns="" id="{AEB196EA-E0EF-45AE-AB35-E75C4F1FE91F}"/>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8" name="直線コネクタ 477">
          <a:extLst>
            <a:ext uri="{FF2B5EF4-FFF2-40B4-BE49-F238E27FC236}">
              <a16:creationId xmlns:a16="http://schemas.microsoft.com/office/drawing/2014/main" xmlns="" id="{75EC91A2-81BB-4160-9041-454712846ECD}"/>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xmlns="" id="{2969D05B-F585-42DE-B10F-03C1F4D2BFAF}"/>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80" name="フローチャート: 判断 479">
          <a:extLst>
            <a:ext uri="{FF2B5EF4-FFF2-40B4-BE49-F238E27FC236}">
              <a16:creationId xmlns:a16="http://schemas.microsoft.com/office/drawing/2014/main" xmlns="" id="{A88D94C8-95A4-4AA4-9DF7-CE369A7D0CDA}"/>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81" name="フローチャート: 判断 480">
          <a:extLst>
            <a:ext uri="{FF2B5EF4-FFF2-40B4-BE49-F238E27FC236}">
              <a16:creationId xmlns:a16="http://schemas.microsoft.com/office/drawing/2014/main" xmlns="" id="{E51F6A3B-CA00-4647-8E8E-F780B375F79A}"/>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2" name="フローチャート: 判断 481">
          <a:extLst>
            <a:ext uri="{FF2B5EF4-FFF2-40B4-BE49-F238E27FC236}">
              <a16:creationId xmlns:a16="http://schemas.microsoft.com/office/drawing/2014/main" xmlns="" id="{19BFBAA3-D51D-4315-BAF3-F2F7AE001DB1}"/>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3" name="フローチャート: 判断 482">
          <a:extLst>
            <a:ext uri="{FF2B5EF4-FFF2-40B4-BE49-F238E27FC236}">
              <a16:creationId xmlns:a16="http://schemas.microsoft.com/office/drawing/2014/main" xmlns="" id="{DEA8CA41-66A6-48F7-A866-658A0E08DEEF}"/>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4" name="フローチャート: 判断 483">
          <a:extLst>
            <a:ext uri="{FF2B5EF4-FFF2-40B4-BE49-F238E27FC236}">
              <a16:creationId xmlns:a16="http://schemas.microsoft.com/office/drawing/2014/main" xmlns="" id="{7BBA3FC1-00DC-4B95-BC99-3B524997D324}"/>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B82BF121-B3AF-44E9-AECB-C45A8345D1F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DDC9F0F5-863C-4B02-A359-EEE202376E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4761AFC1-07D9-4752-AE00-61BDAE0F7C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69EC534F-E625-4045-90E9-CFABAD1259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28ECA89B-627A-4EFA-837D-3D49407E4D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36727</xdr:rowOff>
    </xdr:from>
    <xdr:to>
      <xdr:col>116</xdr:col>
      <xdr:colOff>114300</xdr:colOff>
      <xdr:row>39</xdr:row>
      <xdr:rowOff>138327</xdr:rowOff>
    </xdr:to>
    <xdr:sp macro="" textlink="">
      <xdr:nvSpPr>
        <xdr:cNvPr id="490" name="楕円 489">
          <a:extLst>
            <a:ext uri="{FF2B5EF4-FFF2-40B4-BE49-F238E27FC236}">
              <a16:creationId xmlns:a16="http://schemas.microsoft.com/office/drawing/2014/main" xmlns="" id="{F2D9B945-C16F-44B2-902D-B416DAFA79F2}"/>
            </a:ext>
          </a:extLst>
        </xdr:cNvPr>
        <xdr:cNvSpPr/>
      </xdr:nvSpPr>
      <xdr:spPr>
        <a:xfrm>
          <a:off x="22110700" y="67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15154</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xmlns="" id="{C5685674-82F3-48CA-AA29-2F20617421B1}"/>
            </a:ext>
          </a:extLst>
        </xdr:cNvPr>
        <xdr:cNvSpPr txBox="1"/>
      </xdr:nvSpPr>
      <xdr:spPr>
        <a:xfrm>
          <a:off x="22199600" y="67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50209</xdr:rowOff>
    </xdr:from>
    <xdr:to>
      <xdr:col>112</xdr:col>
      <xdr:colOff>38100</xdr:colOff>
      <xdr:row>39</xdr:row>
      <xdr:rowOff>151809</xdr:rowOff>
    </xdr:to>
    <xdr:sp macro="" textlink="">
      <xdr:nvSpPr>
        <xdr:cNvPr id="492" name="楕円 491">
          <a:extLst>
            <a:ext uri="{FF2B5EF4-FFF2-40B4-BE49-F238E27FC236}">
              <a16:creationId xmlns:a16="http://schemas.microsoft.com/office/drawing/2014/main" xmlns="" id="{E61BB315-E0E1-4908-A8D8-9A428A50EB70}"/>
            </a:ext>
          </a:extLst>
        </xdr:cNvPr>
        <xdr:cNvSpPr/>
      </xdr:nvSpPr>
      <xdr:spPr>
        <a:xfrm>
          <a:off x="21272500" y="67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87527</xdr:rowOff>
    </xdr:from>
    <xdr:to>
      <xdr:col>116</xdr:col>
      <xdr:colOff>63500</xdr:colOff>
      <xdr:row>39</xdr:row>
      <xdr:rowOff>101009</xdr:rowOff>
    </xdr:to>
    <xdr:cxnSp macro="">
      <xdr:nvCxnSpPr>
        <xdr:cNvPr id="493" name="直線コネクタ 492">
          <a:extLst>
            <a:ext uri="{FF2B5EF4-FFF2-40B4-BE49-F238E27FC236}">
              <a16:creationId xmlns:a16="http://schemas.microsoft.com/office/drawing/2014/main" xmlns="" id="{43535337-13C1-4909-8619-62B2E81B8B4B}"/>
            </a:ext>
          </a:extLst>
        </xdr:cNvPr>
        <xdr:cNvCxnSpPr/>
      </xdr:nvCxnSpPr>
      <xdr:spPr>
        <a:xfrm flipV="1">
          <a:off x="21323300" y="6774077"/>
          <a:ext cx="8382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56193</xdr:rowOff>
    </xdr:from>
    <xdr:to>
      <xdr:col>107</xdr:col>
      <xdr:colOff>101600</xdr:colOff>
      <xdr:row>39</xdr:row>
      <xdr:rowOff>157793</xdr:rowOff>
    </xdr:to>
    <xdr:sp macro="" textlink="">
      <xdr:nvSpPr>
        <xdr:cNvPr id="494" name="楕円 493">
          <a:extLst>
            <a:ext uri="{FF2B5EF4-FFF2-40B4-BE49-F238E27FC236}">
              <a16:creationId xmlns:a16="http://schemas.microsoft.com/office/drawing/2014/main" xmlns="" id="{DC33759C-0CCF-4D43-BA04-78E26793CAA8}"/>
            </a:ext>
          </a:extLst>
        </xdr:cNvPr>
        <xdr:cNvSpPr/>
      </xdr:nvSpPr>
      <xdr:spPr>
        <a:xfrm>
          <a:off x="20383500" y="67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101009</xdr:rowOff>
    </xdr:from>
    <xdr:to>
      <xdr:col>111</xdr:col>
      <xdr:colOff>177800</xdr:colOff>
      <xdr:row>39</xdr:row>
      <xdr:rowOff>106993</xdr:rowOff>
    </xdr:to>
    <xdr:cxnSp macro="">
      <xdr:nvCxnSpPr>
        <xdr:cNvPr id="495" name="直線コネクタ 494">
          <a:extLst>
            <a:ext uri="{FF2B5EF4-FFF2-40B4-BE49-F238E27FC236}">
              <a16:creationId xmlns:a16="http://schemas.microsoft.com/office/drawing/2014/main" xmlns="" id="{F94C0F35-316A-491B-9433-F3F983946772}"/>
            </a:ext>
          </a:extLst>
        </xdr:cNvPr>
        <xdr:cNvCxnSpPr/>
      </xdr:nvCxnSpPr>
      <xdr:spPr>
        <a:xfrm flipV="1">
          <a:off x="20434300" y="6787559"/>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19479</xdr:rowOff>
    </xdr:from>
    <xdr:to>
      <xdr:col>102</xdr:col>
      <xdr:colOff>165100</xdr:colOff>
      <xdr:row>39</xdr:row>
      <xdr:rowOff>121079</xdr:rowOff>
    </xdr:to>
    <xdr:sp macro="" textlink="">
      <xdr:nvSpPr>
        <xdr:cNvPr id="496" name="楕円 495">
          <a:extLst>
            <a:ext uri="{FF2B5EF4-FFF2-40B4-BE49-F238E27FC236}">
              <a16:creationId xmlns:a16="http://schemas.microsoft.com/office/drawing/2014/main" xmlns="" id="{8C799083-98F2-4B54-9482-4A0EAE0B5827}"/>
            </a:ext>
          </a:extLst>
        </xdr:cNvPr>
        <xdr:cNvSpPr/>
      </xdr:nvSpPr>
      <xdr:spPr>
        <a:xfrm>
          <a:off x="19494500" y="67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70279</xdr:rowOff>
    </xdr:from>
    <xdr:to>
      <xdr:col>107</xdr:col>
      <xdr:colOff>50800</xdr:colOff>
      <xdr:row>39</xdr:row>
      <xdr:rowOff>106993</xdr:rowOff>
    </xdr:to>
    <xdr:cxnSp macro="">
      <xdr:nvCxnSpPr>
        <xdr:cNvPr id="497" name="直線コネクタ 496">
          <a:extLst>
            <a:ext uri="{FF2B5EF4-FFF2-40B4-BE49-F238E27FC236}">
              <a16:creationId xmlns:a16="http://schemas.microsoft.com/office/drawing/2014/main" xmlns="" id="{A5506BEA-A508-42FD-B3E2-FF1217B584A3}"/>
            </a:ext>
          </a:extLst>
        </xdr:cNvPr>
        <xdr:cNvCxnSpPr/>
      </xdr:nvCxnSpPr>
      <xdr:spPr>
        <a:xfrm>
          <a:off x="19545300" y="6756829"/>
          <a:ext cx="889000" cy="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37933</xdr:rowOff>
    </xdr:from>
    <xdr:to>
      <xdr:col>98</xdr:col>
      <xdr:colOff>38100</xdr:colOff>
      <xdr:row>39</xdr:row>
      <xdr:rowOff>139533</xdr:rowOff>
    </xdr:to>
    <xdr:sp macro="" textlink="">
      <xdr:nvSpPr>
        <xdr:cNvPr id="498" name="楕円 497">
          <a:extLst>
            <a:ext uri="{FF2B5EF4-FFF2-40B4-BE49-F238E27FC236}">
              <a16:creationId xmlns:a16="http://schemas.microsoft.com/office/drawing/2014/main" xmlns="" id="{A5AC365E-643E-4B71-801A-40E91E5DC3C3}"/>
            </a:ext>
          </a:extLst>
        </xdr:cNvPr>
        <xdr:cNvSpPr/>
      </xdr:nvSpPr>
      <xdr:spPr>
        <a:xfrm>
          <a:off x="18605500" y="67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70279</xdr:rowOff>
    </xdr:from>
    <xdr:to>
      <xdr:col>102</xdr:col>
      <xdr:colOff>114300</xdr:colOff>
      <xdr:row>39</xdr:row>
      <xdr:rowOff>88733</xdr:rowOff>
    </xdr:to>
    <xdr:cxnSp macro="">
      <xdr:nvCxnSpPr>
        <xdr:cNvPr id="499" name="直線コネクタ 498">
          <a:extLst>
            <a:ext uri="{FF2B5EF4-FFF2-40B4-BE49-F238E27FC236}">
              <a16:creationId xmlns:a16="http://schemas.microsoft.com/office/drawing/2014/main" xmlns="" id="{7042C9F1-32C1-4BF2-A791-19EEAF35AAAC}"/>
            </a:ext>
          </a:extLst>
        </xdr:cNvPr>
        <xdr:cNvCxnSpPr/>
      </xdr:nvCxnSpPr>
      <xdr:spPr>
        <a:xfrm flipV="1">
          <a:off x="18656300" y="6756829"/>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xmlns="" id="{41AB7731-2813-4B67-A132-BA14DEC45807}"/>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xmlns="" id="{9A3C185F-8D8D-48F3-8954-22B246192C1F}"/>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xmlns="" id="{1C76482D-0598-4C03-95E0-4DE163A34485}"/>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xmlns="" id="{BF9431BB-5F51-48A4-B0C6-A998FF3D08EE}"/>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142936</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xmlns="" id="{0ECF0BB7-FA15-499A-8668-45EC77B93A73}"/>
            </a:ext>
          </a:extLst>
        </xdr:cNvPr>
        <xdr:cNvSpPr txBox="1"/>
      </xdr:nvSpPr>
      <xdr:spPr>
        <a:xfrm>
          <a:off x="21043411" y="682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148920</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xmlns="" id="{F02681C4-87CC-47FB-9CB1-F8A8C436A1E7}"/>
            </a:ext>
          </a:extLst>
        </xdr:cNvPr>
        <xdr:cNvSpPr txBox="1"/>
      </xdr:nvSpPr>
      <xdr:spPr>
        <a:xfrm>
          <a:off x="20167111" y="68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112206</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xmlns="" id="{E66878FC-0AAF-41AF-9E68-524D4971B40E}"/>
            </a:ext>
          </a:extLst>
        </xdr:cNvPr>
        <xdr:cNvSpPr txBox="1"/>
      </xdr:nvSpPr>
      <xdr:spPr>
        <a:xfrm>
          <a:off x="19278111" y="67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130660</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xmlns="" id="{3C442F0C-6732-4C4B-B751-B87977F5BB93}"/>
            </a:ext>
          </a:extLst>
        </xdr:cNvPr>
        <xdr:cNvSpPr txBox="1"/>
      </xdr:nvSpPr>
      <xdr:spPr>
        <a:xfrm>
          <a:off x="18389111" y="681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5D8CDD18-E9FC-4DE9-97EA-A820701B67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28FCE90D-0149-47E6-A500-88DF0108AE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13057677-FBBE-4BEF-A981-0FCBAE0EC0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F62240EE-1E81-4AE0-A6DB-83D039B3D6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DF350278-A5AF-4ED8-804E-2CE23A7DB0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0B19060C-6A11-47D2-B850-618CCA391C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8C2CEB88-E79C-4856-B374-0B9C665B3E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F93A8BF5-C3F9-448D-9614-28350EB405D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xmlns="" id="{967EEF2A-7A8B-40E9-AAAD-772BEA1353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xmlns="" id="{6FD3366B-F2D1-4F08-861A-48790890AE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xmlns="" id="{0517B82B-DABA-42D3-B3FB-CD14411BE50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xmlns="" id="{E7462552-CC99-4AA7-A6F9-E3BAB9AC36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xmlns="" id="{3BBEFAE5-17AA-4F0A-91C6-A526619284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xmlns="" id="{DD3217E3-40DE-4330-BE35-250703BC0E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xmlns="" id="{B9F8D63B-D9F9-47CE-8F0E-9ACF012360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xmlns="" id="{8E462A72-0801-489C-AE0E-B07124D55A5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xmlns="" id="{37A6BC18-97F9-4529-AC3D-CC5F5ED16B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xmlns="" id="{A1EEEF49-58AF-4F22-A40E-D5AE41560D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xmlns="" id="{26F72DF6-114C-49B9-A5B0-B43D2511DD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xmlns="" id="{2DBB3298-631C-4320-B867-1AF9C9C8F1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xmlns="" id="{086C82A9-1D07-47BD-9EF8-EB1E95590B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xmlns="" id="{9D962CFF-18FB-427E-B682-3BB4E008322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xmlns="" id="{99818431-4370-462A-82DC-46A7E2E453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xmlns="" id="{A9AA2072-06D8-46A7-B078-76B73FBB3EA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xmlns="" id="{EEFF2789-8387-4885-9CEA-2E36C243C26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xmlns="" id="{2C8D0E87-302D-4BEE-8512-76B3CE23D8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xmlns="" id="{E47FD579-1D27-4CC4-BA1C-5D6BB5EC4B6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xmlns="" id="{89E57164-F550-48CE-9E70-8A1BA797AEF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xmlns="" id="{4BF7DE4E-3F15-455C-B4F0-1A1A188FADE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xmlns="" id="{706161EB-E1E3-4345-981A-2D15FBF22A3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xmlns="" id="{C37D0CF3-B74C-4293-BA89-AF6E43AB5EB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xmlns="" id="{9FE51A93-EB6E-47AA-B72E-C6FCB8443F3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xmlns="" id="{4EC7D0AD-E5D8-48A4-B2E7-9CFD6BBC8E9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xmlns="" id="{60DE3F64-ACE8-4AFC-A5C9-03250CA2403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xmlns="" id="{5BC45F16-F39D-441B-BAE2-432C11DD896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xmlns="" id="{85E36707-E33A-49FD-803F-B112B27D57A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xmlns="" id="{51A5E420-962A-40AD-9BC3-5797D5DE6F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xmlns="" id="{5B25E710-B1D3-4E10-919D-B557425BA86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xmlns="" id="{60951802-1E32-4687-9A89-142EF70BE72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xmlns="" id="{3E97FD70-429B-47A4-93AC-F4606F32AF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xmlns="" id="{03A16B10-7031-4232-B36B-89D0C40DDD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xmlns="" id="{24CD1141-C857-4524-8D59-4D39794D3A3E}"/>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xmlns="" id="{1C546632-4351-477A-BEA4-9C67CFCEE9D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xmlns="" id="{95A4CC5E-FC21-456A-8A0B-D59DEAD95B3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2" name="【消防施設】&#10;有形固定資産減価償却率最大値テキスト">
          <a:extLst>
            <a:ext uri="{FF2B5EF4-FFF2-40B4-BE49-F238E27FC236}">
              <a16:creationId xmlns:a16="http://schemas.microsoft.com/office/drawing/2014/main" xmlns="" id="{E3B32355-8354-4019-BF93-A0D16B7543AF}"/>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3" name="直線コネクタ 552">
          <a:extLst>
            <a:ext uri="{FF2B5EF4-FFF2-40B4-BE49-F238E27FC236}">
              <a16:creationId xmlns:a16="http://schemas.microsoft.com/office/drawing/2014/main" xmlns="" id="{3C529DAB-F06C-438F-8061-DED5C4562A2E}"/>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4" name="【消防施設】&#10;有形固定資産減価償却率平均値テキスト">
          <a:extLst>
            <a:ext uri="{FF2B5EF4-FFF2-40B4-BE49-F238E27FC236}">
              <a16:creationId xmlns:a16="http://schemas.microsoft.com/office/drawing/2014/main" xmlns="" id="{A7D0A850-67E8-4249-8B96-C0736BF616C1}"/>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5" name="フローチャート: 判断 554">
          <a:extLst>
            <a:ext uri="{FF2B5EF4-FFF2-40B4-BE49-F238E27FC236}">
              <a16:creationId xmlns:a16="http://schemas.microsoft.com/office/drawing/2014/main" xmlns="" id="{B8A1F41B-6FB2-4677-BC3A-0F64FC4162BA}"/>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6" name="フローチャート: 判断 555">
          <a:extLst>
            <a:ext uri="{FF2B5EF4-FFF2-40B4-BE49-F238E27FC236}">
              <a16:creationId xmlns:a16="http://schemas.microsoft.com/office/drawing/2014/main" xmlns="" id="{5E7292F7-CDBD-4225-96E6-7F07CE45FEAA}"/>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7" name="フローチャート: 判断 556">
          <a:extLst>
            <a:ext uri="{FF2B5EF4-FFF2-40B4-BE49-F238E27FC236}">
              <a16:creationId xmlns:a16="http://schemas.microsoft.com/office/drawing/2014/main" xmlns="" id="{CF5A7189-A88D-41EB-ACE7-852A851DFED1}"/>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58" name="フローチャート: 判断 557">
          <a:extLst>
            <a:ext uri="{FF2B5EF4-FFF2-40B4-BE49-F238E27FC236}">
              <a16:creationId xmlns:a16="http://schemas.microsoft.com/office/drawing/2014/main" xmlns="" id="{AFBE5677-8419-4477-AFE8-67239842C7F7}"/>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59" name="フローチャート: 判断 558">
          <a:extLst>
            <a:ext uri="{FF2B5EF4-FFF2-40B4-BE49-F238E27FC236}">
              <a16:creationId xmlns:a16="http://schemas.microsoft.com/office/drawing/2014/main" xmlns="" id="{1684CD0A-A13F-4D7F-A559-A01E5431A1B3}"/>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3F227586-C415-473C-8C96-7F6F98D9ECB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7D3D7BEC-56F4-45D3-BABC-80803AB3F0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218B4787-DD16-4413-AB15-387C2C6C31D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072365CD-D652-45E9-BC79-3965CCB48C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1379E00F-5D42-4A44-9E91-CE9270A484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73842</xdr:rowOff>
    </xdr:from>
    <xdr:to>
      <xdr:col>85</xdr:col>
      <xdr:colOff>177800</xdr:colOff>
      <xdr:row>85</xdr:row>
      <xdr:rowOff>3992</xdr:rowOff>
    </xdr:to>
    <xdr:sp macro="" textlink="">
      <xdr:nvSpPr>
        <xdr:cNvPr id="565" name="楕円 564">
          <a:extLst>
            <a:ext uri="{FF2B5EF4-FFF2-40B4-BE49-F238E27FC236}">
              <a16:creationId xmlns:a16="http://schemas.microsoft.com/office/drawing/2014/main" xmlns="" id="{2F1DA2F6-EB7B-44E7-81B9-0FADA83E0A7E}"/>
            </a:ext>
          </a:extLst>
        </xdr:cNvPr>
        <xdr:cNvSpPr/>
      </xdr:nvSpPr>
      <xdr:spPr>
        <a:xfrm>
          <a:off x="16268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52269</xdr:rowOff>
    </xdr:from>
    <xdr:ext cx="405111" cy="259045"/>
    <xdr:sp macro="" textlink="">
      <xdr:nvSpPr>
        <xdr:cNvPr id="566" name="【消防施設】&#10;有形固定資産減価償却率該当値テキスト">
          <a:extLst>
            <a:ext uri="{FF2B5EF4-FFF2-40B4-BE49-F238E27FC236}">
              <a16:creationId xmlns:a16="http://schemas.microsoft.com/office/drawing/2014/main" xmlns="" id="{0DC6BC2F-C18F-4A88-AD93-F398A867A053}"/>
            </a:ext>
          </a:extLst>
        </xdr:cNvPr>
        <xdr:cNvSpPr txBox="1"/>
      </xdr:nvSpPr>
      <xdr:spPr>
        <a:xfrm>
          <a:off x="16357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567" name="楕円 566">
          <a:extLst>
            <a:ext uri="{FF2B5EF4-FFF2-40B4-BE49-F238E27FC236}">
              <a16:creationId xmlns:a16="http://schemas.microsoft.com/office/drawing/2014/main" xmlns="" id="{31EFFFB5-E0CE-46BA-996D-8A2D11F7158F}"/>
            </a:ext>
          </a:extLst>
        </xdr:cNvPr>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91984</xdr:rowOff>
    </xdr:from>
    <xdr:to>
      <xdr:col>85</xdr:col>
      <xdr:colOff>127000</xdr:colOff>
      <xdr:row>84</xdr:row>
      <xdr:rowOff>124642</xdr:rowOff>
    </xdr:to>
    <xdr:cxnSp macro="">
      <xdr:nvCxnSpPr>
        <xdr:cNvPr id="568" name="直線コネクタ 567">
          <a:extLst>
            <a:ext uri="{FF2B5EF4-FFF2-40B4-BE49-F238E27FC236}">
              <a16:creationId xmlns:a16="http://schemas.microsoft.com/office/drawing/2014/main" xmlns="" id="{965E1C60-D7AB-4891-A52A-ADEF2D228436}"/>
            </a:ext>
          </a:extLst>
        </xdr:cNvPr>
        <xdr:cNvCxnSpPr/>
      </xdr:nvCxnSpPr>
      <xdr:spPr>
        <a:xfrm>
          <a:off x="15481300" y="144937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xdr:rowOff>
    </xdr:from>
    <xdr:to>
      <xdr:col>76</xdr:col>
      <xdr:colOff>165100</xdr:colOff>
      <xdr:row>84</xdr:row>
      <xdr:rowOff>110127</xdr:rowOff>
    </xdr:to>
    <xdr:sp macro="" textlink="">
      <xdr:nvSpPr>
        <xdr:cNvPr id="569" name="楕円 568">
          <a:extLst>
            <a:ext uri="{FF2B5EF4-FFF2-40B4-BE49-F238E27FC236}">
              <a16:creationId xmlns:a16="http://schemas.microsoft.com/office/drawing/2014/main" xmlns="" id="{56D8A947-4515-4E78-8D64-CAD2139B1E8E}"/>
            </a:ext>
          </a:extLst>
        </xdr:cNvPr>
        <xdr:cNvSpPr/>
      </xdr:nvSpPr>
      <xdr:spPr>
        <a:xfrm>
          <a:off x="14541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59327</xdr:rowOff>
    </xdr:from>
    <xdr:to>
      <xdr:col>81</xdr:col>
      <xdr:colOff>50800</xdr:colOff>
      <xdr:row>84</xdr:row>
      <xdr:rowOff>91984</xdr:rowOff>
    </xdr:to>
    <xdr:cxnSp macro="">
      <xdr:nvCxnSpPr>
        <xdr:cNvPr id="570" name="直線コネクタ 569">
          <a:extLst>
            <a:ext uri="{FF2B5EF4-FFF2-40B4-BE49-F238E27FC236}">
              <a16:creationId xmlns:a16="http://schemas.microsoft.com/office/drawing/2014/main" xmlns="" id="{FB3C3ACD-CEE3-496D-9D65-AB2E67F627C7}"/>
            </a:ext>
          </a:extLst>
        </xdr:cNvPr>
        <xdr:cNvCxnSpPr/>
      </xdr:nvCxnSpPr>
      <xdr:spPr>
        <a:xfrm>
          <a:off x="14592300" y="1446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49349</xdr:rowOff>
    </xdr:from>
    <xdr:to>
      <xdr:col>72</xdr:col>
      <xdr:colOff>38100</xdr:colOff>
      <xdr:row>84</xdr:row>
      <xdr:rowOff>150949</xdr:rowOff>
    </xdr:to>
    <xdr:sp macro="" textlink="">
      <xdr:nvSpPr>
        <xdr:cNvPr id="571" name="楕円 570">
          <a:extLst>
            <a:ext uri="{FF2B5EF4-FFF2-40B4-BE49-F238E27FC236}">
              <a16:creationId xmlns:a16="http://schemas.microsoft.com/office/drawing/2014/main" xmlns="" id="{913855DD-7713-4AE6-B91E-CA487292F618}"/>
            </a:ext>
          </a:extLst>
        </xdr:cNvPr>
        <xdr:cNvSpPr/>
      </xdr:nvSpPr>
      <xdr:spPr>
        <a:xfrm>
          <a:off x="13652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59327</xdr:rowOff>
    </xdr:from>
    <xdr:to>
      <xdr:col>76</xdr:col>
      <xdr:colOff>114300</xdr:colOff>
      <xdr:row>84</xdr:row>
      <xdr:rowOff>100149</xdr:rowOff>
    </xdr:to>
    <xdr:cxnSp macro="">
      <xdr:nvCxnSpPr>
        <xdr:cNvPr id="572" name="直線コネクタ 571">
          <a:extLst>
            <a:ext uri="{FF2B5EF4-FFF2-40B4-BE49-F238E27FC236}">
              <a16:creationId xmlns:a16="http://schemas.microsoft.com/office/drawing/2014/main" xmlns="" id="{9E68EF51-47B3-4283-AD91-DA0CC1529291}"/>
            </a:ext>
          </a:extLst>
        </xdr:cNvPr>
        <xdr:cNvCxnSpPr/>
      </xdr:nvCxnSpPr>
      <xdr:spPr>
        <a:xfrm flipV="1">
          <a:off x="13703300" y="144611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119562</xdr:rowOff>
    </xdr:from>
    <xdr:to>
      <xdr:col>67</xdr:col>
      <xdr:colOff>101600</xdr:colOff>
      <xdr:row>84</xdr:row>
      <xdr:rowOff>49712</xdr:rowOff>
    </xdr:to>
    <xdr:sp macro="" textlink="">
      <xdr:nvSpPr>
        <xdr:cNvPr id="573" name="楕円 572">
          <a:extLst>
            <a:ext uri="{FF2B5EF4-FFF2-40B4-BE49-F238E27FC236}">
              <a16:creationId xmlns:a16="http://schemas.microsoft.com/office/drawing/2014/main" xmlns="" id="{A2906E42-BD79-4173-850C-5103A553133C}"/>
            </a:ext>
          </a:extLst>
        </xdr:cNvPr>
        <xdr:cNvSpPr/>
      </xdr:nvSpPr>
      <xdr:spPr>
        <a:xfrm>
          <a:off x="12763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170362</xdr:rowOff>
    </xdr:from>
    <xdr:to>
      <xdr:col>71</xdr:col>
      <xdr:colOff>177800</xdr:colOff>
      <xdr:row>84</xdr:row>
      <xdr:rowOff>100149</xdr:rowOff>
    </xdr:to>
    <xdr:cxnSp macro="">
      <xdr:nvCxnSpPr>
        <xdr:cNvPr id="574" name="直線コネクタ 573">
          <a:extLst>
            <a:ext uri="{FF2B5EF4-FFF2-40B4-BE49-F238E27FC236}">
              <a16:creationId xmlns:a16="http://schemas.microsoft.com/office/drawing/2014/main" xmlns="" id="{47C27471-932B-43DA-A8B3-FA2A79B70003}"/>
            </a:ext>
          </a:extLst>
        </xdr:cNvPr>
        <xdr:cNvCxnSpPr/>
      </xdr:nvCxnSpPr>
      <xdr:spPr>
        <a:xfrm>
          <a:off x="12814300" y="144007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75" name="n_1aveValue【消防施設】&#10;有形固定資産減価償却率">
          <a:extLst>
            <a:ext uri="{FF2B5EF4-FFF2-40B4-BE49-F238E27FC236}">
              <a16:creationId xmlns:a16="http://schemas.microsoft.com/office/drawing/2014/main" xmlns="" id="{86947839-AE74-46AA-BE65-DFA86E8CC82A}"/>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6" name="n_2aveValue【消防施設】&#10;有形固定資産減価償却率">
          <a:extLst>
            <a:ext uri="{FF2B5EF4-FFF2-40B4-BE49-F238E27FC236}">
              <a16:creationId xmlns:a16="http://schemas.microsoft.com/office/drawing/2014/main" xmlns="" id="{946FDAB6-FAE8-45FE-B4BC-81F4EB618613}"/>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77" name="n_3aveValue【消防施設】&#10;有形固定資産減価償却率">
          <a:extLst>
            <a:ext uri="{FF2B5EF4-FFF2-40B4-BE49-F238E27FC236}">
              <a16:creationId xmlns:a16="http://schemas.microsoft.com/office/drawing/2014/main" xmlns="" id="{C2CEDC16-2F12-4FC4-8BEF-D2CE5649AFA8}"/>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78" name="n_4aveValue【消防施設】&#10;有形固定資産減価償却率">
          <a:extLst>
            <a:ext uri="{FF2B5EF4-FFF2-40B4-BE49-F238E27FC236}">
              <a16:creationId xmlns:a16="http://schemas.microsoft.com/office/drawing/2014/main" xmlns="" id="{9F574FCE-E108-4DFA-9786-364604356BB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579" name="n_1mainValue【消防施設】&#10;有形固定資産減価償却率">
          <a:extLst>
            <a:ext uri="{FF2B5EF4-FFF2-40B4-BE49-F238E27FC236}">
              <a16:creationId xmlns:a16="http://schemas.microsoft.com/office/drawing/2014/main" xmlns="" id="{B3785194-FDB7-4567-B3DE-7BD2698E3000}"/>
            </a:ext>
          </a:extLst>
        </xdr:cNvPr>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101254</xdr:rowOff>
    </xdr:from>
    <xdr:ext cx="405111" cy="259045"/>
    <xdr:sp macro="" textlink="">
      <xdr:nvSpPr>
        <xdr:cNvPr id="580" name="n_2mainValue【消防施設】&#10;有形固定資産減価償却率">
          <a:extLst>
            <a:ext uri="{FF2B5EF4-FFF2-40B4-BE49-F238E27FC236}">
              <a16:creationId xmlns:a16="http://schemas.microsoft.com/office/drawing/2014/main" xmlns="" id="{40DBAA99-7887-42EB-BC4A-E2FF369A004B}"/>
            </a:ext>
          </a:extLst>
        </xdr:cNvPr>
        <xdr:cNvSpPr txBox="1"/>
      </xdr:nvSpPr>
      <xdr:spPr>
        <a:xfrm>
          <a:off x="14389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142076</xdr:rowOff>
    </xdr:from>
    <xdr:ext cx="405111" cy="259045"/>
    <xdr:sp macro="" textlink="">
      <xdr:nvSpPr>
        <xdr:cNvPr id="581" name="n_3mainValue【消防施設】&#10;有形固定資産減価償却率">
          <a:extLst>
            <a:ext uri="{FF2B5EF4-FFF2-40B4-BE49-F238E27FC236}">
              <a16:creationId xmlns:a16="http://schemas.microsoft.com/office/drawing/2014/main" xmlns="" id="{F47E88EC-FFB8-46B5-86A1-546AB4B3C63F}"/>
            </a:ext>
          </a:extLst>
        </xdr:cNvPr>
        <xdr:cNvSpPr txBox="1"/>
      </xdr:nvSpPr>
      <xdr:spPr>
        <a:xfrm>
          <a:off x="13500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40839</xdr:rowOff>
    </xdr:from>
    <xdr:ext cx="405111" cy="259045"/>
    <xdr:sp macro="" textlink="">
      <xdr:nvSpPr>
        <xdr:cNvPr id="582" name="n_4mainValue【消防施設】&#10;有形固定資産減価償却率">
          <a:extLst>
            <a:ext uri="{FF2B5EF4-FFF2-40B4-BE49-F238E27FC236}">
              <a16:creationId xmlns:a16="http://schemas.microsoft.com/office/drawing/2014/main" xmlns="" id="{F951D5F1-107A-4E81-B9F7-1C9640BC1990}"/>
            </a:ext>
          </a:extLst>
        </xdr:cNvPr>
        <xdr:cNvSpPr txBox="1"/>
      </xdr:nvSpPr>
      <xdr:spPr>
        <a:xfrm>
          <a:off x="12611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xmlns="" id="{082431E4-7C15-4FFF-9741-4E482D56962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xmlns="" id="{4F145990-0462-4A52-83E2-CB71DB7F9A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xmlns="" id="{71E58F5F-7067-407D-B060-7FBEB0AD7A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xmlns="" id="{53713E35-A646-4664-A3CC-7C4A8BFE81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xmlns="" id="{AF260A69-0FBC-491A-9B92-58952AE815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xmlns="" id="{01BE22D2-85B9-40FC-A8CC-54BC5958A4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xmlns="" id="{D1FF9270-A97F-4E82-AD99-555D4A85F1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xmlns="" id="{844A71D6-47C7-4FE8-825D-872B9A1341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xmlns="" id="{A98F1E5F-B7D0-4608-9AC3-C183159006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xmlns="" id="{74B4312E-7539-4CD4-8037-E215210D6A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xmlns="" id="{3093F97B-47A8-4A99-B32A-63917898790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xmlns="" id="{0EA6023F-0437-41A8-B63A-F43ADA3D6A6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xmlns="" id="{599B9BB0-F305-4343-AD35-AB779722E00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xmlns="" id="{3F668785-34E8-438B-AC2D-702A6EA14DE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xmlns="" id="{9809B618-7EDA-4EC6-B107-039EFDE661B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xmlns="" id="{46D7DEED-EDBE-4BCE-A887-8F92CBE4512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xmlns="" id="{F03045B6-801A-4F8E-9FDB-2DCC640F66E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xmlns="" id="{42D2C004-F6D6-41A9-A3BB-F53F7528AFE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xmlns="" id="{090E01F5-378B-4BF1-BCA0-81979118677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xmlns="" id="{6029669D-0828-438B-B9A3-DA006DF872E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xmlns="" id="{98388CF5-BFF2-448D-A050-0D7257759C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4" name="直線コネクタ 603">
          <a:extLst>
            <a:ext uri="{FF2B5EF4-FFF2-40B4-BE49-F238E27FC236}">
              <a16:creationId xmlns:a16="http://schemas.microsoft.com/office/drawing/2014/main" xmlns="" id="{51337C54-4F7D-44BA-9045-D05FD8BE0184}"/>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5" name="【消防施設】&#10;一人当たり面積最小値テキスト">
          <a:extLst>
            <a:ext uri="{FF2B5EF4-FFF2-40B4-BE49-F238E27FC236}">
              <a16:creationId xmlns:a16="http://schemas.microsoft.com/office/drawing/2014/main" xmlns="" id="{5C9C54A0-7FB2-4CC9-8B7A-2683217035B7}"/>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6" name="直線コネクタ 605">
          <a:extLst>
            <a:ext uri="{FF2B5EF4-FFF2-40B4-BE49-F238E27FC236}">
              <a16:creationId xmlns:a16="http://schemas.microsoft.com/office/drawing/2014/main" xmlns="" id="{3C032A45-9EEB-4AD5-8308-C1862BFD590F}"/>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7" name="【消防施設】&#10;一人当たり面積最大値テキスト">
          <a:extLst>
            <a:ext uri="{FF2B5EF4-FFF2-40B4-BE49-F238E27FC236}">
              <a16:creationId xmlns:a16="http://schemas.microsoft.com/office/drawing/2014/main" xmlns="" id="{257A4015-98B1-4B77-AE2A-8EB0C0EFD32F}"/>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08" name="直線コネクタ 607">
          <a:extLst>
            <a:ext uri="{FF2B5EF4-FFF2-40B4-BE49-F238E27FC236}">
              <a16:creationId xmlns:a16="http://schemas.microsoft.com/office/drawing/2014/main" xmlns="" id="{47428DC6-FC92-421B-809D-CBB43270AC7B}"/>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09" name="【消防施設】&#10;一人当たり面積平均値テキスト">
          <a:extLst>
            <a:ext uri="{FF2B5EF4-FFF2-40B4-BE49-F238E27FC236}">
              <a16:creationId xmlns:a16="http://schemas.microsoft.com/office/drawing/2014/main" xmlns="" id="{2A28DBE1-DE2D-492A-BDDA-73CD3F87D91B}"/>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0" name="フローチャート: 判断 609">
          <a:extLst>
            <a:ext uri="{FF2B5EF4-FFF2-40B4-BE49-F238E27FC236}">
              <a16:creationId xmlns:a16="http://schemas.microsoft.com/office/drawing/2014/main" xmlns="" id="{9CB3FD95-2C15-4AB5-B506-0BEB962B33B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1" name="フローチャート: 判断 610">
          <a:extLst>
            <a:ext uri="{FF2B5EF4-FFF2-40B4-BE49-F238E27FC236}">
              <a16:creationId xmlns:a16="http://schemas.microsoft.com/office/drawing/2014/main" xmlns="" id="{5EEF9B87-A35B-4DFA-9AB0-9DA018CE9542}"/>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2" name="フローチャート: 判断 611">
          <a:extLst>
            <a:ext uri="{FF2B5EF4-FFF2-40B4-BE49-F238E27FC236}">
              <a16:creationId xmlns:a16="http://schemas.microsoft.com/office/drawing/2014/main" xmlns="" id="{C184B342-F487-4EB2-833C-DF14B83D9A3C}"/>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3" name="フローチャート: 判断 612">
          <a:extLst>
            <a:ext uri="{FF2B5EF4-FFF2-40B4-BE49-F238E27FC236}">
              <a16:creationId xmlns:a16="http://schemas.microsoft.com/office/drawing/2014/main" xmlns="" id="{CEC5F454-039D-40EB-A853-2523BB2EB4DC}"/>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4" name="フローチャート: 判断 613">
          <a:extLst>
            <a:ext uri="{FF2B5EF4-FFF2-40B4-BE49-F238E27FC236}">
              <a16:creationId xmlns:a16="http://schemas.microsoft.com/office/drawing/2014/main" xmlns="" id="{391CD325-7FA6-4347-8910-F7105B1D5847}"/>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6C3229BA-C6C1-4C81-A5FC-9B2C332931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63BCC719-DD71-49B5-8E6C-BD2C52D3EA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81831B07-63A8-46D8-BFC1-09E384DE3FE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F18AD24D-8CAD-4604-B955-B249128124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C6A108FC-D476-4499-B471-81A13AFEFDC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20" name="楕円 619">
          <a:extLst>
            <a:ext uri="{FF2B5EF4-FFF2-40B4-BE49-F238E27FC236}">
              <a16:creationId xmlns:a16="http://schemas.microsoft.com/office/drawing/2014/main" xmlns="" id="{ED65D963-E5B9-44E4-AE3C-73449F6CDD15}"/>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621" name="【消防施設】&#10;一人当たり面積該当値テキスト">
          <a:extLst>
            <a:ext uri="{FF2B5EF4-FFF2-40B4-BE49-F238E27FC236}">
              <a16:creationId xmlns:a16="http://schemas.microsoft.com/office/drawing/2014/main" xmlns="" id="{F81679E1-3816-4CA5-8C28-95E0FADD886B}"/>
            </a:ext>
          </a:extLst>
        </xdr:cNvPr>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622" name="楕円 621">
          <a:extLst>
            <a:ext uri="{FF2B5EF4-FFF2-40B4-BE49-F238E27FC236}">
              <a16:creationId xmlns:a16="http://schemas.microsoft.com/office/drawing/2014/main" xmlns="" id="{B9DB5D5E-5BF3-4141-811D-EA23D8043705}"/>
            </a:ext>
          </a:extLst>
        </xdr:cNvPr>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115824</xdr:rowOff>
    </xdr:to>
    <xdr:cxnSp macro="">
      <xdr:nvCxnSpPr>
        <xdr:cNvPr id="623" name="直線コネクタ 622">
          <a:extLst>
            <a:ext uri="{FF2B5EF4-FFF2-40B4-BE49-F238E27FC236}">
              <a16:creationId xmlns:a16="http://schemas.microsoft.com/office/drawing/2014/main" xmlns="" id="{BF890AA8-428B-4B1B-9AFA-FD18F2F48FB2}"/>
            </a:ext>
          </a:extLst>
        </xdr:cNvPr>
        <xdr:cNvCxnSpPr/>
      </xdr:nvCxnSpPr>
      <xdr:spPr>
        <a:xfrm flipV="1">
          <a:off x="21323300" y="14485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624" name="楕円 623">
          <a:extLst>
            <a:ext uri="{FF2B5EF4-FFF2-40B4-BE49-F238E27FC236}">
              <a16:creationId xmlns:a16="http://schemas.microsoft.com/office/drawing/2014/main" xmlns="" id="{18B5E13C-116A-4E85-BEAB-427AE32DD94C}"/>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134113</xdr:rowOff>
    </xdr:to>
    <xdr:cxnSp macro="">
      <xdr:nvCxnSpPr>
        <xdr:cNvPr id="625" name="直線コネクタ 624">
          <a:extLst>
            <a:ext uri="{FF2B5EF4-FFF2-40B4-BE49-F238E27FC236}">
              <a16:creationId xmlns:a16="http://schemas.microsoft.com/office/drawing/2014/main" xmlns="" id="{DA2C466B-0EC6-4F1E-AEFA-D9540770B311}"/>
            </a:ext>
          </a:extLst>
        </xdr:cNvPr>
        <xdr:cNvCxnSpPr/>
      </xdr:nvCxnSpPr>
      <xdr:spPr>
        <a:xfrm flipV="1">
          <a:off x="20434300" y="14517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26" name="楕円 625">
          <a:extLst>
            <a:ext uri="{FF2B5EF4-FFF2-40B4-BE49-F238E27FC236}">
              <a16:creationId xmlns:a16="http://schemas.microsoft.com/office/drawing/2014/main" xmlns="" id="{5D1367AE-B848-49B7-8CC4-B9F4E9F92396}"/>
            </a:ext>
          </a:extLst>
        </xdr:cNvPr>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143256</xdr:rowOff>
    </xdr:to>
    <xdr:cxnSp macro="">
      <xdr:nvCxnSpPr>
        <xdr:cNvPr id="627" name="直線コネクタ 626">
          <a:extLst>
            <a:ext uri="{FF2B5EF4-FFF2-40B4-BE49-F238E27FC236}">
              <a16:creationId xmlns:a16="http://schemas.microsoft.com/office/drawing/2014/main" xmlns="" id="{2BEA5F23-C793-4962-8EB9-6A9D3DC19F41}"/>
            </a:ext>
          </a:extLst>
        </xdr:cNvPr>
        <xdr:cNvCxnSpPr/>
      </xdr:nvCxnSpPr>
      <xdr:spPr>
        <a:xfrm flipV="1">
          <a:off x="19545300" y="14535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628" name="楕円 627">
          <a:extLst>
            <a:ext uri="{FF2B5EF4-FFF2-40B4-BE49-F238E27FC236}">
              <a16:creationId xmlns:a16="http://schemas.microsoft.com/office/drawing/2014/main" xmlns="" id="{6594DFBF-D53B-4357-BAB9-C0B0F81876F3}"/>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143256</xdr:rowOff>
    </xdr:to>
    <xdr:cxnSp macro="">
      <xdr:nvCxnSpPr>
        <xdr:cNvPr id="629" name="直線コネクタ 628">
          <a:extLst>
            <a:ext uri="{FF2B5EF4-FFF2-40B4-BE49-F238E27FC236}">
              <a16:creationId xmlns:a16="http://schemas.microsoft.com/office/drawing/2014/main" xmlns="" id="{420E1DE8-F89C-48FA-A1D5-9072289F46FB}"/>
            </a:ext>
          </a:extLst>
        </xdr:cNvPr>
        <xdr:cNvCxnSpPr/>
      </xdr:nvCxnSpPr>
      <xdr:spPr>
        <a:xfrm>
          <a:off x="18656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30" name="n_1aveValue【消防施設】&#10;一人当たり面積">
          <a:extLst>
            <a:ext uri="{FF2B5EF4-FFF2-40B4-BE49-F238E27FC236}">
              <a16:creationId xmlns:a16="http://schemas.microsoft.com/office/drawing/2014/main" xmlns="" id="{A472D9EC-8413-4CF0-A483-367034F2DDF6}"/>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31" name="n_2aveValue【消防施設】&#10;一人当たり面積">
          <a:extLst>
            <a:ext uri="{FF2B5EF4-FFF2-40B4-BE49-F238E27FC236}">
              <a16:creationId xmlns:a16="http://schemas.microsoft.com/office/drawing/2014/main" xmlns="" id="{B0C02C4A-E8D9-43C0-A283-2BDD8F128317}"/>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32" name="n_3aveValue【消防施設】&#10;一人当たり面積">
          <a:extLst>
            <a:ext uri="{FF2B5EF4-FFF2-40B4-BE49-F238E27FC236}">
              <a16:creationId xmlns:a16="http://schemas.microsoft.com/office/drawing/2014/main" xmlns="" id="{85B5580C-0FC8-4D7F-AD5E-66485E414CEB}"/>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33" name="n_4aveValue【消防施設】&#10;一人当たり面積">
          <a:extLst>
            <a:ext uri="{FF2B5EF4-FFF2-40B4-BE49-F238E27FC236}">
              <a16:creationId xmlns:a16="http://schemas.microsoft.com/office/drawing/2014/main" xmlns="" id="{D6FC6E50-6954-41BC-A906-9A1068C1A78D}"/>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634" name="n_1mainValue【消防施設】&#10;一人当たり面積">
          <a:extLst>
            <a:ext uri="{FF2B5EF4-FFF2-40B4-BE49-F238E27FC236}">
              <a16:creationId xmlns:a16="http://schemas.microsoft.com/office/drawing/2014/main" xmlns="" id="{25281313-2B9E-48B9-A568-D7BD8C37B4D4}"/>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635" name="n_2mainValue【消防施設】&#10;一人当たり面積">
          <a:extLst>
            <a:ext uri="{FF2B5EF4-FFF2-40B4-BE49-F238E27FC236}">
              <a16:creationId xmlns:a16="http://schemas.microsoft.com/office/drawing/2014/main" xmlns="" id="{2CFDE36D-2384-41B2-914F-46830D21A463}"/>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636" name="n_3mainValue【消防施設】&#10;一人当たり面積">
          <a:extLst>
            <a:ext uri="{FF2B5EF4-FFF2-40B4-BE49-F238E27FC236}">
              <a16:creationId xmlns:a16="http://schemas.microsoft.com/office/drawing/2014/main" xmlns="" id="{C5E6ED27-9F52-49BD-98E5-D5E915FA4B70}"/>
            </a:ext>
          </a:extLst>
        </xdr:cNvPr>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637" name="n_4mainValue【消防施設】&#10;一人当たり面積">
          <a:extLst>
            <a:ext uri="{FF2B5EF4-FFF2-40B4-BE49-F238E27FC236}">
              <a16:creationId xmlns:a16="http://schemas.microsoft.com/office/drawing/2014/main" xmlns="" id="{546C14D4-1E90-4539-86F7-7AD972C62DEF}"/>
            </a:ext>
          </a:extLst>
        </xdr:cNvPr>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xmlns="" id="{D0D46BC0-4D52-4066-AA63-E3DC35B966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xmlns="" id="{76532812-B790-4252-8950-DB0FD508D6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xmlns="" id="{6DC532DF-440A-4AB6-9E08-86D34BAD93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xmlns="" id="{B8B0B322-680C-42D4-91CA-AA86C876F6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xmlns="" id="{4DAA796F-1145-4A9C-9572-D2D2681AEB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xmlns="" id="{B4258CEB-83CB-4E08-8D39-10D4397387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xmlns="" id="{A6C1B19F-7E03-4DCF-ADBE-8198F8BDB1A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xmlns="" id="{648B7536-6466-45B9-A2EE-C41BC97574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xmlns="" id="{C751B250-096A-4E73-A8D8-19AE9E0BD77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xmlns="" id="{5FEC7E18-30B0-4667-9007-2263CFBA3E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xmlns="" id="{498628CA-E4EF-46EC-9614-C5A5B5B58F0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xmlns="" id="{95252FE1-D20C-4D28-9C13-B995383725D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xmlns="" id="{AE6525AC-64F8-44CB-99F4-E977124A56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xmlns="" id="{3772331F-909D-4183-916A-B3839DEE57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xmlns="" id="{C9C198F3-B620-41C4-8AD9-A6B37DF0474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xmlns="" id="{608CF9AD-1EDF-4E71-984E-9E5730C5FB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xmlns="" id="{385A954F-ACF2-4061-BA05-60864190D2F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xmlns="" id="{70C93426-FF52-4DFF-8CB1-B17922358AC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xmlns="" id="{B2E1D52E-DF13-4FAC-9DB7-E7F5E48442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xmlns="" id="{60596E64-8023-4E39-96DB-C3E7127EA2E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xmlns="" id="{7D2FC6EA-4B4F-4483-8221-FCF52769154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xmlns="" id="{6B9D0588-8D0C-4A30-9448-D3010FA169B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xmlns="" id="{4138ECAE-9E99-4F56-B72D-A478EEAF342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xmlns="" id="{A0D49144-BBC9-4AE1-AD95-DD6C8616B35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xmlns="" id="{B2158CE9-0FFA-45C3-A48A-DD67F9512E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3" name="直線コネクタ 662">
          <a:extLst>
            <a:ext uri="{FF2B5EF4-FFF2-40B4-BE49-F238E27FC236}">
              <a16:creationId xmlns:a16="http://schemas.microsoft.com/office/drawing/2014/main" xmlns="" id="{5D4A3FC2-F053-4A70-9CAB-BA9E4200DDD1}"/>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a:extLst>
            <a:ext uri="{FF2B5EF4-FFF2-40B4-BE49-F238E27FC236}">
              <a16:creationId xmlns:a16="http://schemas.microsoft.com/office/drawing/2014/main" xmlns="" id="{9CC94770-E6AB-4D06-8F38-8709352D4DA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a:extLst>
            <a:ext uri="{FF2B5EF4-FFF2-40B4-BE49-F238E27FC236}">
              <a16:creationId xmlns:a16="http://schemas.microsoft.com/office/drawing/2014/main" xmlns="" id="{8D1A911B-7D5E-4051-9AA2-19B052CEEFE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6" name="【庁舎】&#10;有形固定資産減価償却率最大値テキスト">
          <a:extLst>
            <a:ext uri="{FF2B5EF4-FFF2-40B4-BE49-F238E27FC236}">
              <a16:creationId xmlns:a16="http://schemas.microsoft.com/office/drawing/2014/main" xmlns="" id="{D97CE9B6-4F33-413F-9BA2-C08AA8351EAE}"/>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7" name="直線コネクタ 666">
          <a:extLst>
            <a:ext uri="{FF2B5EF4-FFF2-40B4-BE49-F238E27FC236}">
              <a16:creationId xmlns:a16="http://schemas.microsoft.com/office/drawing/2014/main" xmlns="" id="{E8D24B98-454B-43C5-BCB1-711BBBCDB088}"/>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68" name="【庁舎】&#10;有形固定資産減価償却率平均値テキスト">
          <a:extLst>
            <a:ext uri="{FF2B5EF4-FFF2-40B4-BE49-F238E27FC236}">
              <a16:creationId xmlns:a16="http://schemas.microsoft.com/office/drawing/2014/main" xmlns="" id="{719934F7-45B4-457C-98F0-75D9D40BF79D}"/>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69" name="フローチャート: 判断 668">
          <a:extLst>
            <a:ext uri="{FF2B5EF4-FFF2-40B4-BE49-F238E27FC236}">
              <a16:creationId xmlns:a16="http://schemas.microsoft.com/office/drawing/2014/main" xmlns="" id="{0C8425B4-7E01-4146-8BA4-83FCFD542B6F}"/>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0" name="フローチャート: 判断 669">
          <a:extLst>
            <a:ext uri="{FF2B5EF4-FFF2-40B4-BE49-F238E27FC236}">
              <a16:creationId xmlns:a16="http://schemas.microsoft.com/office/drawing/2014/main" xmlns="" id="{7F2C4656-5202-44E6-8403-0098CD8630A4}"/>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1" name="フローチャート: 判断 670">
          <a:extLst>
            <a:ext uri="{FF2B5EF4-FFF2-40B4-BE49-F238E27FC236}">
              <a16:creationId xmlns:a16="http://schemas.microsoft.com/office/drawing/2014/main" xmlns="" id="{71C0A238-723E-42B5-8444-BCA13636BC5B}"/>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2" name="フローチャート: 判断 671">
          <a:extLst>
            <a:ext uri="{FF2B5EF4-FFF2-40B4-BE49-F238E27FC236}">
              <a16:creationId xmlns:a16="http://schemas.microsoft.com/office/drawing/2014/main" xmlns="" id="{E28D1934-4431-4280-8EA3-EBECC975BDB6}"/>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3" name="フローチャート: 判断 672">
          <a:extLst>
            <a:ext uri="{FF2B5EF4-FFF2-40B4-BE49-F238E27FC236}">
              <a16:creationId xmlns:a16="http://schemas.microsoft.com/office/drawing/2014/main" xmlns="" id="{D40347DA-D72F-4D30-9DB2-8F777C50A4F5}"/>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EA226125-8359-4A89-AE0B-B5D21BF32C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43D9E982-8710-4214-A682-B3F20B606F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B551710E-50F6-470D-BDE7-24854631C3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FEFFB3DD-2FEA-4F3F-85BA-8E964920F47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725C4841-3938-4CF2-91D8-E6CAFE2D8C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43362</xdr:rowOff>
    </xdr:from>
    <xdr:to>
      <xdr:col>85</xdr:col>
      <xdr:colOff>177800</xdr:colOff>
      <xdr:row>106</xdr:row>
      <xdr:rowOff>144962</xdr:rowOff>
    </xdr:to>
    <xdr:sp macro="" textlink="">
      <xdr:nvSpPr>
        <xdr:cNvPr id="679" name="楕円 678">
          <a:extLst>
            <a:ext uri="{FF2B5EF4-FFF2-40B4-BE49-F238E27FC236}">
              <a16:creationId xmlns:a16="http://schemas.microsoft.com/office/drawing/2014/main" xmlns="" id="{98AC1722-FEF4-4DCC-A7EA-B427891AD3F4}"/>
            </a:ext>
          </a:extLst>
        </xdr:cNvPr>
        <xdr:cNvSpPr/>
      </xdr:nvSpPr>
      <xdr:spPr>
        <a:xfrm>
          <a:off x="16268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21789</xdr:rowOff>
    </xdr:from>
    <xdr:ext cx="405111" cy="259045"/>
    <xdr:sp macro="" textlink="">
      <xdr:nvSpPr>
        <xdr:cNvPr id="680" name="【庁舎】&#10;有形固定資産減価償却率該当値テキスト">
          <a:extLst>
            <a:ext uri="{FF2B5EF4-FFF2-40B4-BE49-F238E27FC236}">
              <a16:creationId xmlns:a16="http://schemas.microsoft.com/office/drawing/2014/main" xmlns="" id="{D70EAA28-1350-41EF-B398-269EDA6345AE}"/>
            </a:ext>
          </a:extLst>
        </xdr:cNvPr>
        <xdr:cNvSpPr txBox="1"/>
      </xdr:nvSpPr>
      <xdr:spPr>
        <a:xfrm>
          <a:off x="16357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681" name="楕円 680">
          <a:extLst>
            <a:ext uri="{FF2B5EF4-FFF2-40B4-BE49-F238E27FC236}">
              <a16:creationId xmlns:a16="http://schemas.microsoft.com/office/drawing/2014/main" xmlns="" id="{8BBC46F6-5F7E-470B-AE86-9B2153E66633}"/>
            </a:ext>
          </a:extLst>
        </xdr:cNvPr>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51707</xdr:rowOff>
    </xdr:from>
    <xdr:to>
      <xdr:col>85</xdr:col>
      <xdr:colOff>127000</xdr:colOff>
      <xdr:row>106</xdr:row>
      <xdr:rowOff>94162</xdr:rowOff>
    </xdr:to>
    <xdr:cxnSp macro="">
      <xdr:nvCxnSpPr>
        <xdr:cNvPr id="682" name="直線コネクタ 681">
          <a:extLst>
            <a:ext uri="{FF2B5EF4-FFF2-40B4-BE49-F238E27FC236}">
              <a16:creationId xmlns:a16="http://schemas.microsoft.com/office/drawing/2014/main" xmlns="" id="{E85EB39F-B6E7-4E10-BF6A-4FD7903033CD}"/>
            </a:ext>
          </a:extLst>
        </xdr:cNvPr>
        <xdr:cNvCxnSpPr/>
      </xdr:nvCxnSpPr>
      <xdr:spPr>
        <a:xfrm>
          <a:off x="15481300" y="1822540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129902</xdr:rowOff>
    </xdr:from>
    <xdr:to>
      <xdr:col>76</xdr:col>
      <xdr:colOff>165100</xdr:colOff>
      <xdr:row>106</xdr:row>
      <xdr:rowOff>60052</xdr:rowOff>
    </xdr:to>
    <xdr:sp macro="" textlink="">
      <xdr:nvSpPr>
        <xdr:cNvPr id="683" name="楕円 682">
          <a:extLst>
            <a:ext uri="{FF2B5EF4-FFF2-40B4-BE49-F238E27FC236}">
              <a16:creationId xmlns:a16="http://schemas.microsoft.com/office/drawing/2014/main" xmlns="" id="{3730B185-07B2-4F49-8593-A81C8E2E5FF2}"/>
            </a:ext>
          </a:extLst>
        </xdr:cNvPr>
        <xdr:cNvSpPr/>
      </xdr:nvSpPr>
      <xdr:spPr>
        <a:xfrm>
          <a:off x="1454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xdr:rowOff>
    </xdr:from>
    <xdr:to>
      <xdr:col>81</xdr:col>
      <xdr:colOff>50800</xdr:colOff>
      <xdr:row>106</xdr:row>
      <xdr:rowOff>51707</xdr:rowOff>
    </xdr:to>
    <xdr:cxnSp macro="">
      <xdr:nvCxnSpPr>
        <xdr:cNvPr id="684" name="直線コネクタ 683">
          <a:extLst>
            <a:ext uri="{FF2B5EF4-FFF2-40B4-BE49-F238E27FC236}">
              <a16:creationId xmlns:a16="http://schemas.microsoft.com/office/drawing/2014/main" xmlns="" id="{674D150A-B3F5-4657-8170-0C86F510E3CB}"/>
            </a:ext>
          </a:extLst>
        </xdr:cNvPr>
        <xdr:cNvCxnSpPr/>
      </xdr:nvCxnSpPr>
      <xdr:spPr>
        <a:xfrm>
          <a:off x="14592300" y="1818295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85" name="楕円 684">
          <a:extLst>
            <a:ext uri="{FF2B5EF4-FFF2-40B4-BE49-F238E27FC236}">
              <a16:creationId xmlns:a16="http://schemas.microsoft.com/office/drawing/2014/main" xmlns="" id="{12747056-D05D-41C2-8F82-057A6F3E273E}"/>
            </a:ext>
          </a:extLst>
        </xdr:cNvPr>
        <xdr:cNvSpPr/>
      </xdr:nvSpPr>
      <xdr:spPr>
        <a:xfrm>
          <a:off x="13652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134982</xdr:rowOff>
    </xdr:from>
    <xdr:to>
      <xdr:col>76</xdr:col>
      <xdr:colOff>114300</xdr:colOff>
      <xdr:row>106</xdr:row>
      <xdr:rowOff>9252</xdr:rowOff>
    </xdr:to>
    <xdr:cxnSp macro="">
      <xdr:nvCxnSpPr>
        <xdr:cNvPr id="686" name="直線コネクタ 685">
          <a:extLst>
            <a:ext uri="{FF2B5EF4-FFF2-40B4-BE49-F238E27FC236}">
              <a16:creationId xmlns:a16="http://schemas.microsoft.com/office/drawing/2014/main" xmlns="" id="{3A5E1858-5A57-4C08-A11C-25CC29436A4E}"/>
            </a:ext>
          </a:extLst>
        </xdr:cNvPr>
        <xdr:cNvCxnSpPr/>
      </xdr:nvCxnSpPr>
      <xdr:spPr>
        <a:xfrm>
          <a:off x="13703300" y="18137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687" name="楕円 686">
          <a:extLst>
            <a:ext uri="{FF2B5EF4-FFF2-40B4-BE49-F238E27FC236}">
              <a16:creationId xmlns:a16="http://schemas.microsoft.com/office/drawing/2014/main" xmlns="" id="{3C135C72-21A2-4FEC-B99B-93969A3CE3C0}"/>
            </a:ext>
          </a:extLst>
        </xdr:cNvPr>
        <xdr:cNvSpPr/>
      </xdr:nvSpPr>
      <xdr:spPr>
        <a:xfrm>
          <a:off x="1276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134982</xdr:rowOff>
    </xdr:to>
    <xdr:cxnSp macro="">
      <xdr:nvCxnSpPr>
        <xdr:cNvPr id="688" name="直線コネクタ 687">
          <a:extLst>
            <a:ext uri="{FF2B5EF4-FFF2-40B4-BE49-F238E27FC236}">
              <a16:creationId xmlns:a16="http://schemas.microsoft.com/office/drawing/2014/main" xmlns="" id="{BFAFA2D5-542C-40CE-9EBA-A1FE7B41C8C4}"/>
            </a:ext>
          </a:extLst>
        </xdr:cNvPr>
        <xdr:cNvCxnSpPr/>
      </xdr:nvCxnSpPr>
      <xdr:spPr>
        <a:xfrm>
          <a:off x="12814300" y="180931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89" name="n_1aveValue【庁舎】&#10;有形固定資産減価償却率">
          <a:extLst>
            <a:ext uri="{FF2B5EF4-FFF2-40B4-BE49-F238E27FC236}">
              <a16:creationId xmlns:a16="http://schemas.microsoft.com/office/drawing/2014/main" xmlns="" id="{E843669F-CCF1-4DD0-AA0B-7278F122E1C6}"/>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0" name="n_2aveValue【庁舎】&#10;有形固定資産減価償却率">
          <a:extLst>
            <a:ext uri="{FF2B5EF4-FFF2-40B4-BE49-F238E27FC236}">
              <a16:creationId xmlns:a16="http://schemas.microsoft.com/office/drawing/2014/main" xmlns="" id="{46DA9AE8-973D-4D1E-8204-0DABA4464CBA}"/>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1" name="n_3aveValue【庁舎】&#10;有形固定資産減価償却率">
          <a:extLst>
            <a:ext uri="{FF2B5EF4-FFF2-40B4-BE49-F238E27FC236}">
              <a16:creationId xmlns:a16="http://schemas.microsoft.com/office/drawing/2014/main" xmlns="" id="{F1C06A0D-95CE-4B59-9B31-4B271A293407}"/>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2" name="n_4aveValue【庁舎】&#10;有形固定資産減価償却率">
          <a:extLst>
            <a:ext uri="{FF2B5EF4-FFF2-40B4-BE49-F238E27FC236}">
              <a16:creationId xmlns:a16="http://schemas.microsoft.com/office/drawing/2014/main" xmlns="" id="{B289FF01-C5FF-4D9C-9B72-69F3E8AABC9D}"/>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693" name="n_1mainValue【庁舎】&#10;有形固定資産減価償却率">
          <a:extLst>
            <a:ext uri="{FF2B5EF4-FFF2-40B4-BE49-F238E27FC236}">
              <a16:creationId xmlns:a16="http://schemas.microsoft.com/office/drawing/2014/main" xmlns="" id="{05F55652-C528-4442-A0CA-5516918FC162}"/>
            </a:ext>
          </a:extLst>
        </xdr:cNvPr>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51179</xdr:rowOff>
    </xdr:from>
    <xdr:ext cx="405111" cy="259045"/>
    <xdr:sp macro="" textlink="">
      <xdr:nvSpPr>
        <xdr:cNvPr id="694" name="n_2mainValue【庁舎】&#10;有形固定資産減価償却率">
          <a:extLst>
            <a:ext uri="{FF2B5EF4-FFF2-40B4-BE49-F238E27FC236}">
              <a16:creationId xmlns:a16="http://schemas.microsoft.com/office/drawing/2014/main" xmlns="" id="{104001B9-92CE-4E8D-BBE4-C1E2A821E760}"/>
            </a:ext>
          </a:extLst>
        </xdr:cNvPr>
        <xdr:cNvSpPr txBox="1"/>
      </xdr:nvSpPr>
      <xdr:spPr>
        <a:xfrm>
          <a:off x="14389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695" name="n_3mainValue【庁舎】&#10;有形固定資産減価償却率">
          <a:extLst>
            <a:ext uri="{FF2B5EF4-FFF2-40B4-BE49-F238E27FC236}">
              <a16:creationId xmlns:a16="http://schemas.microsoft.com/office/drawing/2014/main" xmlns="" id="{353B801F-D6DF-49DD-9989-1B9B9E971208}"/>
            </a:ext>
          </a:extLst>
        </xdr:cNvPr>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696" name="n_4mainValue【庁舎】&#10;有形固定資産減価償却率">
          <a:extLst>
            <a:ext uri="{FF2B5EF4-FFF2-40B4-BE49-F238E27FC236}">
              <a16:creationId xmlns:a16="http://schemas.microsoft.com/office/drawing/2014/main" xmlns="" id="{18A7F4FF-A386-4437-842D-95863CC575C7}"/>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xmlns="" id="{C20EE155-A325-4526-998B-FFB86F45AB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xmlns="" id="{A4A88580-5A4E-4333-8F05-B14817738F9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xmlns="" id="{51CD131C-D9B4-4C04-9DE7-A166BE6492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xmlns="" id="{9114F134-9179-4E81-BD7E-1F5F13064D3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xmlns="" id="{E9337031-6D4B-4B92-93DB-44B2EF37B1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xmlns="" id="{E18A9A75-FA36-4D2E-BAD9-6EB48B7011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xmlns="" id="{EA337F38-0F72-478B-99B4-DDE7719909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xmlns="" id="{90EC24AB-96F8-4E27-A07E-340642200D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xmlns="" id="{56A2907A-C20B-45D1-91D7-602D89A437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xmlns="" id="{D2A3E779-74E5-44A8-86D9-316B99B6D4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7" name="テキスト ボックス 706">
          <a:extLst>
            <a:ext uri="{FF2B5EF4-FFF2-40B4-BE49-F238E27FC236}">
              <a16:creationId xmlns:a16="http://schemas.microsoft.com/office/drawing/2014/main" xmlns="" id="{B4CCC5C7-4EEC-4138-9793-CF279EF3613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xmlns="" id="{EA49AB35-145F-47AF-BA85-5BF2B318609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xmlns="" id="{E8E1D40C-C6A7-464B-80B4-F0EE6EA9F76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xmlns="" id="{23D3267C-BF1D-4745-AA8F-6524DAE7E4A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xmlns="" id="{DFCF88ED-4DB6-4490-A7A8-1B151FB91EF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xmlns="" id="{ADD8BCCB-A03A-4BE7-964A-26C0643184A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xmlns="" id="{983AD8D5-C658-4D46-AC17-E4734CA4B33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xmlns="" id="{CCEFDCB3-1AE4-478F-B492-7DEDB6CA793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xmlns="" id="{8CB6B121-3A91-4150-B82B-4309DF650E9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xmlns="" id="{05231DDE-5BAB-4EB3-BE51-FF11363E9F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xmlns="" id="{B6CA3B18-2C7F-4647-83F1-4363A2371AE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xmlns="" id="{8FFB2566-A6B4-492F-BF5F-0DED053702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xmlns="" id="{A6599A36-C7A4-49B7-98C1-B6920F9CFE1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xmlns="" id="{E9C55CA5-AE20-4BC2-92BD-3DAEBEB5E5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xmlns="" id="{32018CAB-771B-4921-8404-61866DFE95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xmlns="" id="{D569C821-0B32-4377-ABB4-C8A81D4245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3" name="直線コネクタ 722">
          <a:extLst>
            <a:ext uri="{FF2B5EF4-FFF2-40B4-BE49-F238E27FC236}">
              <a16:creationId xmlns:a16="http://schemas.microsoft.com/office/drawing/2014/main" xmlns="" id="{4171C976-345D-460D-A833-821935AAFC8E}"/>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4" name="【庁舎】&#10;一人当たり面積最小値テキスト">
          <a:extLst>
            <a:ext uri="{FF2B5EF4-FFF2-40B4-BE49-F238E27FC236}">
              <a16:creationId xmlns:a16="http://schemas.microsoft.com/office/drawing/2014/main" xmlns="" id="{C1149A74-6A25-4BEF-A86F-4F9BE8F06591}"/>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5" name="直線コネクタ 724">
          <a:extLst>
            <a:ext uri="{FF2B5EF4-FFF2-40B4-BE49-F238E27FC236}">
              <a16:creationId xmlns:a16="http://schemas.microsoft.com/office/drawing/2014/main" xmlns="" id="{7B9D5DE1-F537-45B4-9F38-52AF208C485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6" name="【庁舎】&#10;一人当たり面積最大値テキスト">
          <a:extLst>
            <a:ext uri="{FF2B5EF4-FFF2-40B4-BE49-F238E27FC236}">
              <a16:creationId xmlns:a16="http://schemas.microsoft.com/office/drawing/2014/main" xmlns="" id="{E456DF19-6EC9-459C-B2E5-53E9D9F3C068}"/>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7" name="直線コネクタ 726">
          <a:extLst>
            <a:ext uri="{FF2B5EF4-FFF2-40B4-BE49-F238E27FC236}">
              <a16:creationId xmlns:a16="http://schemas.microsoft.com/office/drawing/2014/main" xmlns="" id="{E852E672-9E46-4C5D-B4EA-FD3CD43B94C3}"/>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28" name="【庁舎】&#10;一人当たり面積平均値テキスト">
          <a:extLst>
            <a:ext uri="{FF2B5EF4-FFF2-40B4-BE49-F238E27FC236}">
              <a16:creationId xmlns:a16="http://schemas.microsoft.com/office/drawing/2014/main" xmlns="" id="{955DAEA7-1B18-48A8-811D-B3D22333FDA8}"/>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29" name="フローチャート: 判断 728">
          <a:extLst>
            <a:ext uri="{FF2B5EF4-FFF2-40B4-BE49-F238E27FC236}">
              <a16:creationId xmlns:a16="http://schemas.microsoft.com/office/drawing/2014/main" xmlns="" id="{436D175A-39AE-4EAE-847C-BA66D46BE826}"/>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0" name="フローチャート: 判断 729">
          <a:extLst>
            <a:ext uri="{FF2B5EF4-FFF2-40B4-BE49-F238E27FC236}">
              <a16:creationId xmlns:a16="http://schemas.microsoft.com/office/drawing/2014/main" xmlns="" id="{E8C09FFA-85BC-4D02-BBC8-5A3974C18644}"/>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1" name="フローチャート: 判断 730">
          <a:extLst>
            <a:ext uri="{FF2B5EF4-FFF2-40B4-BE49-F238E27FC236}">
              <a16:creationId xmlns:a16="http://schemas.microsoft.com/office/drawing/2014/main" xmlns="" id="{1D124AD0-7B41-4805-A971-3478007AD842}"/>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2" name="フローチャート: 判断 731">
          <a:extLst>
            <a:ext uri="{FF2B5EF4-FFF2-40B4-BE49-F238E27FC236}">
              <a16:creationId xmlns:a16="http://schemas.microsoft.com/office/drawing/2014/main" xmlns="" id="{3ED28514-FB98-469A-AD60-FF8227228185}"/>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3" name="フローチャート: 判断 732">
          <a:extLst>
            <a:ext uri="{FF2B5EF4-FFF2-40B4-BE49-F238E27FC236}">
              <a16:creationId xmlns:a16="http://schemas.microsoft.com/office/drawing/2014/main" xmlns="" id="{D01EEAC0-B307-4B8C-9E11-F4F4CEEC6BCB}"/>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C0768B51-53AA-4A4B-91A9-F73C3938CB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A4DEBB58-7BC2-47E5-8B72-F3B8436DFB1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AF64B8E-C30C-4A88-9B5D-F70D58105A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BC2D39B5-0864-4B0A-9091-903C0F30C3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F0E75D9E-C500-48C1-B929-2DC1F6B8DA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54792</xdr:rowOff>
    </xdr:from>
    <xdr:to>
      <xdr:col>116</xdr:col>
      <xdr:colOff>114300</xdr:colOff>
      <xdr:row>108</xdr:row>
      <xdr:rowOff>156392</xdr:rowOff>
    </xdr:to>
    <xdr:sp macro="" textlink="">
      <xdr:nvSpPr>
        <xdr:cNvPr id="739" name="楕円 738">
          <a:extLst>
            <a:ext uri="{FF2B5EF4-FFF2-40B4-BE49-F238E27FC236}">
              <a16:creationId xmlns:a16="http://schemas.microsoft.com/office/drawing/2014/main" xmlns="" id="{9613C977-DBF3-4C2B-8B34-2964D2E8AF75}"/>
            </a:ext>
          </a:extLst>
        </xdr:cNvPr>
        <xdr:cNvSpPr/>
      </xdr:nvSpPr>
      <xdr:spPr>
        <a:xfrm>
          <a:off x="22110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141169</xdr:rowOff>
    </xdr:from>
    <xdr:ext cx="469744" cy="259045"/>
    <xdr:sp macro="" textlink="">
      <xdr:nvSpPr>
        <xdr:cNvPr id="740" name="【庁舎】&#10;一人当たり面積該当値テキスト">
          <a:extLst>
            <a:ext uri="{FF2B5EF4-FFF2-40B4-BE49-F238E27FC236}">
              <a16:creationId xmlns:a16="http://schemas.microsoft.com/office/drawing/2014/main" xmlns="" id="{62BDF688-39B9-40EB-979B-C4BAEAFED3DC}"/>
            </a:ext>
          </a:extLst>
        </xdr:cNvPr>
        <xdr:cNvSpPr txBox="1"/>
      </xdr:nvSpPr>
      <xdr:spPr>
        <a:xfrm>
          <a:off x="22199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54792</xdr:rowOff>
    </xdr:from>
    <xdr:to>
      <xdr:col>112</xdr:col>
      <xdr:colOff>38100</xdr:colOff>
      <xdr:row>108</xdr:row>
      <xdr:rowOff>156392</xdr:rowOff>
    </xdr:to>
    <xdr:sp macro="" textlink="">
      <xdr:nvSpPr>
        <xdr:cNvPr id="741" name="楕円 740">
          <a:extLst>
            <a:ext uri="{FF2B5EF4-FFF2-40B4-BE49-F238E27FC236}">
              <a16:creationId xmlns:a16="http://schemas.microsoft.com/office/drawing/2014/main" xmlns="" id="{E27955FC-EDA7-4DD5-8A9C-C12C20D0259B}"/>
            </a:ext>
          </a:extLst>
        </xdr:cNvPr>
        <xdr:cNvSpPr/>
      </xdr:nvSpPr>
      <xdr:spPr>
        <a:xfrm>
          <a:off x="2127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105592</xdr:rowOff>
    </xdr:from>
    <xdr:to>
      <xdr:col>116</xdr:col>
      <xdr:colOff>63500</xdr:colOff>
      <xdr:row>108</xdr:row>
      <xdr:rowOff>105592</xdr:rowOff>
    </xdr:to>
    <xdr:cxnSp macro="">
      <xdr:nvCxnSpPr>
        <xdr:cNvPr id="742" name="直線コネクタ 741">
          <a:extLst>
            <a:ext uri="{FF2B5EF4-FFF2-40B4-BE49-F238E27FC236}">
              <a16:creationId xmlns:a16="http://schemas.microsoft.com/office/drawing/2014/main" xmlns="" id="{FDB95146-5918-49EE-BFC8-198ACBD3702F}"/>
            </a:ext>
          </a:extLst>
        </xdr:cNvPr>
        <xdr:cNvCxnSpPr/>
      </xdr:nvCxnSpPr>
      <xdr:spPr>
        <a:xfrm>
          <a:off x="21323300" y="18622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51526</xdr:rowOff>
    </xdr:from>
    <xdr:to>
      <xdr:col>107</xdr:col>
      <xdr:colOff>101600</xdr:colOff>
      <xdr:row>108</xdr:row>
      <xdr:rowOff>153126</xdr:rowOff>
    </xdr:to>
    <xdr:sp macro="" textlink="">
      <xdr:nvSpPr>
        <xdr:cNvPr id="743" name="楕円 742">
          <a:extLst>
            <a:ext uri="{FF2B5EF4-FFF2-40B4-BE49-F238E27FC236}">
              <a16:creationId xmlns:a16="http://schemas.microsoft.com/office/drawing/2014/main" xmlns="" id="{B58D2B96-4B79-49D3-B2D9-74E776F16F3E}"/>
            </a:ext>
          </a:extLst>
        </xdr:cNvPr>
        <xdr:cNvSpPr/>
      </xdr:nvSpPr>
      <xdr:spPr>
        <a:xfrm>
          <a:off x="2038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102326</xdr:rowOff>
    </xdr:from>
    <xdr:to>
      <xdr:col>111</xdr:col>
      <xdr:colOff>177800</xdr:colOff>
      <xdr:row>108</xdr:row>
      <xdr:rowOff>105592</xdr:rowOff>
    </xdr:to>
    <xdr:cxnSp macro="">
      <xdr:nvCxnSpPr>
        <xdr:cNvPr id="744" name="直線コネクタ 743">
          <a:extLst>
            <a:ext uri="{FF2B5EF4-FFF2-40B4-BE49-F238E27FC236}">
              <a16:creationId xmlns:a16="http://schemas.microsoft.com/office/drawing/2014/main" xmlns="" id="{8B154E49-85DF-4E28-BAE3-5002EFD692D3}"/>
            </a:ext>
          </a:extLst>
        </xdr:cNvPr>
        <xdr:cNvCxnSpPr/>
      </xdr:nvCxnSpPr>
      <xdr:spPr>
        <a:xfrm>
          <a:off x="20434300" y="186189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44994</xdr:rowOff>
    </xdr:from>
    <xdr:to>
      <xdr:col>102</xdr:col>
      <xdr:colOff>165100</xdr:colOff>
      <xdr:row>108</xdr:row>
      <xdr:rowOff>146594</xdr:rowOff>
    </xdr:to>
    <xdr:sp macro="" textlink="">
      <xdr:nvSpPr>
        <xdr:cNvPr id="745" name="楕円 744">
          <a:extLst>
            <a:ext uri="{FF2B5EF4-FFF2-40B4-BE49-F238E27FC236}">
              <a16:creationId xmlns:a16="http://schemas.microsoft.com/office/drawing/2014/main" xmlns="" id="{A4A9659B-6B5F-4171-9F55-53873DBAAF5D}"/>
            </a:ext>
          </a:extLst>
        </xdr:cNvPr>
        <xdr:cNvSpPr/>
      </xdr:nvSpPr>
      <xdr:spPr>
        <a:xfrm>
          <a:off x="19494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95794</xdr:rowOff>
    </xdr:from>
    <xdr:to>
      <xdr:col>107</xdr:col>
      <xdr:colOff>50800</xdr:colOff>
      <xdr:row>108</xdr:row>
      <xdr:rowOff>102326</xdr:rowOff>
    </xdr:to>
    <xdr:cxnSp macro="">
      <xdr:nvCxnSpPr>
        <xdr:cNvPr id="746" name="直線コネクタ 745">
          <a:extLst>
            <a:ext uri="{FF2B5EF4-FFF2-40B4-BE49-F238E27FC236}">
              <a16:creationId xmlns:a16="http://schemas.microsoft.com/office/drawing/2014/main" xmlns="" id="{49167B08-31B8-45A9-8EE4-394FA6FCCA1F}"/>
            </a:ext>
          </a:extLst>
        </xdr:cNvPr>
        <xdr:cNvCxnSpPr/>
      </xdr:nvCxnSpPr>
      <xdr:spPr>
        <a:xfrm>
          <a:off x="19545300" y="186123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38463</xdr:rowOff>
    </xdr:from>
    <xdr:to>
      <xdr:col>98</xdr:col>
      <xdr:colOff>38100</xdr:colOff>
      <xdr:row>108</xdr:row>
      <xdr:rowOff>140063</xdr:rowOff>
    </xdr:to>
    <xdr:sp macro="" textlink="">
      <xdr:nvSpPr>
        <xdr:cNvPr id="747" name="楕円 746">
          <a:extLst>
            <a:ext uri="{FF2B5EF4-FFF2-40B4-BE49-F238E27FC236}">
              <a16:creationId xmlns:a16="http://schemas.microsoft.com/office/drawing/2014/main" xmlns="" id="{9A09D901-8E0F-4BB2-B104-AB753B320C52}"/>
            </a:ext>
          </a:extLst>
        </xdr:cNvPr>
        <xdr:cNvSpPr/>
      </xdr:nvSpPr>
      <xdr:spPr>
        <a:xfrm>
          <a:off x="18605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95794</xdr:rowOff>
    </xdr:to>
    <xdr:cxnSp macro="">
      <xdr:nvCxnSpPr>
        <xdr:cNvPr id="748" name="直線コネクタ 747">
          <a:extLst>
            <a:ext uri="{FF2B5EF4-FFF2-40B4-BE49-F238E27FC236}">
              <a16:creationId xmlns:a16="http://schemas.microsoft.com/office/drawing/2014/main" xmlns="" id="{ADA7E5B8-B067-49AE-A552-AFAC66CE4517}"/>
            </a:ext>
          </a:extLst>
        </xdr:cNvPr>
        <xdr:cNvCxnSpPr/>
      </xdr:nvCxnSpPr>
      <xdr:spPr>
        <a:xfrm>
          <a:off x="18656300" y="1860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9" name="n_1aveValue【庁舎】&#10;一人当たり面積">
          <a:extLst>
            <a:ext uri="{FF2B5EF4-FFF2-40B4-BE49-F238E27FC236}">
              <a16:creationId xmlns:a16="http://schemas.microsoft.com/office/drawing/2014/main" xmlns="" id="{630BBEA2-AF89-4C0A-85A2-278D6E717BFE}"/>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0" name="n_2aveValue【庁舎】&#10;一人当たり面積">
          <a:extLst>
            <a:ext uri="{FF2B5EF4-FFF2-40B4-BE49-F238E27FC236}">
              <a16:creationId xmlns:a16="http://schemas.microsoft.com/office/drawing/2014/main" xmlns="" id="{8BA42919-68C0-405D-934D-DF8082076782}"/>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1" name="n_3aveValue【庁舎】&#10;一人当たり面積">
          <a:extLst>
            <a:ext uri="{FF2B5EF4-FFF2-40B4-BE49-F238E27FC236}">
              <a16:creationId xmlns:a16="http://schemas.microsoft.com/office/drawing/2014/main" xmlns="" id="{881FDD87-A27B-4A36-BC87-F2503B852A11}"/>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2" name="n_4aveValue【庁舎】&#10;一人当たり面積">
          <a:extLst>
            <a:ext uri="{FF2B5EF4-FFF2-40B4-BE49-F238E27FC236}">
              <a16:creationId xmlns:a16="http://schemas.microsoft.com/office/drawing/2014/main" xmlns="" id="{7A70AC7B-9ACB-4202-8BEC-5569255B94A0}"/>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147519</xdr:rowOff>
    </xdr:from>
    <xdr:ext cx="469744" cy="259045"/>
    <xdr:sp macro="" textlink="">
      <xdr:nvSpPr>
        <xdr:cNvPr id="753" name="n_1mainValue【庁舎】&#10;一人当たり面積">
          <a:extLst>
            <a:ext uri="{FF2B5EF4-FFF2-40B4-BE49-F238E27FC236}">
              <a16:creationId xmlns:a16="http://schemas.microsoft.com/office/drawing/2014/main" xmlns="" id="{1F6FB27E-F037-4F1E-8647-61E96D000F0B}"/>
            </a:ext>
          </a:extLst>
        </xdr:cNvPr>
        <xdr:cNvSpPr txBox="1"/>
      </xdr:nvSpPr>
      <xdr:spPr>
        <a:xfrm>
          <a:off x="210757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144253</xdr:rowOff>
    </xdr:from>
    <xdr:ext cx="469744" cy="259045"/>
    <xdr:sp macro="" textlink="">
      <xdr:nvSpPr>
        <xdr:cNvPr id="754" name="n_2mainValue【庁舎】&#10;一人当たり面積">
          <a:extLst>
            <a:ext uri="{FF2B5EF4-FFF2-40B4-BE49-F238E27FC236}">
              <a16:creationId xmlns:a16="http://schemas.microsoft.com/office/drawing/2014/main" xmlns="" id="{51B40CB1-C469-4598-A980-021DDCA901DF}"/>
            </a:ext>
          </a:extLst>
        </xdr:cNvPr>
        <xdr:cNvSpPr txBox="1"/>
      </xdr:nvSpPr>
      <xdr:spPr>
        <a:xfrm>
          <a:off x="20199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137721</xdr:rowOff>
    </xdr:from>
    <xdr:ext cx="469744" cy="259045"/>
    <xdr:sp macro="" textlink="">
      <xdr:nvSpPr>
        <xdr:cNvPr id="755" name="n_3mainValue【庁舎】&#10;一人当たり面積">
          <a:extLst>
            <a:ext uri="{FF2B5EF4-FFF2-40B4-BE49-F238E27FC236}">
              <a16:creationId xmlns:a16="http://schemas.microsoft.com/office/drawing/2014/main" xmlns="" id="{06BF3513-D296-4A2F-90B9-2325145CED7B}"/>
            </a:ext>
          </a:extLst>
        </xdr:cNvPr>
        <xdr:cNvSpPr txBox="1"/>
      </xdr:nvSpPr>
      <xdr:spPr>
        <a:xfrm>
          <a:off x="19310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131190</xdr:rowOff>
    </xdr:from>
    <xdr:ext cx="469744" cy="259045"/>
    <xdr:sp macro="" textlink="">
      <xdr:nvSpPr>
        <xdr:cNvPr id="756" name="n_4mainValue【庁舎】&#10;一人当たり面積">
          <a:extLst>
            <a:ext uri="{FF2B5EF4-FFF2-40B4-BE49-F238E27FC236}">
              <a16:creationId xmlns:a16="http://schemas.microsoft.com/office/drawing/2014/main" xmlns="" id="{DFDEE520-B07F-4B01-BBDB-649FF4CBE98F}"/>
            </a:ext>
          </a:extLst>
        </xdr:cNvPr>
        <xdr:cNvSpPr txBox="1"/>
      </xdr:nvSpPr>
      <xdr:spPr>
        <a:xfrm>
          <a:off x="18421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xmlns="" id="{14D5586E-EEAC-45AA-85CF-D8FD6204FA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xmlns="" id="{3EF2413A-6AD8-49CC-8665-B0A590E829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xmlns="" id="{32A7E5EC-FC78-4795-BE48-4F8689F4CC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類似団体と比較して特に有形固定資産減価償却率が高くなっている施設は、体育館であり、低くなっている施設は、市民会館である。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民体育館については、施設本体の老朽化が進んでいる状況であり、各箇所に不具合が例年生じている。即時対応可能な軽微なものについては、修繕等で対応をしている。また、近年の改修状況としては、耐震補強工事や屋根改修工事等を行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今後は個別施設計画等を踏まえながら、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適正な施設管理を行い、施設の延命化に取り組んでいく必要がある。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市民会館ついては、文化施設であるそぴあしんぐうの減価償却率が低い。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率は低いものの、施設各所の改修を行う必要が生じているため、適正な事業実施を行っていく必要がある。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各施設の一人当たりの面積については、ほとんど類似団体平均を下回っている。今後、利用者からの施設整備の要望等があれば、維持管理費等の経常経費の増加に注意しつつ、検討していく必要がある。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33,615
33,158
18.93
19,012,125
18,263,881
611,979
7,262,089
13,982,853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0" i="0" baseline="0">
              <a:solidFill>
                <a:schemeClr val="dk1"/>
              </a:solidFill>
              <a:effectLst/>
              <a:latin typeface="+mn-lt"/>
              <a:ea typeface="+mn-ea"/>
              <a:cs typeface="+mn-cs"/>
            </a:rPr>
            <a:t>たばこ税の減や市町村民税の算入額の減等により基準財政収入額が減となったことや人</a:t>
          </a:r>
          <a:r>
            <a:rPr kumimoji="1" lang="ja-JP" altLang="ja-JP" sz="1100" b="0" i="0" baseline="0">
              <a:solidFill>
                <a:schemeClr val="dk1"/>
              </a:solidFill>
              <a:effectLst/>
              <a:latin typeface="+mn-lt"/>
              <a:ea typeface="+mn-ea"/>
              <a:cs typeface="+mn-cs"/>
            </a:rPr>
            <a:t>口</a:t>
          </a:r>
          <a:r>
            <a:rPr kumimoji="1" lang="ja-JP" altLang="en-US" sz="1100" b="0" i="0" baseline="0">
              <a:solidFill>
                <a:schemeClr val="dk1"/>
              </a:solidFill>
              <a:effectLst/>
              <a:latin typeface="+mn-lt"/>
              <a:ea typeface="+mn-ea"/>
              <a:cs typeface="+mn-cs"/>
            </a:rPr>
            <a:t>の増加</a:t>
          </a:r>
          <a:r>
            <a:rPr kumimoji="1" lang="ja-JP" altLang="ja-JP" sz="1100" b="0" i="0" baseline="0">
              <a:solidFill>
                <a:schemeClr val="dk1"/>
              </a:solidFill>
              <a:effectLst/>
              <a:latin typeface="+mn-lt"/>
              <a:ea typeface="+mn-ea"/>
              <a:cs typeface="+mn-cs"/>
            </a:rPr>
            <a:t>に伴</a:t>
          </a:r>
          <a:r>
            <a:rPr kumimoji="1" lang="ja-JP" altLang="en-US" sz="1100" b="0" i="0" baseline="0">
              <a:solidFill>
                <a:schemeClr val="dk1"/>
              </a:solidFill>
              <a:effectLst/>
              <a:latin typeface="+mn-lt"/>
              <a:ea typeface="+mn-ea"/>
              <a:cs typeface="+mn-cs"/>
            </a:rPr>
            <a:t>う</a:t>
          </a:r>
          <a:r>
            <a:rPr kumimoji="1" lang="ja-JP" altLang="ja-JP" sz="1100" b="0" i="0" baseline="0">
              <a:solidFill>
                <a:schemeClr val="dk1"/>
              </a:solidFill>
              <a:effectLst/>
              <a:latin typeface="+mn-lt"/>
              <a:ea typeface="+mn-ea"/>
              <a:cs typeface="+mn-cs"/>
            </a:rPr>
            <a:t>教育費や</a:t>
          </a:r>
          <a:r>
            <a:rPr kumimoji="1" lang="ja-JP" altLang="en-US" sz="1100" b="0" i="0" baseline="0">
              <a:solidFill>
                <a:schemeClr val="dk1"/>
              </a:solidFill>
              <a:effectLst/>
              <a:latin typeface="+mn-lt"/>
              <a:ea typeface="+mn-ea"/>
              <a:cs typeface="+mn-cs"/>
            </a:rPr>
            <a:t>厚生費の</a:t>
          </a:r>
          <a:r>
            <a:rPr kumimoji="1" lang="ja-JP" altLang="ja-JP" sz="1100" b="0" i="0" baseline="0">
              <a:solidFill>
                <a:schemeClr val="dk1"/>
              </a:solidFill>
              <a:effectLst/>
              <a:latin typeface="+mn-lt"/>
              <a:ea typeface="+mn-ea"/>
              <a:cs typeface="+mn-cs"/>
            </a:rPr>
            <a:t>増</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基準財政需要額</a:t>
          </a:r>
          <a:r>
            <a:rPr kumimoji="1" lang="ja-JP" altLang="en-US" sz="1100" b="0" i="0" baseline="0">
              <a:solidFill>
                <a:schemeClr val="dk1"/>
              </a:solidFill>
              <a:effectLst/>
              <a:latin typeface="+mn-lt"/>
              <a:ea typeface="+mn-ea"/>
              <a:cs typeface="+mn-cs"/>
            </a:rPr>
            <a:t>が増となっ</a:t>
          </a:r>
          <a:r>
            <a:rPr kumimoji="1" lang="ja-JP" altLang="ja-JP" sz="1100" b="0" i="0" baseline="0">
              <a:solidFill>
                <a:schemeClr val="dk1"/>
              </a:solidFill>
              <a:effectLst/>
              <a:latin typeface="+mn-lt"/>
              <a:ea typeface="+mn-ea"/>
              <a:cs typeface="+mn-cs"/>
            </a:rPr>
            <a:t>ていることから財政力指数は</a:t>
          </a:r>
          <a:r>
            <a:rPr kumimoji="1" lang="ja-JP" altLang="en-US" sz="1100" b="0" i="0" baseline="0">
              <a:solidFill>
                <a:schemeClr val="dk1"/>
              </a:solidFill>
              <a:effectLst/>
              <a:latin typeface="+mn-lt"/>
              <a:ea typeface="+mn-ea"/>
              <a:cs typeface="+mn-cs"/>
            </a:rPr>
            <a:t>微減した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また、令和３年度については、普通交付税の再算定により基準財政需要額がさらに伸びたことも財政力指数の減に影響している。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今後も人口の増加や施設整備に係る公債費の増に伴う需要額のさらなる</a:t>
          </a:r>
          <a:r>
            <a:rPr kumimoji="1" lang="ja-JP" altLang="en-US" sz="1100" b="0" i="0" baseline="0">
              <a:solidFill>
                <a:schemeClr val="dk1"/>
              </a:solidFill>
              <a:effectLst/>
              <a:latin typeface="+mn-lt"/>
              <a:ea typeface="+mn-ea"/>
              <a:cs typeface="+mn-cs"/>
            </a:rPr>
            <a:t>拡大</a:t>
          </a:r>
          <a:r>
            <a:rPr kumimoji="1" lang="ja-JP" altLang="ja-JP" sz="1100" b="0" i="0" baseline="0">
              <a:solidFill>
                <a:schemeClr val="dk1"/>
              </a:solidFill>
              <a:effectLst/>
              <a:latin typeface="+mn-lt"/>
              <a:ea typeface="+mn-ea"/>
              <a:cs typeface="+mn-cs"/>
            </a:rPr>
            <a:t>が見込まれるため、歳入の確保に努め財政基盤を強化する必要がある。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baseline="0">
              <a:solidFill>
                <a:schemeClr val="dk1"/>
              </a:solidFill>
              <a:effectLst/>
              <a:latin typeface="+mn-lt"/>
              <a:ea typeface="+mn-ea"/>
              <a:cs typeface="+mn-cs"/>
            </a:rPr>
            <a:t>総務費や土木費に係る物件費や学校建設時に発行した地方債の元金償還開始に伴う公債費の増により経常的支出が伸びているが、普通交付税や臨時財政対策債等の経常的収入の伸びの方が大きかったため経常収支比率は</a:t>
          </a:r>
          <a:r>
            <a:rPr kumimoji="1" lang="en-US" altLang="ja-JP" sz="1100" b="0" i="0" baseline="0">
              <a:solidFill>
                <a:schemeClr val="dk1"/>
              </a:solidFill>
              <a:effectLst/>
              <a:latin typeface="+mn-lt"/>
              <a:ea typeface="+mn-ea"/>
              <a:cs typeface="+mn-cs"/>
            </a:rPr>
            <a:t>11.5</a:t>
          </a:r>
          <a:r>
            <a:rPr kumimoji="1" lang="ja-JP" altLang="en-US" sz="1100" b="0" i="0" baseline="0">
              <a:solidFill>
                <a:schemeClr val="dk1"/>
              </a:solidFill>
              <a:effectLst/>
              <a:latin typeface="+mn-lt"/>
              <a:ea typeface="+mn-ea"/>
              <a:cs typeface="+mn-cs"/>
            </a:rPr>
            <a:t>ポイント改善されている。類似団体平均値を下回っているが、今後は、</a:t>
          </a:r>
          <a:r>
            <a:rPr kumimoji="1" lang="ja-JP" altLang="ja-JP" sz="1100">
              <a:solidFill>
                <a:schemeClr val="dk1"/>
              </a:solidFill>
              <a:effectLst/>
              <a:latin typeface="+mn-lt"/>
              <a:ea typeface="+mn-ea"/>
              <a:cs typeface="+mn-cs"/>
            </a:rPr>
            <a:t>人口増加の影響による</a:t>
          </a:r>
          <a:r>
            <a:rPr kumimoji="1" lang="ja-JP" altLang="ja-JP" sz="1100" b="0" i="0" baseline="0">
              <a:solidFill>
                <a:schemeClr val="dk1"/>
              </a:solidFill>
              <a:effectLst/>
              <a:latin typeface="+mn-lt"/>
              <a:ea typeface="+mn-ea"/>
              <a:cs typeface="+mn-cs"/>
            </a:rPr>
            <a:t>物件費や扶助費</a:t>
          </a:r>
          <a:r>
            <a:rPr kumimoji="1" lang="ja-JP" altLang="ja-JP" sz="1100">
              <a:solidFill>
                <a:schemeClr val="dk1"/>
              </a:solidFill>
              <a:effectLst/>
              <a:latin typeface="+mn-lt"/>
              <a:ea typeface="+mn-ea"/>
              <a:cs typeface="+mn-cs"/>
            </a:rPr>
            <a:t>の増、また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公債費について</a:t>
          </a:r>
          <a:r>
            <a:rPr kumimoji="1" lang="ja-JP" altLang="en-US" sz="1100">
              <a:solidFill>
                <a:schemeClr val="dk1"/>
              </a:solidFill>
              <a:effectLst/>
              <a:latin typeface="+mn-lt"/>
              <a:ea typeface="+mn-ea"/>
              <a:cs typeface="+mn-cs"/>
            </a:rPr>
            <a:t>も引き続き学校建設時に発行した地方債の元金償還が続くため、</a:t>
          </a:r>
          <a:r>
            <a:rPr kumimoji="1" lang="ja-JP" altLang="ja-JP" sz="1100">
              <a:solidFill>
                <a:schemeClr val="dk1"/>
              </a:solidFill>
              <a:effectLst/>
              <a:latin typeface="+mn-lt"/>
              <a:ea typeface="+mn-ea"/>
              <a:cs typeface="+mn-cs"/>
            </a:rPr>
            <a:t>さらなる業務の効率化</a:t>
          </a:r>
          <a:r>
            <a:rPr kumimoji="1" lang="ja-JP" altLang="en-US" sz="1100">
              <a:solidFill>
                <a:schemeClr val="dk1"/>
              </a:solidFill>
              <a:effectLst/>
              <a:latin typeface="+mn-lt"/>
              <a:ea typeface="+mn-ea"/>
              <a:cs typeface="+mn-cs"/>
            </a:rPr>
            <a:t>による経費削減を</a:t>
          </a:r>
          <a:r>
            <a:rPr kumimoji="1" lang="ja-JP" altLang="ja-JP" sz="1100">
              <a:solidFill>
                <a:schemeClr val="dk1"/>
              </a:solidFill>
              <a:effectLst/>
              <a:latin typeface="+mn-lt"/>
              <a:ea typeface="+mn-ea"/>
              <a:cs typeface="+mn-cs"/>
            </a:rPr>
            <a:t>図り、</a:t>
          </a:r>
          <a:r>
            <a:rPr kumimoji="1" lang="ja-JP" altLang="en-US" sz="1100">
              <a:solidFill>
                <a:schemeClr val="dk1"/>
              </a:solidFill>
              <a:effectLst/>
              <a:latin typeface="+mn-lt"/>
              <a:ea typeface="+mn-ea"/>
              <a:cs typeface="+mn-cs"/>
            </a:rPr>
            <a:t>弾力性のある財政運営の実現に努める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66</xdr:row>
      <xdr:rowOff>19812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780522"/>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100855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66</xdr:row>
      <xdr:rowOff>19812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104112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68326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0314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64</xdr:row>
      <xdr:rowOff>58674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1031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140462</xdr:rowOff>
    </xdr:from>
    <xdr:to>
      <xdr:col>19</xdr:col>
      <xdr:colOff>184150</xdr:colOff>
      <xdr:row>66</xdr:row>
      <xdr:rowOff>70612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55389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119651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人件費と物件費ともに増加し、前年度より人口１人当たりの決算額が増加した。人件費の増については、</a:t>
          </a: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に係る費用の増</a:t>
          </a:r>
          <a:r>
            <a:rPr kumimoji="1" lang="ja-JP" altLang="ja-JP" sz="1100">
              <a:solidFill>
                <a:schemeClr val="dk1"/>
              </a:solidFill>
              <a:effectLst/>
              <a:latin typeface="+mn-lt"/>
              <a:ea typeface="+mn-ea"/>
              <a:cs typeface="+mn-cs"/>
            </a:rPr>
            <a:t>が要因である</a:t>
          </a:r>
          <a:r>
            <a:rPr kumimoji="1" lang="ja-JP" altLang="ja-JP" sz="1100" b="0" i="0" baseline="0">
              <a:solidFill>
                <a:schemeClr val="dk1"/>
              </a:solidFill>
              <a:effectLst/>
              <a:latin typeface="+mn-lt"/>
              <a:ea typeface="+mn-ea"/>
              <a:cs typeface="+mn-cs"/>
            </a:rPr>
            <a:t>。物件費の増については、ふるさと納税事務の拡大による委託料の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が大きな要因であ</a:t>
          </a:r>
          <a:r>
            <a:rPr kumimoji="1" lang="ja-JP" altLang="en-US" sz="1100" b="0" i="0" baseline="0">
              <a:solidFill>
                <a:schemeClr val="dk1"/>
              </a:solidFill>
              <a:effectLst/>
              <a:latin typeface="+mn-lt"/>
              <a:ea typeface="+mn-ea"/>
              <a:cs typeface="+mn-cs"/>
            </a:rPr>
            <a:t>る。次いで</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新型コロナウイルスワクチン接種関連事業費</a:t>
          </a:r>
          <a:r>
            <a:rPr kumimoji="1" lang="ja-JP" altLang="ja-JP" sz="1100" b="0" i="0" baseline="0">
              <a:solidFill>
                <a:schemeClr val="dk1"/>
              </a:solidFill>
              <a:effectLst/>
              <a:latin typeface="+mn-lt"/>
              <a:ea typeface="+mn-ea"/>
              <a:cs typeface="+mn-cs"/>
            </a:rPr>
            <a:t>による</a:t>
          </a:r>
          <a:r>
            <a:rPr kumimoji="1" lang="ja-JP" altLang="en-US" sz="1100" b="0" i="0" baseline="0">
              <a:solidFill>
                <a:schemeClr val="dk1"/>
              </a:solidFill>
              <a:effectLst/>
              <a:latin typeface="+mn-lt"/>
              <a:ea typeface="+mn-ea"/>
              <a:cs typeface="+mn-cs"/>
            </a:rPr>
            <a:t>増が</a:t>
          </a:r>
          <a:r>
            <a:rPr kumimoji="1" lang="ja-JP" altLang="ja-JP" sz="1100" b="0" i="0" baseline="0">
              <a:solidFill>
                <a:schemeClr val="dk1"/>
              </a:solidFill>
              <a:effectLst/>
              <a:latin typeface="+mn-lt"/>
              <a:ea typeface="+mn-ea"/>
              <a:cs typeface="+mn-cs"/>
            </a:rPr>
            <a:t>大きな要因である。</a:t>
          </a:r>
          <a:r>
            <a:rPr kumimoji="1" lang="ja-JP" altLang="en-US" sz="1100" b="0" i="0" baseline="0">
              <a:solidFill>
                <a:schemeClr val="dk1"/>
              </a:solidFill>
              <a:effectLst/>
              <a:latin typeface="+mn-lt"/>
              <a:ea typeface="+mn-ea"/>
              <a:cs typeface="+mn-cs"/>
            </a:rPr>
            <a:t>なお、</a:t>
          </a:r>
          <a:r>
            <a:rPr kumimoji="1" lang="ja-JP" altLang="ja-JP" sz="1100" b="0" i="0" baseline="0">
              <a:solidFill>
                <a:schemeClr val="dk1"/>
              </a:solidFill>
              <a:effectLst/>
              <a:latin typeface="+mn-lt"/>
              <a:ea typeface="+mn-ea"/>
              <a:cs typeface="+mn-cs"/>
            </a:rPr>
            <a:t>類似団体と比べ大きく上回っている要因</a:t>
          </a:r>
          <a:r>
            <a:rPr kumimoji="1" lang="ja-JP" altLang="en-US" sz="1100" b="0" i="0" baseline="0">
              <a:solidFill>
                <a:schemeClr val="dk1"/>
              </a:solidFill>
              <a:effectLst/>
              <a:latin typeface="+mn-lt"/>
              <a:ea typeface="+mn-ea"/>
              <a:cs typeface="+mn-cs"/>
            </a:rPr>
            <a:t>は、物件費の</a:t>
          </a:r>
          <a:r>
            <a:rPr kumimoji="1" lang="ja-JP" altLang="ja-JP" sz="1100" b="0" i="0" baseline="0">
              <a:solidFill>
                <a:schemeClr val="dk1"/>
              </a:solidFill>
              <a:effectLst/>
              <a:latin typeface="+mn-lt"/>
              <a:ea typeface="+mn-ea"/>
              <a:cs typeface="+mn-cs"/>
            </a:rPr>
            <a:t>ふるさと納税関連事業費によるものである。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98792</xdr:rowOff>
    </xdr:from>
    <xdr:to>
      <xdr:col>23</xdr:col>
      <xdr:colOff>133350</xdr:colOff>
      <xdr:row>85</xdr:row>
      <xdr:rowOff>149639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672042"/>
          <a:ext cx="838200" cy="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83942</xdr:rowOff>
    </xdr:from>
    <xdr:to>
      <xdr:col>19</xdr:col>
      <xdr:colOff>133350</xdr:colOff>
      <xdr:row>85</xdr:row>
      <xdr:rowOff>98792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314292"/>
          <a:ext cx="889000" cy="3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27989</xdr:rowOff>
    </xdr:from>
    <xdr:to>
      <xdr:col>15</xdr:col>
      <xdr:colOff>82550</xdr:colOff>
      <xdr:row>83</xdr:row>
      <xdr:rowOff>83942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258339"/>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104561</xdr:rowOff>
    </xdr:from>
    <xdr:to>
      <xdr:col>11</xdr:col>
      <xdr:colOff>31750</xdr:colOff>
      <xdr:row>83</xdr:row>
      <xdr:rowOff>27989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3992011"/>
          <a:ext cx="889000" cy="26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98839</xdr:rowOff>
    </xdr:from>
    <xdr:to>
      <xdr:col>23</xdr:col>
      <xdr:colOff>184150</xdr:colOff>
      <xdr:row>86</xdr:row>
      <xdr:rowOff>28989</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6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70916</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64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47992</xdr:rowOff>
    </xdr:from>
    <xdr:to>
      <xdr:col>19</xdr:col>
      <xdr:colOff>184150</xdr:colOff>
      <xdr:row>85</xdr:row>
      <xdr:rowOff>149592</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62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134369</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70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33142</xdr:rowOff>
    </xdr:from>
    <xdr:to>
      <xdr:col>15</xdr:col>
      <xdr:colOff>133350</xdr:colOff>
      <xdr:row>83</xdr:row>
      <xdr:rowOff>134742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2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119519</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34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148639</xdr:rowOff>
    </xdr:from>
    <xdr:to>
      <xdr:col>11</xdr:col>
      <xdr:colOff>82550</xdr:colOff>
      <xdr:row>83</xdr:row>
      <xdr:rowOff>78789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2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63566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29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53761</xdr:rowOff>
    </xdr:from>
    <xdr:to>
      <xdr:col>7</xdr:col>
      <xdr:colOff>31750</xdr:colOff>
      <xdr:row>81</xdr:row>
      <xdr:rowOff>155361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9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165538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71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適正な給与体系を維持し、類似団体平均を上回らないように努めている。</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当町は職員数が少ないために、経験年数階層の変動の影響が大きい。令和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年度は職員の６号昇給、または昇格により平均給料が上昇したことが影響してラスパイレス指数が前年を上回った。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168729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66221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66221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定員適正化計画による職員数の適正化に努めている。人口の増加に伴い増加した事務量や団塊の世代が後期高齢者となる</a:t>
          </a:r>
          <a:r>
            <a:rPr kumimoji="1" lang="en-US" altLang="ja-JP" sz="1100">
              <a:solidFill>
                <a:schemeClr val="dk1"/>
              </a:solidFill>
              <a:effectLst/>
              <a:latin typeface="+mn-lt"/>
              <a:ea typeface="+mn-ea"/>
              <a:cs typeface="+mn-cs"/>
            </a:rPr>
            <a:t>2025</a:t>
          </a:r>
          <a:r>
            <a:rPr kumimoji="1" lang="ja-JP" altLang="ja-JP" sz="1100">
              <a:solidFill>
                <a:schemeClr val="dk1"/>
              </a:solidFill>
              <a:effectLst/>
              <a:latin typeface="+mn-lt"/>
              <a:ea typeface="+mn-ea"/>
              <a:cs typeface="+mn-cs"/>
            </a:rPr>
            <a:t>年問題の対応に備え、令和元年度から令和５年度は職員数を増やす方針としている。今後も類似団体平均数値等に注視しながら、当町の実情に照らした定員管理を実施していく。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35651</xdr:rowOff>
    </xdr:from>
    <xdr:to>
      <xdr:col>81</xdr:col>
      <xdr:colOff>44450</xdr:colOff>
      <xdr:row>58</xdr:row>
      <xdr:rowOff>37374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9979751"/>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23585</xdr:rowOff>
    </xdr:from>
    <xdr:to>
      <xdr:col>77</xdr:col>
      <xdr:colOff>44450</xdr:colOff>
      <xdr:row>58</xdr:row>
      <xdr:rowOff>35651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996768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23585</xdr:rowOff>
    </xdr:from>
    <xdr:to>
      <xdr:col>72</xdr:col>
      <xdr:colOff>203200</xdr:colOff>
      <xdr:row>58</xdr:row>
      <xdr:rowOff>47716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996768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40822</xdr:rowOff>
    </xdr:from>
    <xdr:to>
      <xdr:col>68</xdr:col>
      <xdr:colOff>152400</xdr:colOff>
      <xdr:row>58</xdr:row>
      <xdr:rowOff>47716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99849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158024</xdr:rowOff>
    </xdr:from>
    <xdr:to>
      <xdr:col>81</xdr:col>
      <xdr:colOff>95250</xdr:colOff>
      <xdr:row>58</xdr:row>
      <xdr:rowOff>88174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99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79301</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156301</xdr:rowOff>
    </xdr:from>
    <xdr:to>
      <xdr:col>77</xdr:col>
      <xdr:colOff>95250</xdr:colOff>
      <xdr:row>58</xdr:row>
      <xdr:rowOff>86451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99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96628</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9697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144235</xdr:rowOff>
    </xdr:from>
    <xdr:to>
      <xdr:col>73</xdr:col>
      <xdr:colOff>44450</xdr:colOff>
      <xdr:row>58</xdr:row>
      <xdr:rowOff>74385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84562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96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168366</xdr:rowOff>
    </xdr:from>
    <xdr:to>
      <xdr:col>68</xdr:col>
      <xdr:colOff>203200</xdr:colOff>
      <xdr:row>58</xdr:row>
      <xdr:rowOff>98516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108693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97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161472</xdr:rowOff>
    </xdr:from>
    <xdr:to>
      <xdr:col>64</xdr:col>
      <xdr:colOff>152400</xdr:colOff>
      <xdr:row>58</xdr:row>
      <xdr:rowOff>91622</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101799</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97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実質公債費比率は、前年度から</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ポイント増加した。</a:t>
          </a:r>
          <a:r>
            <a:rPr kumimoji="1" lang="ja-JP" altLang="en-US" sz="1100" b="0" i="0" baseline="0">
              <a:solidFill>
                <a:schemeClr val="dk1"/>
              </a:solidFill>
              <a:effectLst/>
              <a:latin typeface="+mn-lt"/>
              <a:ea typeface="+mn-ea"/>
              <a:cs typeface="+mn-cs"/>
            </a:rPr>
            <a:t>臨時財政対策債や複数年事業である新設中学校整備事業の一部の</a:t>
          </a:r>
          <a:r>
            <a:rPr kumimoji="1" lang="ja-JP" altLang="ja-JP" sz="1100">
              <a:solidFill>
                <a:schemeClr val="dk1"/>
              </a:solidFill>
              <a:effectLst/>
              <a:latin typeface="+mn-lt"/>
              <a:ea typeface="+mn-ea"/>
              <a:cs typeface="+mn-cs"/>
            </a:rPr>
            <a:t>元金償還開始に伴い、</a:t>
          </a:r>
          <a:r>
            <a:rPr kumimoji="1" lang="ja-JP" altLang="ja-JP" sz="1100" b="0" i="0" baseline="0">
              <a:solidFill>
                <a:schemeClr val="dk1"/>
              </a:solidFill>
              <a:effectLst/>
              <a:latin typeface="+mn-lt"/>
              <a:ea typeface="+mn-ea"/>
              <a:cs typeface="+mn-cs"/>
            </a:rPr>
            <a:t>償還金が増加したことが要因となっている。現在も地方債を財源とした</a:t>
          </a:r>
          <a:r>
            <a:rPr kumimoji="1" lang="ja-JP" altLang="en-US" sz="1100" b="0" i="0" baseline="0">
              <a:solidFill>
                <a:schemeClr val="dk1"/>
              </a:solidFill>
              <a:effectLst/>
              <a:latin typeface="+mn-lt"/>
              <a:ea typeface="+mn-ea"/>
              <a:cs typeface="+mn-cs"/>
            </a:rPr>
            <a:t>施設整備</a:t>
          </a:r>
          <a:r>
            <a:rPr kumimoji="1" lang="ja-JP" altLang="ja-JP" sz="1100" b="0" i="0" baseline="0">
              <a:solidFill>
                <a:schemeClr val="dk1"/>
              </a:solidFill>
              <a:effectLst/>
              <a:latin typeface="+mn-lt"/>
              <a:ea typeface="+mn-ea"/>
              <a:cs typeface="+mn-cs"/>
            </a:rPr>
            <a:t>事業を実施しているほか、</a:t>
          </a:r>
          <a:r>
            <a:rPr kumimoji="1" lang="ja-JP" altLang="en-US" sz="1100" b="0" i="0" baseline="0">
              <a:solidFill>
                <a:schemeClr val="dk1"/>
              </a:solidFill>
              <a:effectLst/>
              <a:latin typeface="+mn-lt"/>
              <a:ea typeface="+mn-ea"/>
              <a:cs typeface="+mn-cs"/>
            </a:rPr>
            <a:t>まだ償還が開始されていない</a:t>
          </a:r>
          <a:r>
            <a:rPr kumimoji="1" lang="ja-JP" altLang="ja-JP" sz="1100" b="0" i="0" baseline="0">
              <a:solidFill>
                <a:schemeClr val="dk1"/>
              </a:solidFill>
              <a:effectLst/>
              <a:latin typeface="+mn-lt"/>
              <a:ea typeface="+mn-ea"/>
              <a:cs typeface="+mn-cs"/>
            </a:rPr>
            <a:t>新設中学校整備事業</a:t>
          </a:r>
          <a:r>
            <a:rPr kumimoji="1" lang="ja-JP" altLang="en-US" sz="1100" b="0" i="0" baseline="0">
              <a:solidFill>
                <a:schemeClr val="dk1"/>
              </a:solidFill>
              <a:effectLst/>
              <a:latin typeface="+mn-lt"/>
              <a:ea typeface="+mn-ea"/>
              <a:cs typeface="+mn-cs"/>
            </a:rPr>
            <a:t>債も保有しているため、</a:t>
          </a:r>
          <a:r>
            <a:rPr kumimoji="1" lang="ja-JP" altLang="ja-JP" sz="1100" b="0" i="0" baseline="0">
              <a:solidFill>
                <a:schemeClr val="dk1"/>
              </a:solidFill>
              <a:effectLst/>
              <a:latin typeface="+mn-lt"/>
              <a:ea typeface="+mn-ea"/>
              <a:cs typeface="+mn-cs"/>
            </a:rPr>
            <a:t>実質公債費比率の上昇が見込まれている。今後も普通交付税の算入率が高い地方債を活用するなど、急激な負担の増加にならないように努める必要がある。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127000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179800" y="697810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113212</xdr:rowOff>
    </xdr:from>
    <xdr:to>
      <xdr:col>77</xdr:col>
      <xdr:colOff>44450</xdr:colOff>
      <xdr:row>40</xdr:row>
      <xdr:rowOff>120106</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5290800" y="697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113212</xdr:rowOff>
    </xdr:from>
    <xdr:to>
      <xdr:col>72</xdr:col>
      <xdr:colOff>203200</xdr:colOff>
      <xdr:row>40</xdr:row>
      <xdr:rowOff>154577</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697121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154577</xdr:rowOff>
    </xdr:from>
    <xdr:to>
      <xdr:col>68</xdr:col>
      <xdr:colOff>152400</xdr:colOff>
      <xdr:row>40</xdr:row>
      <xdr:rowOff>168366</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3512800" y="70125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69306</xdr:rowOff>
    </xdr:from>
    <xdr:to>
      <xdr:col>77</xdr:col>
      <xdr:colOff>95250</xdr:colOff>
      <xdr:row>40</xdr:row>
      <xdr:rowOff>170906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155683</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70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62412</xdr:rowOff>
    </xdr:from>
    <xdr:to>
      <xdr:col>73</xdr:col>
      <xdr:colOff>44450</xdr:colOff>
      <xdr:row>40</xdr:row>
      <xdr:rowOff>164012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148789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将来負担比率は、前年度と比較して</a:t>
          </a:r>
          <a:r>
            <a:rPr kumimoji="1" lang="en-US" altLang="ja-JP" sz="1100" b="0" i="0" baseline="0">
              <a:solidFill>
                <a:schemeClr val="dk1"/>
              </a:solidFill>
              <a:effectLst/>
              <a:latin typeface="+mn-lt"/>
              <a:ea typeface="+mn-ea"/>
              <a:cs typeface="+mn-cs"/>
            </a:rPr>
            <a:t>26.3</a:t>
          </a:r>
          <a:r>
            <a:rPr kumimoji="1" lang="ja-JP" altLang="ja-JP" sz="1100" b="0" i="0" baseline="0">
              <a:solidFill>
                <a:schemeClr val="dk1"/>
              </a:solidFill>
              <a:effectLst/>
              <a:latin typeface="+mn-lt"/>
              <a:ea typeface="+mn-ea"/>
              <a:cs typeface="+mn-cs"/>
            </a:rPr>
            <a:t>ポイント減少している。これは、</a:t>
          </a:r>
          <a:r>
            <a:rPr kumimoji="1" lang="ja-JP" altLang="en-US" sz="1100" b="0" i="0" baseline="0">
              <a:solidFill>
                <a:schemeClr val="dk1"/>
              </a:solidFill>
              <a:effectLst/>
              <a:latin typeface="+mn-lt"/>
              <a:ea typeface="+mn-ea"/>
              <a:cs typeface="+mn-cs"/>
            </a:rPr>
            <a:t>財政調整基金、</a:t>
          </a:r>
          <a:r>
            <a:rPr kumimoji="1" lang="ja-JP" altLang="ja-JP" sz="1100" b="0" i="0" baseline="0">
              <a:solidFill>
                <a:schemeClr val="dk1"/>
              </a:solidFill>
              <a:effectLst/>
              <a:latin typeface="+mn-lt"/>
              <a:ea typeface="+mn-ea"/>
              <a:cs typeface="+mn-cs"/>
            </a:rPr>
            <a:t>ふるさと応援基金、減債基金</a:t>
          </a:r>
          <a:r>
            <a:rPr kumimoji="1" lang="ja-JP" altLang="en-US" sz="1100" b="0" i="0" baseline="0">
              <a:solidFill>
                <a:schemeClr val="dk1"/>
              </a:solidFill>
              <a:effectLst/>
              <a:latin typeface="+mn-lt"/>
              <a:ea typeface="+mn-ea"/>
              <a:cs typeface="+mn-cs"/>
            </a:rPr>
            <a:t>等の充当可能基金が増となっ</a:t>
          </a:r>
          <a:r>
            <a:rPr kumimoji="1" lang="ja-JP" altLang="ja-JP" sz="1100" b="0" i="0" baseline="0">
              <a:solidFill>
                <a:schemeClr val="dk1"/>
              </a:solidFill>
              <a:effectLst/>
              <a:latin typeface="+mn-lt"/>
              <a:ea typeface="+mn-ea"/>
              <a:cs typeface="+mn-cs"/>
            </a:rPr>
            <a:t>たこと</a:t>
          </a:r>
          <a:r>
            <a:rPr kumimoji="1" lang="ja-JP" altLang="en-US" sz="1100" b="0" i="0" baseline="0">
              <a:solidFill>
                <a:schemeClr val="dk1"/>
              </a:solidFill>
              <a:effectLst/>
              <a:latin typeface="+mn-lt"/>
              <a:ea typeface="+mn-ea"/>
              <a:cs typeface="+mn-cs"/>
            </a:rPr>
            <a:t>や普通交付税額及び臨時財政対策債の発行可能額の増により標準財政規模が増となったことが</a:t>
          </a:r>
          <a:r>
            <a:rPr kumimoji="1" lang="ja-JP" altLang="ja-JP" sz="1100" b="0" i="0" baseline="0">
              <a:solidFill>
                <a:schemeClr val="dk1"/>
              </a:solidFill>
              <a:effectLst/>
              <a:latin typeface="+mn-lt"/>
              <a:ea typeface="+mn-ea"/>
              <a:cs typeface="+mn-cs"/>
            </a:rPr>
            <a:t>影響している。今年度の将来負担比率は大きく減少したものの、</a:t>
          </a:r>
          <a:r>
            <a:rPr kumimoji="1" lang="ja-JP" altLang="en-US" sz="1100" b="0" i="0" baseline="0">
              <a:solidFill>
                <a:schemeClr val="dk1"/>
              </a:solidFill>
              <a:effectLst/>
              <a:latin typeface="+mn-lt"/>
              <a:ea typeface="+mn-ea"/>
              <a:cs typeface="+mn-cs"/>
            </a:rPr>
            <a:t>人口増に伴い</a:t>
          </a:r>
          <a:r>
            <a:rPr kumimoji="1" lang="ja-JP" altLang="ja-JP" sz="1100" b="0" i="0" baseline="0">
              <a:solidFill>
                <a:schemeClr val="dk1"/>
              </a:solidFill>
              <a:effectLst/>
              <a:latin typeface="+mn-lt"/>
              <a:ea typeface="+mn-ea"/>
              <a:cs typeface="+mn-cs"/>
            </a:rPr>
            <a:t>新設小中学校の整備事業を行ったことなどにより、依然高い水準となっている。そのため、地方債発行の抑制を行い地方債残高の圧縮に努めるなど、計画的な財政運営が必要である。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76553</xdr:rowOff>
    </xdr:from>
    <xdr:to>
      <xdr:col>81</xdr:col>
      <xdr:colOff>44450</xdr:colOff>
      <xdr:row>18</xdr:row>
      <xdr:rowOff>86219</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819753"/>
          <a:ext cx="838200" cy="3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86219</xdr:rowOff>
    </xdr:from>
    <xdr:to>
      <xdr:col>77</xdr:col>
      <xdr:colOff>44450</xdr:colOff>
      <xdr:row>20</xdr:row>
      <xdr:rowOff>124037</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3172319"/>
          <a:ext cx="8890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124037</xdr:rowOff>
    </xdr:from>
    <xdr:to>
      <xdr:col>72</xdr:col>
      <xdr:colOff>203200</xdr:colOff>
      <xdr:row>20</xdr:row>
      <xdr:rowOff>126718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553037"/>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85020</xdr:rowOff>
    </xdr:from>
    <xdr:to>
      <xdr:col>68</xdr:col>
      <xdr:colOff>152400</xdr:colOff>
      <xdr:row>20</xdr:row>
      <xdr:rowOff>126718</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3342570"/>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25753</xdr:rowOff>
    </xdr:from>
    <xdr:to>
      <xdr:col>81</xdr:col>
      <xdr:colOff>95250</xdr:colOff>
      <xdr:row>16</xdr:row>
      <xdr:rowOff>127353</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169280</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74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35419</xdr:rowOff>
    </xdr:from>
    <xdr:to>
      <xdr:col>77</xdr:col>
      <xdr:colOff>95250</xdr:colOff>
      <xdr:row>18</xdr:row>
      <xdr:rowOff>137019</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1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121796</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207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73237</xdr:rowOff>
    </xdr:from>
    <xdr:to>
      <xdr:col>73</xdr:col>
      <xdr:colOff>44450</xdr:colOff>
      <xdr:row>21</xdr:row>
      <xdr:rowOff>3387</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159614</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58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75918</xdr:rowOff>
    </xdr:from>
    <xdr:to>
      <xdr:col>68</xdr:col>
      <xdr:colOff>203200</xdr:colOff>
      <xdr:row>21</xdr:row>
      <xdr:rowOff>6068</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162295</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59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34220</xdr:rowOff>
    </xdr:from>
    <xdr:to>
      <xdr:col>64</xdr:col>
      <xdr:colOff>152400</xdr:colOff>
      <xdr:row>19</xdr:row>
      <xdr:rowOff>135820</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2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120597</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3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33,615
33,158
18.93
19,012,125
18,263,881
611,979
7,262,089
13,982,853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人件費は会計年度任用職員制度の改正に伴</a:t>
          </a:r>
          <a:r>
            <a:rPr kumimoji="1" lang="ja-JP" altLang="en-US" sz="1000">
              <a:solidFill>
                <a:schemeClr val="dk1"/>
              </a:solidFill>
              <a:effectLst/>
              <a:latin typeface="+mn-lt"/>
              <a:ea typeface="+mn-ea"/>
              <a:cs typeface="+mn-cs"/>
            </a:rPr>
            <a:t>い令和２年度に経常収支比率は悪化していたが、令和３年度は歳入の</a:t>
          </a:r>
          <a:r>
            <a:rPr kumimoji="1" lang="ja-JP" altLang="ja-JP" sz="1000">
              <a:solidFill>
                <a:schemeClr val="dk1"/>
              </a:solidFill>
              <a:effectLst/>
              <a:latin typeface="+mn-lt"/>
              <a:ea typeface="+mn-ea"/>
              <a:cs typeface="+mn-cs"/>
            </a:rPr>
            <a:t>経常的一般財源の</a:t>
          </a:r>
          <a:r>
            <a:rPr kumimoji="1" lang="ja-JP" altLang="en-US" sz="1000">
              <a:solidFill>
                <a:schemeClr val="dk1"/>
              </a:solidFill>
              <a:effectLst/>
              <a:latin typeface="+mn-lt"/>
              <a:ea typeface="+mn-ea"/>
              <a:cs typeface="+mn-cs"/>
            </a:rPr>
            <a:t>伸びが大きいため</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ポイント改善</a:t>
          </a:r>
          <a:r>
            <a:rPr kumimoji="1" lang="ja-JP" altLang="ja-JP" sz="1000">
              <a:solidFill>
                <a:schemeClr val="dk1"/>
              </a:solidFill>
              <a:effectLst/>
              <a:latin typeface="+mn-lt"/>
              <a:ea typeface="+mn-ea"/>
              <a:cs typeface="+mn-cs"/>
            </a:rPr>
            <a:t>され</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7118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08431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88138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88138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37338</xdr:rowOff>
    </xdr:from>
    <xdr:to>
      <xdr:col>11</xdr:col>
      <xdr:colOff>60325</xdr:colOff>
      <xdr:row>35</xdr:row>
      <xdr:rowOff>138938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149115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物件費については、</a:t>
          </a:r>
          <a:r>
            <a:rPr kumimoji="1" lang="ja-JP" altLang="en-US" sz="1000">
              <a:solidFill>
                <a:schemeClr val="dk1"/>
              </a:solidFill>
              <a:effectLst/>
              <a:latin typeface="+mn-lt"/>
              <a:ea typeface="+mn-ea"/>
              <a:cs typeface="+mn-cs"/>
            </a:rPr>
            <a:t>令和３年度は都市計画費や公園管理費等の経常的支出が微増したが、歳入の経常的一般財源の伸びが大きかったことにより</a:t>
          </a:r>
          <a:r>
            <a:rPr kumimoji="1" lang="en-US" altLang="ja-JP" sz="1000">
              <a:solidFill>
                <a:schemeClr val="dk1"/>
              </a:solidFill>
              <a:effectLst/>
              <a:latin typeface="+mn-lt"/>
              <a:ea typeface="+mn-ea"/>
              <a:cs typeface="+mn-cs"/>
            </a:rPr>
            <a:t>2.1</a:t>
          </a:r>
          <a:r>
            <a:rPr kumimoji="1" lang="ja-JP" altLang="en-US" sz="1000">
              <a:solidFill>
                <a:schemeClr val="dk1"/>
              </a:solidFill>
              <a:effectLst/>
              <a:latin typeface="+mn-lt"/>
              <a:ea typeface="+mn-ea"/>
              <a:cs typeface="+mn-cs"/>
            </a:rPr>
            <a:t>ポイント改善された</a:t>
          </a:r>
          <a:r>
            <a:rPr kumimoji="1" lang="ja-JP" altLang="ja-JP" sz="1000">
              <a:solidFill>
                <a:schemeClr val="dk1"/>
              </a:solidFill>
              <a:effectLst/>
              <a:latin typeface="+mn-lt"/>
              <a:ea typeface="+mn-ea"/>
              <a:cs typeface="+mn-cs"/>
            </a:rPr>
            <a:t>。しかし、物件費が</a:t>
          </a:r>
          <a:r>
            <a:rPr kumimoji="1" lang="ja-JP" altLang="en-US" sz="1000">
              <a:solidFill>
                <a:schemeClr val="dk1"/>
              </a:solidFill>
              <a:effectLst/>
              <a:latin typeface="+mn-lt"/>
              <a:ea typeface="+mn-ea"/>
              <a:cs typeface="+mn-cs"/>
            </a:rPr>
            <a:t>類似団体と比較しても高い</a:t>
          </a:r>
          <a:r>
            <a:rPr kumimoji="1" lang="ja-JP" altLang="ja-JP" sz="1000">
              <a:solidFill>
                <a:schemeClr val="dk1"/>
              </a:solidFill>
              <a:effectLst/>
              <a:latin typeface="+mn-lt"/>
              <a:ea typeface="+mn-ea"/>
              <a:cs typeface="+mn-cs"/>
            </a:rPr>
            <a:t>ことには変わりなく、特にここ数年の人口増加により教育関係の物件費が増加している</a:t>
          </a:r>
          <a:r>
            <a:rPr kumimoji="1" lang="ja-JP" altLang="en-US" sz="1000">
              <a:solidFill>
                <a:schemeClr val="dk1"/>
              </a:solidFill>
              <a:effectLst/>
              <a:latin typeface="+mn-lt"/>
              <a:ea typeface="+mn-ea"/>
              <a:cs typeface="+mn-cs"/>
            </a:rPr>
            <a:t>ことに注視し、</a:t>
          </a:r>
          <a:r>
            <a:rPr kumimoji="1" lang="ja-JP" altLang="ja-JP" sz="1000">
              <a:solidFill>
                <a:schemeClr val="dk1"/>
              </a:solidFill>
              <a:effectLst/>
              <a:latin typeface="+mn-lt"/>
              <a:ea typeface="+mn-ea"/>
              <a:cs typeface="+mn-cs"/>
            </a:rPr>
            <a:t>今後は更なる事務の効率化を図り、経費削減に努める必要がある。</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163576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5671800" y="30576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74422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32496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19558</xdr:rowOff>
    </xdr:from>
    <xdr:to>
      <xdr:col>73</xdr:col>
      <xdr:colOff>180975</xdr:colOff>
      <xdr:row>19</xdr:row>
      <xdr:rowOff>74422</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3277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19558</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004800" y="3240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112776</xdr:rowOff>
    </xdr:from>
    <xdr:to>
      <xdr:col>78</xdr:col>
      <xdr:colOff>120650</xdr:colOff>
      <xdr:row>19</xdr:row>
      <xdr:rowOff>42926</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27703</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23622</xdr:rowOff>
    </xdr:from>
    <xdr:to>
      <xdr:col>74</xdr:col>
      <xdr:colOff>31750</xdr:colOff>
      <xdr:row>19</xdr:row>
      <xdr:rowOff>125222</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109999</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140208</xdr:rowOff>
    </xdr:from>
    <xdr:to>
      <xdr:col>69</xdr:col>
      <xdr:colOff>142875</xdr:colOff>
      <xdr:row>19</xdr:row>
      <xdr:rowOff>70358</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55135</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扶助費は前年度から</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ポイント減少しており、これは児童福祉関係の扶助費が減少した</a:t>
          </a:r>
          <a:r>
            <a:rPr kumimoji="1" lang="ja-JP" altLang="en-US" sz="1000">
              <a:solidFill>
                <a:schemeClr val="dk1"/>
              </a:solidFill>
              <a:effectLst/>
              <a:latin typeface="+mn-lt"/>
              <a:ea typeface="+mn-ea"/>
              <a:cs typeface="+mn-cs"/>
            </a:rPr>
            <a:t>ことと歳入の経常的一般財源が伸びたためである</a:t>
          </a:r>
          <a:r>
            <a:rPr kumimoji="1" lang="ja-JP" altLang="ja-JP" sz="1000">
              <a:solidFill>
                <a:schemeClr val="dk1"/>
              </a:solidFill>
              <a:effectLst/>
              <a:latin typeface="+mn-lt"/>
              <a:ea typeface="+mn-ea"/>
              <a:cs typeface="+mn-cs"/>
            </a:rPr>
            <a:t>。しかし、人口の増加などによる影響で扶助費が増加傾向であることに変わりはなく、特に障害者福祉関係などの社会福祉関係の伸びが顕著となっている。今後は人口の増加は落ち着いてくると見込まれ、児童福祉関係については減少傾向だと思われるが、社会福祉関係の動向については注視する必要があ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58</xdr:row>
      <xdr:rowOff>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766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59</xdr:row>
      <xdr:rowOff>6350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944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59</xdr:row>
      <xdr:rowOff>6350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867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95250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後期高齢者医療広域連合や介護保険広域連合への繰出金の</a:t>
          </a:r>
          <a:r>
            <a:rPr kumimoji="1" lang="ja-JP" altLang="en-US" sz="1000">
              <a:solidFill>
                <a:schemeClr val="dk1"/>
              </a:solidFill>
              <a:effectLst/>
              <a:latin typeface="+mn-lt"/>
              <a:ea typeface="+mn-ea"/>
              <a:cs typeface="+mn-cs"/>
            </a:rPr>
            <a:t>減少や歳入の経常的一般財源が伸びにより</a:t>
          </a:r>
          <a:r>
            <a:rPr kumimoji="1" lang="en-US" altLang="ja-JP" sz="1000">
              <a:solidFill>
                <a:schemeClr val="dk1"/>
              </a:solidFill>
              <a:effectLst/>
              <a:latin typeface="+mn-lt"/>
              <a:ea typeface="+mn-ea"/>
              <a:cs typeface="+mn-cs"/>
            </a:rPr>
            <a:t>1.8</a:t>
          </a:r>
          <a:r>
            <a:rPr kumimoji="1" lang="ja-JP" altLang="en-US" sz="1000">
              <a:solidFill>
                <a:schemeClr val="dk1"/>
              </a:solidFill>
              <a:effectLst/>
              <a:latin typeface="+mn-lt"/>
              <a:ea typeface="+mn-ea"/>
              <a:cs typeface="+mn-cs"/>
            </a:rPr>
            <a:t>ポイント改善して</a:t>
          </a:r>
          <a:r>
            <a:rPr kumimoji="1" lang="ja-JP" altLang="ja-JP" sz="1000">
              <a:solidFill>
                <a:schemeClr val="dk1"/>
              </a:solidFill>
              <a:effectLst/>
              <a:latin typeface="+mn-lt"/>
              <a:ea typeface="+mn-ea"/>
              <a:cs typeface="+mn-cs"/>
            </a:rPr>
            <a:t>いる。平成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に大きく減少しているのは、公共下水道事業の法適化により、繰出金から補助費へと負担金の支出の性質が変わったことによるものである。今後は施設の老朽化や人口増加に伴う公共施設の建設などにより維持補修費の増加が予想される。特別会計における経費の節減や公共施設の適正な管理により、類似団体平均を上回らないよう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55</xdr:row>
      <xdr:rowOff>75293</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3091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105228</xdr:rowOff>
    </xdr:from>
    <xdr:to>
      <xdr:col>78</xdr:col>
      <xdr:colOff>69850</xdr:colOff>
      <xdr:row>55</xdr:row>
      <xdr:rowOff>75293</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363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54</xdr:row>
      <xdr:rowOff>105228</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56</xdr:row>
      <xdr:rowOff>165100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935264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24493</xdr:rowOff>
    </xdr:from>
    <xdr:to>
      <xdr:col>78</xdr:col>
      <xdr:colOff>120650</xdr:colOff>
      <xdr:row>55</xdr:row>
      <xdr:rowOff>126093</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54428</xdr:rowOff>
    </xdr:from>
    <xdr:to>
      <xdr:col>74</xdr:col>
      <xdr:colOff>31750</xdr:colOff>
      <xdr:row>54</xdr:row>
      <xdr:rowOff>156028</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166205</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補助費については、一部事務組合に対する負担金が増加したが、公共下水道負担金の減少</a:t>
          </a:r>
          <a:r>
            <a:rPr kumimoji="1" lang="ja-JP" altLang="en-US" sz="1000">
              <a:solidFill>
                <a:schemeClr val="dk1"/>
              </a:solidFill>
              <a:effectLst/>
              <a:latin typeface="+mn-lt"/>
              <a:ea typeface="+mn-ea"/>
              <a:cs typeface="+mn-cs"/>
            </a:rPr>
            <a:t>や歳入の経常的一般財源が伸びたため</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ポイント改善している</a:t>
          </a:r>
          <a:r>
            <a:rPr kumimoji="1" lang="ja-JP" altLang="ja-JP" sz="1000">
              <a:solidFill>
                <a:schemeClr val="dk1"/>
              </a:solidFill>
              <a:effectLst/>
              <a:latin typeface="+mn-lt"/>
              <a:ea typeface="+mn-ea"/>
              <a:cs typeface="+mn-cs"/>
            </a:rPr>
            <a:t>。今後も適正な補助金等の交付など、経費の節減に努める必要がある。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58420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482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58420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163576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5735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163576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004800" y="65598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ここ数年の新設小中学校及び周辺整備事業などの地方債を財源とした大型事業実施により公債費は増加傾向にある。今年度は</a:t>
          </a:r>
          <a:r>
            <a:rPr kumimoji="1" lang="ja-JP" altLang="en-US" sz="1000">
              <a:solidFill>
                <a:schemeClr val="dk1"/>
              </a:solidFill>
              <a:effectLst/>
              <a:latin typeface="+mn-lt"/>
              <a:ea typeface="+mn-ea"/>
              <a:cs typeface="+mn-cs"/>
            </a:rPr>
            <a:t>学校教育施設等</a:t>
          </a:r>
          <a:r>
            <a:rPr kumimoji="1" lang="ja-JP" altLang="ja-JP" sz="1000">
              <a:solidFill>
                <a:schemeClr val="dk1"/>
              </a:solidFill>
              <a:effectLst/>
              <a:latin typeface="+mn-lt"/>
              <a:ea typeface="+mn-ea"/>
              <a:cs typeface="+mn-cs"/>
            </a:rPr>
            <a:t>整備事業の地方債の元金償還開始により</a:t>
          </a:r>
          <a:r>
            <a:rPr kumimoji="1" lang="ja-JP" altLang="en-US" sz="1000">
              <a:solidFill>
                <a:schemeClr val="dk1"/>
              </a:solidFill>
              <a:effectLst/>
              <a:latin typeface="+mn-lt"/>
              <a:ea typeface="+mn-ea"/>
              <a:cs typeface="+mn-cs"/>
            </a:rPr>
            <a:t>公債費自体は伸びたものの、それ以上に歳入の経常的一般財源が伸びたため</a:t>
          </a:r>
          <a:r>
            <a:rPr kumimoji="1" lang="en-US" altLang="ja-JP" sz="1000" b="0" i="0" baseline="0">
              <a:solidFill>
                <a:schemeClr val="dk1"/>
              </a:solidFill>
              <a:effectLst/>
              <a:latin typeface="+mn-lt"/>
              <a:ea typeface="+mn-ea"/>
              <a:cs typeface="+mn-cs"/>
            </a:rPr>
            <a:t>1.2</a:t>
          </a:r>
          <a:r>
            <a:rPr kumimoji="1" lang="ja-JP" altLang="ja-JP" sz="1000" b="0" i="0" baseline="0">
              <a:solidFill>
                <a:schemeClr val="dk1"/>
              </a:solidFill>
              <a:effectLst/>
              <a:latin typeface="+mn-lt"/>
              <a:ea typeface="+mn-ea"/>
              <a:cs typeface="+mn-cs"/>
            </a:rPr>
            <a:t>ポイントの</a:t>
          </a:r>
          <a:r>
            <a:rPr kumimoji="1" lang="ja-JP" altLang="en-US" sz="1000" b="0" i="0" baseline="0">
              <a:solidFill>
                <a:schemeClr val="dk1"/>
              </a:solidFill>
              <a:effectLst/>
              <a:latin typeface="+mn-lt"/>
              <a:ea typeface="+mn-ea"/>
              <a:cs typeface="+mn-cs"/>
            </a:rPr>
            <a:t>減少</a:t>
          </a:r>
          <a:r>
            <a:rPr kumimoji="1" lang="ja-JP" altLang="ja-JP" sz="1000" b="0" i="0" baseline="0">
              <a:solidFill>
                <a:schemeClr val="dk1"/>
              </a:solidFill>
              <a:effectLst/>
              <a:latin typeface="+mn-lt"/>
              <a:ea typeface="+mn-ea"/>
              <a:cs typeface="+mn-cs"/>
            </a:rPr>
            <a:t>となった。現在も地方債を財源とした事業を実施しているほか、</a:t>
          </a:r>
          <a:r>
            <a:rPr kumimoji="1" lang="ja-JP" altLang="en-US" sz="1000" b="0" i="0" baseline="0">
              <a:solidFill>
                <a:schemeClr val="dk1"/>
              </a:solidFill>
              <a:effectLst/>
              <a:latin typeface="+mn-lt"/>
              <a:ea typeface="+mn-ea"/>
              <a:cs typeface="+mn-cs"/>
            </a:rPr>
            <a:t>まだ償還が開始されていない</a:t>
          </a:r>
          <a:r>
            <a:rPr kumimoji="1" lang="ja-JP" altLang="ja-JP" sz="1000" b="0" i="0" baseline="0">
              <a:solidFill>
                <a:schemeClr val="dk1"/>
              </a:solidFill>
              <a:effectLst/>
              <a:latin typeface="+mn-lt"/>
              <a:ea typeface="+mn-ea"/>
              <a:cs typeface="+mn-cs"/>
            </a:rPr>
            <a:t>新設中学校整備事業</a:t>
          </a:r>
          <a:r>
            <a:rPr kumimoji="1" lang="ja-JP" altLang="en-US" sz="1000" b="0" i="0" baseline="0">
              <a:solidFill>
                <a:schemeClr val="dk1"/>
              </a:solidFill>
              <a:effectLst/>
              <a:latin typeface="+mn-lt"/>
              <a:ea typeface="+mn-ea"/>
              <a:cs typeface="+mn-cs"/>
            </a:rPr>
            <a:t>債も保有しているため、今後も</a:t>
          </a:r>
          <a:r>
            <a:rPr kumimoji="1" lang="ja-JP" altLang="ja-JP" sz="1000" b="0" i="0" baseline="0">
              <a:solidFill>
                <a:schemeClr val="dk1"/>
              </a:solidFill>
              <a:effectLst/>
              <a:latin typeface="+mn-lt"/>
              <a:ea typeface="+mn-ea"/>
              <a:cs typeface="+mn-cs"/>
            </a:rPr>
            <a:t>数値の上昇が見込まれている。</a:t>
          </a:r>
          <a:r>
            <a:rPr kumimoji="1" lang="ja-JP" altLang="ja-JP" sz="1000">
              <a:solidFill>
                <a:schemeClr val="dk1"/>
              </a:solidFill>
              <a:effectLst/>
              <a:latin typeface="+mn-lt"/>
              <a:ea typeface="+mn-ea"/>
              <a:cs typeface="+mn-cs"/>
            </a:rPr>
            <a:t>計画的な財政運営により、公債費の抑制に努める必要がある。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42418</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189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77</xdr:row>
      <xdr:rowOff>42418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1434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117856</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117856</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80281</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77995</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公債費以外の数値は</a:t>
          </a:r>
          <a:r>
            <a:rPr kumimoji="1" lang="en-US" altLang="ja-JP" sz="1000">
              <a:solidFill>
                <a:schemeClr val="dk1"/>
              </a:solidFill>
              <a:effectLst/>
              <a:latin typeface="+mn-lt"/>
              <a:ea typeface="+mn-ea"/>
              <a:cs typeface="+mn-cs"/>
            </a:rPr>
            <a:t>10.3</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している。</a:t>
          </a:r>
          <a:r>
            <a:rPr kumimoji="1" lang="ja-JP" altLang="en-US" sz="1000">
              <a:solidFill>
                <a:schemeClr val="dk1"/>
              </a:solidFill>
              <a:effectLst/>
              <a:latin typeface="+mn-lt"/>
              <a:ea typeface="+mn-ea"/>
              <a:cs typeface="+mn-cs"/>
            </a:rPr>
            <a:t>令和３年度は、普通交付税の算定において、国調人口の増が反映されたことにより基準財政需要額が増となったことや、再算定による追加交付が行われたことで普通交付税の交付額が増となった。また、併せて臨時財政対策債も増となったことで経常的一般財源が増となり、このことが各費目の経常収支改善の</a:t>
          </a:r>
          <a:r>
            <a:rPr kumimoji="1" lang="ja-JP" altLang="ja-JP" sz="1000">
              <a:solidFill>
                <a:schemeClr val="dk1"/>
              </a:solidFill>
              <a:effectLst/>
              <a:latin typeface="+mn-lt"/>
              <a:ea typeface="+mn-ea"/>
              <a:cs typeface="+mn-cs"/>
            </a:rPr>
            <a:t>要因となっ</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しかし、</a:t>
          </a:r>
          <a:r>
            <a:rPr kumimoji="1" lang="ja-JP" altLang="ja-JP" sz="1000">
              <a:solidFill>
                <a:schemeClr val="dk1"/>
              </a:solidFill>
              <a:effectLst/>
              <a:latin typeface="+mn-lt"/>
              <a:ea typeface="+mn-ea"/>
              <a:cs typeface="+mn-cs"/>
            </a:rPr>
            <a:t>人口増加の影響</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により今後も経常経費の増が見込まれるため、業務の効率化や経費の節減に努めていく必要がある。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80</xdr:row>
      <xdr:rowOff>5080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328650"/>
          <a:ext cx="8382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27939</xdr:rowOff>
    </xdr:from>
    <xdr:to>
      <xdr:col>78</xdr:col>
      <xdr:colOff>69850</xdr:colOff>
      <xdr:row>80</xdr:row>
      <xdr:rowOff>5080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5724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27939</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893800" y="13561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79</xdr:row>
      <xdr:rowOff>31750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004800" y="13561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92727</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125730</xdr:rowOff>
    </xdr:from>
    <xdr:to>
      <xdr:col>78</xdr:col>
      <xdr:colOff>120650</xdr:colOff>
      <xdr:row>80</xdr:row>
      <xdr:rowOff>55880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40657</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148589</xdr:rowOff>
    </xdr:from>
    <xdr:to>
      <xdr:col>74</xdr:col>
      <xdr:colOff>31750</xdr:colOff>
      <xdr:row>79</xdr:row>
      <xdr:rowOff>78739</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88916</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29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150263</xdr:rowOff>
    </xdr:from>
    <xdr:to>
      <xdr:col>29</xdr:col>
      <xdr:colOff>127000</xdr:colOff>
      <xdr:row>18</xdr:row>
      <xdr:rowOff>158329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83988"/>
          <a:ext cx="6477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158329</xdr:rowOff>
    </xdr:from>
    <xdr:to>
      <xdr:col>26</xdr:col>
      <xdr:colOff>50800</xdr:colOff>
      <xdr:row>19</xdr:row>
      <xdr:rowOff>22410</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92054"/>
          <a:ext cx="698500" cy="35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22410</xdr:rowOff>
    </xdr:from>
    <xdr:to>
      <xdr:col>22</xdr:col>
      <xdr:colOff>114300</xdr:colOff>
      <xdr:row>19</xdr:row>
      <xdr:rowOff>32942</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27585"/>
          <a:ext cx="698500" cy="10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28501</xdr:rowOff>
    </xdr:from>
    <xdr:to>
      <xdr:col>18</xdr:col>
      <xdr:colOff>177800</xdr:colOff>
      <xdr:row>19</xdr:row>
      <xdr:rowOff>32942</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333676"/>
          <a:ext cx="6985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99463</xdr:rowOff>
    </xdr:from>
    <xdr:to>
      <xdr:col>29</xdr:col>
      <xdr:colOff>177800</xdr:colOff>
      <xdr:row>19</xdr:row>
      <xdr:rowOff>29613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3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71540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107529</xdr:rowOff>
    </xdr:from>
    <xdr:to>
      <xdr:col>26</xdr:col>
      <xdr:colOff>101600</xdr:colOff>
      <xdr:row>19</xdr:row>
      <xdr:rowOff>37679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41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22456</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2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143060</xdr:rowOff>
    </xdr:from>
    <xdr:to>
      <xdr:col>22</xdr:col>
      <xdr:colOff>165100</xdr:colOff>
      <xdr:row>19</xdr:row>
      <xdr:rowOff>73210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7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57987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153592</xdr:rowOff>
    </xdr:from>
    <xdr:to>
      <xdr:col>19</xdr:col>
      <xdr:colOff>38100</xdr:colOff>
      <xdr:row>19</xdr:row>
      <xdr:rowOff>83742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8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68519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7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149151</xdr:rowOff>
    </xdr:from>
    <xdr:to>
      <xdr:col>15</xdr:col>
      <xdr:colOff>101600</xdr:colOff>
      <xdr:row>19</xdr:row>
      <xdr:rowOff>79301</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8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64078</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6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274276</xdr:rowOff>
    </xdr:from>
    <xdr:to>
      <xdr:col>29</xdr:col>
      <xdr:colOff>127000</xdr:colOff>
      <xdr:row>35</xdr:row>
      <xdr:rowOff>286715</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884626"/>
          <a:ext cx="647700" cy="1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259052</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869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286715</xdr:rowOff>
    </xdr:from>
    <xdr:to>
      <xdr:col>26</xdr:col>
      <xdr:colOff>50800</xdr:colOff>
      <xdr:row>36</xdr:row>
      <xdr:rowOff>9195</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897065"/>
          <a:ext cx="698500" cy="65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324015</xdr:rowOff>
    </xdr:from>
    <xdr:to>
      <xdr:col>22</xdr:col>
      <xdr:colOff>114300</xdr:colOff>
      <xdr:row>36</xdr:row>
      <xdr:rowOff>9195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934365"/>
          <a:ext cx="698500" cy="28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308356</xdr:rowOff>
    </xdr:from>
    <xdr:to>
      <xdr:col>18</xdr:col>
      <xdr:colOff>177800</xdr:colOff>
      <xdr:row>35</xdr:row>
      <xdr:rowOff>324015</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918706"/>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223476</xdr:rowOff>
    </xdr:from>
    <xdr:to>
      <xdr:col>29</xdr:col>
      <xdr:colOff>177800</xdr:colOff>
      <xdr:row>35</xdr:row>
      <xdr:rowOff>325076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83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68553</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235915</xdr:rowOff>
    </xdr:from>
    <xdr:to>
      <xdr:col>26</xdr:col>
      <xdr:colOff>101600</xdr:colOff>
      <xdr:row>35</xdr:row>
      <xdr:rowOff>337515</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84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61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301295</xdr:rowOff>
    </xdr:from>
    <xdr:to>
      <xdr:col>22</xdr:col>
      <xdr:colOff>165100</xdr:colOff>
      <xdr:row>36</xdr:row>
      <xdr:rowOff>59995</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91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44772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99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273215</xdr:rowOff>
    </xdr:from>
    <xdr:to>
      <xdr:col>19</xdr:col>
      <xdr:colOff>38100</xdr:colOff>
      <xdr:row>36</xdr:row>
      <xdr:rowOff>31915</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88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16692</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96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257556</xdr:rowOff>
    </xdr:from>
    <xdr:to>
      <xdr:col>15</xdr:col>
      <xdr:colOff>101600</xdr:colOff>
      <xdr:row>36</xdr:row>
      <xdr:rowOff>16256</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86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26433</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6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33,615
33,158
18.93
19,012,125
18,263,881
611,979
7,262,089
13,982,853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7341</xdr:rowOff>
    </xdr:from>
    <xdr:to>
      <xdr:col>24</xdr:col>
      <xdr:colOff>63500</xdr:colOff>
      <xdr:row>38</xdr:row>
      <xdr:rowOff>18142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522441"/>
          <a:ext cx="8382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18142</xdr:rowOff>
    </xdr:from>
    <xdr:to>
      <xdr:col>19</xdr:col>
      <xdr:colOff>177800</xdr:colOff>
      <xdr:row>39</xdr:row>
      <xdr:rowOff>44164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33242"/>
          <a:ext cx="889000" cy="19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44164</xdr:rowOff>
    </xdr:from>
    <xdr:to>
      <xdr:col>15</xdr:col>
      <xdr:colOff>50800</xdr:colOff>
      <xdr:row>39</xdr:row>
      <xdr:rowOff>50241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730714"/>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50241</xdr:rowOff>
    </xdr:from>
    <xdr:to>
      <xdr:col>10</xdr:col>
      <xdr:colOff>114300</xdr:colOff>
      <xdr:row>39</xdr:row>
      <xdr:rowOff>60243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736791"/>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127991</xdr:rowOff>
    </xdr:from>
    <xdr:to>
      <xdr:col>24</xdr:col>
      <xdr:colOff>114300</xdr:colOff>
      <xdr:row>38</xdr:row>
      <xdr:rowOff>58141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106418</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138792</xdr:rowOff>
    </xdr:from>
    <xdr:to>
      <xdr:col>20</xdr:col>
      <xdr:colOff>38100</xdr:colOff>
      <xdr:row>38</xdr:row>
      <xdr:rowOff>68942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60069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164814</xdr:rowOff>
    </xdr:from>
    <xdr:to>
      <xdr:col>15</xdr:col>
      <xdr:colOff>101600</xdr:colOff>
      <xdr:row>39</xdr:row>
      <xdr:rowOff>94964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86091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7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170891</xdr:rowOff>
    </xdr:from>
    <xdr:to>
      <xdr:col>10</xdr:col>
      <xdr:colOff>165100</xdr:colOff>
      <xdr:row>39</xdr:row>
      <xdr:rowOff>101041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6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92168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7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9443</xdr:rowOff>
    </xdr:from>
    <xdr:to>
      <xdr:col>6</xdr:col>
      <xdr:colOff>38100</xdr:colOff>
      <xdr:row>39</xdr:row>
      <xdr:rowOff>111043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6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102170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7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57201</xdr:rowOff>
    </xdr:from>
    <xdr:to>
      <xdr:col>24</xdr:col>
      <xdr:colOff>63500</xdr:colOff>
      <xdr:row>51</xdr:row>
      <xdr:rowOff>116053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8801151"/>
          <a:ext cx="838200" cy="5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116053</xdr:rowOff>
    </xdr:from>
    <xdr:to>
      <xdr:col>19</xdr:col>
      <xdr:colOff>177800</xdr:colOff>
      <xdr:row>53</xdr:row>
      <xdr:rowOff>115697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8860003"/>
          <a:ext cx="889000" cy="3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115697</xdr:rowOff>
    </xdr:from>
    <xdr:to>
      <xdr:col>15</xdr:col>
      <xdr:colOff>50800</xdr:colOff>
      <xdr:row>54</xdr:row>
      <xdr:rowOff>11684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202547"/>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11684</xdr:rowOff>
    </xdr:from>
    <xdr:to>
      <xdr:col>10</xdr:col>
      <xdr:colOff>114300</xdr:colOff>
      <xdr:row>56</xdr:row>
      <xdr:rowOff>16840</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269984"/>
          <a:ext cx="889000" cy="3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6401</xdr:rowOff>
    </xdr:from>
    <xdr:to>
      <xdr:col>24</xdr:col>
      <xdr:colOff>114300</xdr:colOff>
      <xdr:row>51</xdr:row>
      <xdr:rowOff>108001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87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29278</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860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65253</xdr:rowOff>
    </xdr:from>
    <xdr:to>
      <xdr:col>20</xdr:col>
      <xdr:colOff>38100</xdr:colOff>
      <xdr:row>51</xdr:row>
      <xdr:rowOff>166853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88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11930</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85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64897</xdr:rowOff>
    </xdr:from>
    <xdr:to>
      <xdr:col>15</xdr:col>
      <xdr:colOff>101600</xdr:colOff>
      <xdr:row>53</xdr:row>
      <xdr:rowOff>166497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15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11574</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892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132334</xdr:rowOff>
    </xdr:from>
    <xdr:to>
      <xdr:col>10</xdr:col>
      <xdr:colOff>165100</xdr:colOff>
      <xdr:row>54</xdr:row>
      <xdr:rowOff>62484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2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79011</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899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137490</xdr:rowOff>
    </xdr:from>
    <xdr:to>
      <xdr:col>6</xdr:col>
      <xdr:colOff>38100</xdr:colOff>
      <xdr:row>56</xdr:row>
      <xdr:rowOff>67640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5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84167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3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37790</xdr:rowOff>
    </xdr:from>
    <xdr:to>
      <xdr:col>24</xdr:col>
      <xdr:colOff>63500</xdr:colOff>
      <xdr:row>78</xdr:row>
      <xdr:rowOff>39847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410890"/>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38247</xdr:rowOff>
    </xdr:from>
    <xdr:to>
      <xdr:col>19</xdr:col>
      <xdr:colOff>177800</xdr:colOff>
      <xdr:row>78</xdr:row>
      <xdr:rowOff>39847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41134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37790</xdr:rowOff>
    </xdr:from>
    <xdr:to>
      <xdr:col>15</xdr:col>
      <xdr:colOff>50800</xdr:colOff>
      <xdr:row>78</xdr:row>
      <xdr:rowOff>38247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4108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33035</xdr:rowOff>
    </xdr:from>
    <xdr:to>
      <xdr:col>10</xdr:col>
      <xdr:colOff>114300</xdr:colOff>
      <xdr:row>78</xdr:row>
      <xdr:rowOff>37790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40613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158440</xdr:rowOff>
    </xdr:from>
    <xdr:to>
      <xdr:col>24</xdr:col>
      <xdr:colOff>114300</xdr:colOff>
      <xdr:row>78</xdr:row>
      <xdr:rowOff>88590</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73367</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7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160497</xdr:rowOff>
    </xdr:from>
    <xdr:to>
      <xdr:col>20</xdr:col>
      <xdr:colOff>38100</xdr:colOff>
      <xdr:row>78</xdr:row>
      <xdr:rowOff>90647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81774</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4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158897</xdr:rowOff>
    </xdr:from>
    <xdr:to>
      <xdr:col>15</xdr:col>
      <xdr:colOff>101600</xdr:colOff>
      <xdr:row>78</xdr:row>
      <xdr:rowOff>89047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80174</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45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158440</xdr:rowOff>
    </xdr:from>
    <xdr:to>
      <xdr:col>10</xdr:col>
      <xdr:colOff>165100</xdr:colOff>
      <xdr:row>78</xdr:row>
      <xdr:rowOff>88590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79717</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4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153685</xdr:rowOff>
    </xdr:from>
    <xdr:to>
      <xdr:col>6</xdr:col>
      <xdr:colOff>38100</xdr:colOff>
      <xdr:row>78</xdr:row>
      <xdr:rowOff>83835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74962</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4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114173</xdr:rowOff>
    </xdr:from>
    <xdr:to>
      <xdr:col>24</xdr:col>
      <xdr:colOff>63500</xdr:colOff>
      <xdr:row>97</xdr:row>
      <xdr:rowOff>113424</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401923"/>
          <a:ext cx="838200" cy="3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113424</xdr:rowOff>
    </xdr:from>
    <xdr:to>
      <xdr:col>19</xdr:col>
      <xdr:colOff>177800</xdr:colOff>
      <xdr:row>97</xdr:row>
      <xdr:rowOff>166052</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744074"/>
          <a:ext cx="889000" cy="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166052</xdr:rowOff>
    </xdr:from>
    <xdr:to>
      <xdr:col>15</xdr:col>
      <xdr:colOff>50800</xdr:colOff>
      <xdr:row>98</xdr:row>
      <xdr:rowOff>43307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796702"/>
          <a:ext cx="8890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38036</xdr:rowOff>
    </xdr:from>
    <xdr:to>
      <xdr:col>10</xdr:col>
      <xdr:colOff>114300</xdr:colOff>
      <xdr:row>98</xdr:row>
      <xdr:rowOff>43307</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a:off x="1130300" y="16840136"/>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63373</xdr:rowOff>
    </xdr:from>
    <xdr:to>
      <xdr:col>24</xdr:col>
      <xdr:colOff>114300</xdr:colOff>
      <xdr:row>95</xdr:row>
      <xdr:rowOff>164973</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3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86250</xdr:rowOff>
    </xdr:from>
    <xdr:ext cx="599010"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2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62624</xdr:rowOff>
    </xdr:from>
    <xdr:to>
      <xdr:col>20</xdr:col>
      <xdr:colOff>38100</xdr:colOff>
      <xdr:row>97</xdr:row>
      <xdr:rowOff>164224</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6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9301</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46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115252</xdr:rowOff>
    </xdr:from>
    <xdr:to>
      <xdr:col>15</xdr:col>
      <xdr:colOff>101600</xdr:colOff>
      <xdr:row>98</xdr:row>
      <xdr:rowOff>45402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7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61929</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5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163957</xdr:rowOff>
    </xdr:from>
    <xdr:to>
      <xdr:col>10</xdr:col>
      <xdr:colOff>165100</xdr:colOff>
      <xdr:row>98</xdr:row>
      <xdr:rowOff>94107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7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110634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5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158686</xdr:rowOff>
    </xdr:from>
    <xdr:to>
      <xdr:col>6</xdr:col>
      <xdr:colOff>38100</xdr:colOff>
      <xdr:row>98</xdr:row>
      <xdr:rowOff>88836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7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105363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56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38757</xdr:rowOff>
    </xdr:from>
    <xdr:to>
      <xdr:col>55</xdr:col>
      <xdr:colOff>0</xdr:colOff>
      <xdr:row>36</xdr:row>
      <xdr:rowOff>108752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5182257"/>
          <a:ext cx="838200" cy="109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38757</xdr:rowOff>
    </xdr:from>
    <xdr:to>
      <xdr:col>50</xdr:col>
      <xdr:colOff>114300</xdr:colOff>
      <xdr:row>36</xdr:row>
      <xdr:rowOff>122642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5182257"/>
          <a:ext cx="889000" cy="1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92129</xdr:rowOff>
    </xdr:from>
    <xdr:to>
      <xdr:col>45</xdr:col>
      <xdr:colOff>177800</xdr:colOff>
      <xdr:row>36</xdr:row>
      <xdr:rowOff>122642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264329"/>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92129</xdr:rowOff>
    </xdr:from>
    <xdr:to>
      <xdr:col>41</xdr:col>
      <xdr:colOff>50800</xdr:colOff>
      <xdr:row>36</xdr:row>
      <xdr:rowOff>159109</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264329"/>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57952</xdr:rowOff>
    </xdr:from>
    <xdr:to>
      <xdr:col>55</xdr:col>
      <xdr:colOff>50800</xdr:colOff>
      <xdr:row>36</xdr:row>
      <xdr:rowOff>159552</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36379</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0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159407</xdr:rowOff>
    </xdr:from>
    <xdr:to>
      <xdr:col>50</xdr:col>
      <xdr:colOff>165100</xdr:colOff>
      <xdr:row>30</xdr:row>
      <xdr:rowOff>89557</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51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80684</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39795" y="522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71842</xdr:rowOff>
    </xdr:from>
    <xdr:to>
      <xdr:col>46</xdr:col>
      <xdr:colOff>38100</xdr:colOff>
      <xdr:row>37</xdr:row>
      <xdr:rowOff>1992</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2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164569</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33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41329</xdr:rowOff>
    </xdr:from>
    <xdr:to>
      <xdr:col>41</xdr:col>
      <xdr:colOff>101600</xdr:colOff>
      <xdr:row>36</xdr:row>
      <xdr:rowOff>142929</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159456</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9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108309</xdr:rowOff>
    </xdr:from>
    <xdr:to>
      <xdr:col>36</xdr:col>
      <xdr:colOff>165100</xdr:colOff>
      <xdr:row>37</xdr:row>
      <xdr:rowOff>38459</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2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29586</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37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76743</xdr:rowOff>
    </xdr:from>
    <xdr:to>
      <xdr:col>55</xdr:col>
      <xdr:colOff>0</xdr:colOff>
      <xdr:row>57</xdr:row>
      <xdr:rowOff>90629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849393"/>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76743</xdr:rowOff>
    </xdr:from>
    <xdr:to>
      <xdr:col>50</xdr:col>
      <xdr:colOff>114300</xdr:colOff>
      <xdr:row>57</xdr:row>
      <xdr:rowOff>94552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849393"/>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94053</xdr:rowOff>
    </xdr:from>
    <xdr:to>
      <xdr:col>45</xdr:col>
      <xdr:colOff>177800</xdr:colOff>
      <xdr:row>57</xdr:row>
      <xdr:rowOff>94552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523803"/>
          <a:ext cx="889000" cy="34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94053</xdr:rowOff>
    </xdr:from>
    <xdr:to>
      <xdr:col>41</xdr:col>
      <xdr:colOff>50800</xdr:colOff>
      <xdr:row>56</xdr:row>
      <xdr:rowOff>77448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523803"/>
          <a:ext cx="889000" cy="1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39829</xdr:rowOff>
    </xdr:from>
    <xdr:to>
      <xdr:col>55</xdr:col>
      <xdr:colOff>50800</xdr:colOff>
      <xdr:row>57</xdr:row>
      <xdr:rowOff>141429</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8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62706</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6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25943</xdr:rowOff>
    </xdr:from>
    <xdr:to>
      <xdr:col>50</xdr:col>
      <xdr:colOff>165100</xdr:colOff>
      <xdr:row>57</xdr:row>
      <xdr:rowOff>127543</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7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118670</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8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43752</xdr:rowOff>
    </xdr:from>
    <xdr:to>
      <xdr:col>46</xdr:col>
      <xdr:colOff>38100</xdr:colOff>
      <xdr:row>57</xdr:row>
      <xdr:rowOff>145352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136479</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9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43253</xdr:rowOff>
    </xdr:from>
    <xdr:to>
      <xdr:col>41</xdr:col>
      <xdr:colOff>101600</xdr:colOff>
      <xdr:row>55</xdr:row>
      <xdr:rowOff>144853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47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161380</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61795" y="924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26648</xdr:rowOff>
    </xdr:from>
    <xdr:to>
      <xdr:col>36</xdr:col>
      <xdr:colOff>165100</xdr:colOff>
      <xdr:row>56</xdr:row>
      <xdr:rowOff>128248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6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144775</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40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146698</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319648"/>
          <a:ext cx="1270" cy="126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93375</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20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146698</xdr:rowOff>
    </xdr:from>
    <xdr:to>
      <xdr:col>55</xdr:col>
      <xdr:colOff>88900</xdr:colOff>
      <xdr:row>71</xdr:row>
      <xdr:rowOff>146698</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3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164795</xdr:rowOff>
    </xdr:from>
    <xdr:to>
      <xdr:col>55</xdr:col>
      <xdr:colOff>0</xdr:colOff>
      <xdr:row>77</xdr:row>
      <xdr:rowOff>148107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194995"/>
          <a:ext cx="8382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168139</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369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18262</xdr:rowOff>
    </xdr:from>
    <xdr:to>
      <xdr:col>55</xdr:col>
      <xdr:colOff>50800</xdr:colOff>
      <xdr:row>78</xdr:row>
      <xdr:rowOff>119862</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39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164795</xdr:rowOff>
    </xdr:from>
    <xdr:to>
      <xdr:col>50</xdr:col>
      <xdr:colOff>114300</xdr:colOff>
      <xdr:row>77</xdr:row>
      <xdr:rowOff>115545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194995"/>
          <a:ext cx="889000" cy="1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164936</xdr:rowOff>
    </xdr:from>
    <xdr:to>
      <xdr:col>50</xdr:col>
      <xdr:colOff>165100</xdr:colOff>
      <xdr:row>78</xdr:row>
      <xdr:rowOff>95086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3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86213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45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40170</xdr:rowOff>
    </xdr:from>
    <xdr:to>
      <xdr:col>45</xdr:col>
      <xdr:colOff>177800</xdr:colOff>
      <xdr:row>77</xdr:row>
      <xdr:rowOff>115545</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2213120"/>
          <a:ext cx="889000" cy="11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164</xdr:rowOff>
    </xdr:from>
    <xdr:to>
      <xdr:col>46</xdr:col>
      <xdr:colOff>38100</xdr:colOff>
      <xdr:row>78</xdr:row>
      <xdr:rowOff>101764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7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92891</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4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40170</xdr:rowOff>
    </xdr:from>
    <xdr:to>
      <xdr:col>41</xdr:col>
      <xdr:colOff>50800</xdr:colOff>
      <xdr:row>75</xdr:row>
      <xdr:rowOff>11303</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6972300" y="12213120"/>
          <a:ext cx="889000" cy="6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139636</xdr:rowOff>
    </xdr:from>
    <xdr:to>
      <xdr:col>41</xdr:col>
      <xdr:colOff>101600</xdr:colOff>
      <xdr:row>78</xdr:row>
      <xdr:rowOff>69786</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4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60913</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43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139802</xdr:rowOff>
    </xdr:from>
    <xdr:to>
      <xdr:col>36</xdr:col>
      <xdr:colOff>165100</xdr:colOff>
      <xdr:row>78</xdr:row>
      <xdr:rowOff>69952</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61079</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4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97307</xdr:rowOff>
    </xdr:from>
    <xdr:to>
      <xdr:col>55</xdr:col>
      <xdr:colOff>50800</xdr:colOff>
      <xdr:row>78</xdr:row>
      <xdr:rowOff>27457</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2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120184</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1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113995</xdr:rowOff>
    </xdr:from>
    <xdr:to>
      <xdr:col>50</xdr:col>
      <xdr:colOff>165100</xdr:colOff>
      <xdr:row>77</xdr:row>
      <xdr:rowOff>44145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1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60672</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29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64745</xdr:rowOff>
    </xdr:from>
    <xdr:to>
      <xdr:col>46</xdr:col>
      <xdr:colOff>38100</xdr:colOff>
      <xdr:row>77</xdr:row>
      <xdr:rowOff>166345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2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11422</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483111" y="130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160820</xdr:rowOff>
    </xdr:from>
    <xdr:to>
      <xdr:col>41</xdr:col>
      <xdr:colOff>101600</xdr:colOff>
      <xdr:row>71</xdr:row>
      <xdr:rowOff>90970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21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107497</xdr:rowOff>
    </xdr:from>
    <xdr:ext cx="59901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61795" y="1193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131953</xdr:rowOff>
    </xdr:from>
    <xdr:to>
      <xdr:col>36</xdr:col>
      <xdr:colOff>165100</xdr:colOff>
      <xdr:row>75</xdr:row>
      <xdr:rowOff>62103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28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78630</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25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43574</xdr:rowOff>
    </xdr:from>
    <xdr:to>
      <xdr:col>55</xdr:col>
      <xdr:colOff>0</xdr:colOff>
      <xdr:row>98</xdr:row>
      <xdr:rowOff>83922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845674"/>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34187</xdr:rowOff>
    </xdr:from>
    <xdr:to>
      <xdr:col>50</xdr:col>
      <xdr:colOff>114300</xdr:colOff>
      <xdr:row>98</xdr:row>
      <xdr:rowOff>83922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836287"/>
          <a:ext cx="8890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34187</xdr:rowOff>
    </xdr:from>
    <xdr:to>
      <xdr:col>45</xdr:col>
      <xdr:colOff>177800</xdr:colOff>
      <xdr:row>98</xdr:row>
      <xdr:rowOff>88091</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836287"/>
          <a:ext cx="8890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31079</xdr:rowOff>
    </xdr:from>
    <xdr:to>
      <xdr:col>41</xdr:col>
      <xdr:colOff>50800</xdr:colOff>
      <xdr:row>98</xdr:row>
      <xdr:rowOff>88091</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6972300" y="16833179"/>
          <a:ext cx="8890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164224</xdr:rowOff>
    </xdr:from>
    <xdr:to>
      <xdr:col>55</xdr:col>
      <xdr:colOff>50800</xdr:colOff>
      <xdr:row>98</xdr:row>
      <xdr:rowOff>94374</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7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33122</xdr:rowOff>
    </xdr:from>
    <xdr:to>
      <xdr:col>50</xdr:col>
      <xdr:colOff>165100</xdr:colOff>
      <xdr:row>98</xdr:row>
      <xdr:rowOff>134722</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8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125849</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9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154837</xdr:rowOff>
    </xdr:from>
    <xdr:to>
      <xdr:col>46</xdr:col>
      <xdr:colOff>38100</xdr:colOff>
      <xdr:row>98</xdr:row>
      <xdr:rowOff>84987</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7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76114</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8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37291</xdr:rowOff>
    </xdr:from>
    <xdr:to>
      <xdr:col>41</xdr:col>
      <xdr:colOff>101600</xdr:colOff>
      <xdr:row>98</xdr:row>
      <xdr:rowOff>138891</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83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130018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93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151729</xdr:rowOff>
    </xdr:from>
    <xdr:to>
      <xdr:col>36</xdr:col>
      <xdr:colOff>165100</xdr:colOff>
      <xdr:row>98</xdr:row>
      <xdr:rowOff>81879</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7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73006</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8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93434</xdr:rowOff>
    </xdr:from>
    <xdr:to>
      <xdr:col>85</xdr:col>
      <xdr:colOff>127000</xdr:colOff>
      <xdr:row>37</xdr:row>
      <xdr:rowOff>151231</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5481300" y="6265634"/>
          <a:ext cx="838200" cy="22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151231</xdr:rowOff>
    </xdr:from>
    <xdr:to>
      <xdr:col>81</xdr:col>
      <xdr:colOff>50800</xdr:colOff>
      <xdr:row>39</xdr:row>
      <xdr:rowOff>40742</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4592300" y="6494881"/>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40310</xdr:rowOff>
    </xdr:from>
    <xdr:to>
      <xdr:col>76</xdr:col>
      <xdr:colOff>114300</xdr:colOff>
      <xdr:row>39</xdr:row>
      <xdr:rowOff>40742</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726860"/>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40310</xdr:rowOff>
    </xdr:from>
    <xdr:to>
      <xdr:col>71</xdr:col>
      <xdr:colOff>177800</xdr:colOff>
      <xdr:row>39</xdr:row>
      <xdr:rowOff>43586</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2814300" y="6726860"/>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42634</xdr:rowOff>
    </xdr:from>
    <xdr:to>
      <xdr:col>85</xdr:col>
      <xdr:colOff>177800</xdr:colOff>
      <xdr:row>36</xdr:row>
      <xdr:rowOff>144234</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2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65511</xdr:rowOff>
    </xdr:from>
    <xdr:ext cx="534377"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0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100431</xdr:rowOff>
    </xdr:from>
    <xdr:to>
      <xdr:col>81</xdr:col>
      <xdr:colOff>101600</xdr:colOff>
      <xdr:row>38</xdr:row>
      <xdr:rowOff>30581</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4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47108</xdr:rowOff>
    </xdr:from>
    <xdr:ext cx="534377"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14111" y="62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161392</xdr:rowOff>
    </xdr:from>
    <xdr:to>
      <xdr:col>76</xdr:col>
      <xdr:colOff>165100</xdr:colOff>
      <xdr:row>39</xdr:row>
      <xdr:rowOff>91542</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82669</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3017" y="67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160960</xdr:rowOff>
    </xdr:from>
    <xdr:to>
      <xdr:col>72</xdr:col>
      <xdr:colOff>38100</xdr:colOff>
      <xdr:row>39</xdr:row>
      <xdr:rowOff>91110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82237</xdr:rowOff>
    </xdr:from>
    <xdr:ext cx="378565"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14017" y="676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164236</xdr:rowOff>
    </xdr:from>
    <xdr:to>
      <xdr:col>67</xdr:col>
      <xdr:colOff>101600</xdr:colOff>
      <xdr:row>39</xdr:row>
      <xdr:rowOff>94386</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85513</xdr:rowOff>
    </xdr:from>
    <xdr:ext cx="313932"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57333" y="6772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9" name="公債費最小値テキスト">
          <a:extLst>
            <a:ext uri="{FF2B5EF4-FFF2-40B4-BE49-F238E27FC236}">
              <a16:creationId xmlns:a16="http://schemas.microsoft.com/office/drawing/2014/main" xmlns="" id="{00000000-0008-0000-0600-00006B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1" name="公債費最大値テキスト">
          <a:extLst>
            <a:ext uri="{FF2B5EF4-FFF2-40B4-BE49-F238E27FC236}">
              <a16:creationId xmlns:a16="http://schemas.microsoft.com/office/drawing/2014/main" xmlns="" id="{00000000-0008-0000-0600-00006D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134786</xdr:rowOff>
    </xdr:from>
    <xdr:to>
      <xdr:col>85</xdr:col>
      <xdr:colOff>127000</xdr:colOff>
      <xdr:row>76</xdr:row>
      <xdr:rowOff>154477</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5481300" y="13164986"/>
          <a:ext cx="838200" cy="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4" name="公債費平均値テキスト">
          <a:extLst>
            <a:ext uri="{FF2B5EF4-FFF2-40B4-BE49-F238E27FC236}">
              <a16:creationId xmlns:a16="http://schemas.microsoft.com/office/drawing/2014/main" xmlns="" id="{00000000-0008-0000-0600-000070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154477</xdr:rowOff>
    </xdr:from>
    <xdr:to>
      <xdr:col>81</xdr:col>
      <xdr:colOff>50800</xdr:colOff>
      <xdr:row>77</xdr:row>
      <xdr:rowOff>43067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4592300" y="13184677"/>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35001</xdr:rowOff>
    </xdr:from>
    <xdr:to>
      <xdr:col>76</xdr:col>
      <xdr:colOff>114300</xdr:colOff>
      <xdr:row>77</xdr:row>
      <xdr:rowOff>43067</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3703300" y="13236651"/>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35001</xdr:rowOff>
    </xdr:from>
    <xdr:to>
      <xdr:col>71</xdr:col>
      <xdr:colOff>177800</xdr:colOff>
      <xdr:row>77</xdr:row>
      <xdr:rowOff>59641</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2814300" y="13236651"/>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83986</xdr:rowOff>
    </xdr:from>
    <xdr:to>
      <xdr:col>85</xdr:col>
      <xdr:colOff>177800</xdr:colOff>
      <xdr:row>77</xdr:row>
      <xdr:rowOff>14136</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6268700" y="13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62413</xdr:rowOff>
    </xdr:from>
    <xdr:ext cx="534377" cy="259045"/>
    <xdr:sp macro="" textlink="">
      <xdr:nvSpPr>
        <xdr:cNvPr id="643" name="公債費該当値テキスト">
          <a:extLst>
            <a:ext uri="{FF2B5EF4-FFF2-40B4-BE49-F238E27FC236}">
              <a16:creationId xmlns:a16="http://schemas.microsoft.com/office/drawing/2014/main" xmlns="" id="{00000000-0008-0000-0600-000083020000}"/>
            </a:ext>
          </a:extLst>
        </xdr:cNvPr>
        <xdr:cNvSpPr txBox="1"/>
      </xdr:nvSpPr>
      <xdr:spPr>
        <a:xfrm>
          <a:off x="16370300" y="130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103677</xdr:rowOff>
    </xdr:from>
    <xdr:to>
      <xdr:col>81</xdr:col>
      <xdr:colOff>101600</xdr:colOff>
      <xdr:row>77</xdr:row>
      <xdr:rowOff>33827</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5430500" y="131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24954</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14111" y="132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163717</xdr:rowOff>
    </xdr:from>
    <xdr:to>
      <xdr:col>76</xdr:col>
      <xdr:colOff>165100</xdr:colOff>
      <xdr:row>77</xdr:row>
      <xdr:rowOff>93867</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4541500" y="131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84994</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25111" y="132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155651</xdr:rowOff>
    </xdr:from>
    <xdr:to>
      <xdr:col>72</xdr:col>
      <xdr:colOff>38100</xdr:colOff>
      <xdr:row>77</xdr:row>
      <xdr:rowOff>85801</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36525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76928</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436111" y="132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8841</xdr:rowOff>
    </xdr:from>
    <xdr:to>
      <xdr:col>67</xdr:col>
      <xdr:colOff>101600</xdr:colOff>
      <xdr:row>77</xdr:row>
      <xdr:rowOff>110441</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2763500" y="132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101568</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547111" y="133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105997</xdr:rowOff>
    </xdr:from>
    <xdr:to>
      <xdr:col>85</xdr:col>
      <xdr:colOff>127000</xdr:colOff>
      <xdr:row>97</xdr:row>
      <xdr:rowOff>54516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565197"/>
          <a:ext cx="838200" cy="1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54516</xdr:rowOff>
    </xdr:from>
    <xdr:to>
      <xdr:col>81</xdr:col>
      <xdr:colOff>50800</xdr:colOff>
      <xdr:row>98</xdr:row>
      <xdr:rowOff>51056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685166"/>
          <a:ext cx="889000" cy="1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51056</xdr:rowOff>
    </xdr:from>
    <xdr:to>
      <xdr:col>76</xdr:col>
      <xdr:colOff>114300</xdr:colOff>
      <xdr:row>98</xdr:row>
      <xdr:rowOff>117419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853156"/>
          <a:ext cx="889000" cy="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117419</xdr:rowOff>
    </xdr:from>
    <xdr:to>
      <xdr:col>71</xdr:col>
      <xdr:colOff>177800</xdr:colOff>
      <xdr:row>98</xdr:row>
      <xdr:rowOff>121915</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91951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55197</xdr:rowOff>
    </xdr:from>
    <xdr:to>
      <xdr:col>85</xdr:col>
      <xdr:colOff>177800</xdr:colOff>
      <xdr:row>96</xdr:row>
      <xdr:rowOff>156797</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5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78074</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3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3716</xdr:rowOff>
    </xdr:from>
    <xdr:to>
      <xdr:col>81</xdr:col>
      <xdr:colOff>101600</xdr:colOff>
      <xdr:row>97</xdr:row>
      <xdr:rowOff>105316</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6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121843</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4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256</xdr:rowOff>
    </xdr:from>
    <xdr:to>
      <xdr:col>76</xdr:col>
      <xdr:colOff>165100</xdr:colOff>
      <xdr:row>98</xdr:row>
      <xdr:rowOff>101856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118383</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57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66619</xdr:rowOff>
    </xdr:from>
    <xdr:to>
      <xdr:col>72</xdr:col>
      <xdr:colOff>38100</xdr:colOff>
      <xdr:row>98</xdr:row>
      <xdr:rowOff>168219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8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159346</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9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71115</xdr:rowOff>
    </xdr:from>
    <xdr:to>
      <xdr:col>67</xdr:col>
      <xdr:colOff>101600</xdr:colOff>
      <xdr:row>99</xdr:row>
      <xdr:rowOff>1265</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163842</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9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31714</xdr:rowOff>
    </xdr:from>
    <xdr:to>
      <xdr:col>116</xdr:col>
      <xdr:colOff>63500</xdr:colOff>
      <xdr:row>39</xdr:row>
      <xdr:rowOff>40858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1323300" y="67182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39987</xdr:rowOff>
    </xdr:from>
    <xdr:to>
      <xdr:col>111</xdr:col>
      <xdr:colOff>177800</xdr:colOff>
      <xdr:row>39</xdr:row>
      <xdr:rowOff>40858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726537"/>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82441</xdr:rowOff>
    </xdr:from>
    <xdr:to>
      <xdr:col>107</xdr:col>
      <xdr:colOff>50800</xdr:colOff>
      <xdr:row>39</xdr:row>
      <xdr:rowOff>39987</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597541"/>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82441</xdr:rowOff>
    </xdr:from>
    <xdr:to>
      <xdr:col>102</xdr:col>
      <xdr:colOff>114300</xdr:colOff>
      <xdr:row>39</xdr:row>
      <xdr:rowOff>49675</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18656300" y="6597541"/>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152364</xdr:rowOff>
    </xdr:from>
    <xdr:to>
      <xdr:col>116</xdr:col>
      <xdr:colOff>114300</xdr:colOff>
      <xdr:row>39</xdr:row>
      <xdr:rowOff>82514</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6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67291</xdr:rowOff>
    </xdr:from>
    <xdr:ext cx="378565"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58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161508</xdr:rowOff>
    </xdr:from>
    <xdr:to>
      <xdr:col>112</xdr:col>
      <xdr:colOff>38100</xdr:colOff>
      <xdr:row>39</xdr:row>
      <xdr:rowOff>91658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67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82785</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4017" y="676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160637</xdr:rowOff>
    </xdr:from>
    <xdr:to>
      <xdr:col>107</xdr:col>
      <xdr:colOff>101600</xdr:colOff>
      <xdr:row>39</xdr:row>
      <xdr:rowOff>90787</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6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81914</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245017" y="676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31641</xdr:rowOff>
    </xdr:from>
    <xdr:to>
      <xdr:col>102</xdr:col>
      <xdr:colOff>165100</xdr:colOff>
      <xdr:row>38</xdr:row>
      <xdr:rowOff>133241</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5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149768</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10428" y="632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170325</xdr:rowOff>
    </xdr:from>
    <xdr:to>
      <xdr:col>98</xdr:col>
      <xdr:colOff>38100</xdr:colOff>
      <xdr:row>39</xdr:row>
      <xdr:rowOff>100475</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6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91602</xdr:rowOff>
    </xdr:from>
    <xdr:ext cx="378565"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7017" y="677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125564</xdr:rowOff>
    </xdr:from>
    <xdr:to>
      <xdr:col>116</xdr:col>
      <xdr:colOff>63500</xdr:colOff>
      <xdr:row>78</xdr:row>
      <xdr:rowOff>138081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1323300" y="13498664"/>
          <a:ext cx="8382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125564</xdr:rowOff>
    </xdr:from>
    <xdr:to>
      <xdr:col>111</xdr:col>
      <xdr:colOff>177800</xdr:colOff>
      <xdr:row>78</xdr:row>
      <xdr:rowOff>163113</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0434300" y="13498664"/>
          <a:ext cx="889000" cy="3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163113</xdr:rowOff>
    </xdr:from>
    <xdr:to>
      <xdr:col>107</xdr:col>
      <xdr:colOff>50800</xdr:colOff>
      <xdr:row>79</xdr:row>
      <xdr:rowOff>4369</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9545300" y="13536213"/>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137909</xdr:rowOff>
    </xdr:from>
    <xdr:to>
      <xdr:col>102</xdr:col>
      <xdr:colOff>114300</xdr:colOff>
      <xdr:row>79</xdr:row>
      <xdr:rowOff>4369</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656300" y="13339559"/>
          <a:ext cx="889000" cy="20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87281</xdr:rowOff>
    </xdr:from>
    <xdr:to>
      <xdr:col>116</xdr:col>
      <xdr:colOff>114300</xdr:colOff>
      <xdr:row>79</xdr:row>
      <xdr:rowOff>17431</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34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2208</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33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74764</xdr:rowOff>
    </xdr:from>
    <xdr:to>
      <xdr:col>112</xdr:col>
      <xdr:colOff>38100</xdr:colOff>
      <xdr:row>79</xdr:row>
      <xdr:rowOff>4914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344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167491</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354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112313</xdr:rowOff>
    </xdr:from>
    <xdr:to>
      <xdr:col>107</xdr:col>
      <xdr:colOff>101600</xdr:colOff>
      <xdr:row>79</xdr:row>
      <xdr:rowOff>42463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34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33590</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5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125019</xdr:rowOff>
    </xdr:from>
    <xdr:to>
      <xdr:col>102</xdr:col>
      <xdr:colOff>165100</xdr:colOff>
      <xdr:row>79</xdr:row>
      <xdr:rowOff>55169</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46296</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35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87109</xdr:rowOff>
    </xdr:from>
    <xdr:to>
      <xdr:col>98</xdr:col>
      <xdr:colOff>38100</xdr:colOff>
      <xdr:row>78</xdr:row>
      <xdr:rowOff>17259</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32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8386</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33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物件費の一人当たりのコストは</a:t>
          </a:r>
          <a:r>
            <a:rPr kumimoji="1" lang="en-US" altLang="ja-JP" sz="1100">
              <a:solidFill>
                <a:schemeClr val="dk1"/>
              </a:solidFill>
              <a:effectLst/>
              <a:latin typeface="+mn-lt"/>
              <a:ea typeface="+mn-ea"/>
              <a:cs typeface="+mn-cs"/>
            </a:rPr>
            <a:t>136,996</a:t>
          </a:r>
          <a:r>
            <a:rPr kumimoji="1" lang="ja-JP" altLang="ja-JP" sz="1100">
              <a:solidFill>
                <a:schemeClr val="dk1"/>
              </a:solidFill>
              <a:effectLst/>
              <a:latin typeface="+mn-lt"/>
              <a:ea typeface="+mn-ea"/>
              <a:cs typeface="+mn-cs"/>
            </a:rPr>
            <a:t>円となっており、類似団体と比較して高くなっている。これは主にふるさと納税事業に注力しているため、事業の拡大に伴い委託料や使用料が増加したためである。しかし、ふるさと納税事業以外にも人口の増加による物件費の経常的費用の増加が見込まれるため、扶助費や補助費等とともに注視する必要が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積立金の一人当たりのコストは</a:t>
          </a:r>
          <a:r>
            <a:rPr kumimoji="1" lang="en-US" altLang="ja-JP" sz="1100">
              <a:solidFill>
                <a:schemeClr val="dk1"/>
              </a:solidFill>
              <a:effectLst/>
              <a:latin typeface="+mn-lt"/>
              <a:ea typeface="+mn-ea"/>
              <a:cs typeface="+mn-cs"/>
            </a:rPr>
            <a:t>59,423</a:t>
          </a:r>
          <a:r>
            <a:rPr kumimoji="1" lang="ja-JP" altLang="ja-JP" sz="1100">
              <a:solidFill>
                <a:schemeClr val="dk1"/>
              </a:solidFill>
              <a:effectLst/>
              <a:latin typeface="+mn-lt"/>
              <a:ea typeface="+mn-ea"/>
              <a:cs typeface="+mn-cs"/>
            </a:rPr>
            <a:t>円となっており、類似団体と比較して高くなっている。これもふるさと納税事業拡大に伴う基金への積立金の増加によるものである。</a:t>
          </a:r>
          <a:r>
            <a:rPr kumimoji="1" lang="ja-JP" altLang="en-US" sz="1100">
              <a:solidFill>
                <a:schemeClr val="dk1"/>
              </a:solidFill>
              <a:effectLst/>
              <a:latin typeface="+mn-lt"/>
              <a:ea typeface="+mn-ea"/>
              <a:cs typeface="+mn-cs"/>
            </a:rPr>
            <a:t>扶助費の一人当たりのコストは</a:t>
          </a:r>
          <a:r>
            <a:rPr kumimoji="1" lang="en-US" altLang="ja-JP" sz="1100">
              <a:solidFill>
                <a:schemeClr val="dk1"/>
              </a:solidFill>
              <a:effectLst/>
              <a:latin typeface="+mn-lt"/>
              <a:ea typeface="+mn-ea"/>
              <a:cs typeface="+mn-cs"/>
            </a:rPr>
            <a:t>108,510</a:t>
          </a:r>
          <a:r>
            <a:rPr kumimoji="1" lang="ja-JP" altLang="en-US"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26,941</a:t>
          </a:r>
          <a:r>
            <a:rPr kumimoji="1" lang="ja-JP" altLang="en-US" sz="1100">
              <a:solidFill>
                <a:schemeClr val="dk1"/>
              </a:solidFill>
              <a:effectLst/>
              <a:latin typeface="+mn-lt"/>
              <a:ea typeface="+mn-ea"/>
              <a:cs typeface="+mn-cs"/>
            </a:rPr>
            <a:t>円増となっているが、これは子育て世帯等臨時特別支援事業を実施したことによるものである。</a:t>
          </a:r>
          <a:r>
            <a:rPr kumimoji="1" lang="ja-JP" altLang="ja-JP" sz="1100">
              <a:solidFill>
                <a:schemeClr val="dk1"/>
              </a:solidFill>
              <a:effectLst/>
              <a:latin typeface="+mn-lt"/>
              <a:ea typeface="+mn-ea"/>
              <a:cs typeface="+mn-cs"/>
            </a:rPr>
            <a:t>補助費等の一人当たりのコストは</a:t>
          </a:r>
          <a:r>
            <a:rPr kumimoji="1" lang="en-US" altLang="ja-JP" sz="1100">
              <a:solidFill>
                <a:schemeClr val="dk1"/>
              </a:solidFill>
              <a:effectLst/>
              <a:latin typeface="+mn-lt"/>
              <a:ea typeface="+mn-ea"/>
              <a:cs typeface="+mn-cs"/>
            </a:rPr>
            <a:t>46,343</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100,930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なっているが、これは特別定額給付金給付事業</a:t>
          </a:r>
          <a:r>
            <a:rPr kumimoji="1" lang="ja-JP" altLang="en-US" sz="1100">
              <a:solidFill>
                <a:schemeClr val="dk1"/>
              </a:solidFill>
              <a:effectLst/>
              <a:latin typeface="+mn-lt"/>
              <a:ea typeface="+mn-ea"/>
              <a:cs typeface="+mn-cs"/>
            </a:rPr>
            <a:t>が令和２年度で終了した</a:t>
          </a:r>
          <a:r>
            <a:rPr kumimoji="1" lang="ja-JP" altLang="ja-JP" sz="1100">
              <a:solidFill>
                <a:schemeClr val="dk1"/>
              </a:solidFill>
              <a:effectLst/>
              <a:latin typeface="+mn-lt"/>
              <a:ea typeface="+mn-ea"/>
              <a:cs typeface="+mn-cs"/>
            </a:rPr>
            <a:t>ためである</a:t>
          </a:r>
          <a:r>
            <a:rPr kumimoji="1" lang="ja-JP" altLang="en-US" sz="1100">
              <a:solidFill>
                <a:schemeClr val="dk1"/>
              </a:solidFill>
              <a:effectLst/>
              <a:latin typeface="+mn-lt"/>
              <a:ea typeface="+mn-ea"/>
              <a:cs typeface="+mn-cs"/>
            </a:rPr>
            <a:t>。災害復旧事業の一人当たりのコストは</a:t>
          </a:r>
          <a:r>
            <a:rPr kumimoji="1" lang="en-US" altLang="ja-JP" sz="1100">
              <a:solidFill>
                <a:schemeClr val="dk1"/>
              </a:solidFill>
              <a:effectLst/>
              <a:latin typeface="+mn-lt"/>
              <a:ea typeface="+mn-ea"/>
              <a:cs typeface="+mn-cs"/>
            </a:rPr>
            <a:t>36,643</a:t>
          </a:r>
          <a:r>
            <a:rPr kumimoji="1" lang="ja-JP" altLang="en-US"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18,051</a:t>
          </a:r>
          <a:r>
            <a:rPr kumimoji="1" lang="ja-JP" altLang="en-US" sz="1100">
              <a:solidFill>
                <a:schemeClr val="dk1"/>
              </a:solidFill>
              <a:effectLst/>
              <a:latin typeface="+mn-lt"/>
              <a:ea typeface="+mn-ea"/>
              <a:cs typeface="+mn-cs"/>
            </a:rPr>
            <a:t>円増となっているが、これは相島沖防波堤災害復旧工事を実施したことによるものである。今後も公</a:t>
          </a:r>
          <a:r>
            <a:rPr kumimoji="1" lang="ja-JP" altLang="ja-JP" sz="1100">
              <a:solidFill>
                <a:schemeClr val="dk1"/>
              </a:solidFill>
              <a:effectLst/>
              <a:latin typeface="+mn-lt"/>
              <a:ea typeface="+mn-ea"/>
              <a:cs typeface="+mn-cs"/>
            </a:rPr>
            <a:t>園整備事業</a:t>
          </a:r>
          <a:r>
            <a:rPr kumimoji="1" lang="ja-JP" altLang="en-US" sz="1100">
              <a:solidFill>
                <a:schemeClr val="dk1"/>
              </a:solidFill>
              <a:effectLst/>
              <a:latin typeface="+mn-lt"/>
              <a:ea typeface="+mn-ea"/>
              <a:cs typeface="+mn-cs"/>
            </a:rPr>
            <a:t>や区画整理事業等</a:t>
          </a:r>
          <a:r>
            <a:rPr kumimoji="1" lang="ja-JP" altLang="ja-JP" sz="1100">
              <a:solidFill>
                <a:schemeClr val="dk1"/>
              </a:solidFill>
              <a:effectLst/>
              <a:latin typeface="+mn-lt"/>
              <a:ea typeface="+mn-ea"/>
              <a:cs typeface="+mn-cs"/>
            </a:rPr>
            <a:t>が行われることに加え、</a:t>
          </a:r>
          <a:r>
            <a:rPr kumimoji="1" lang="ja-JP" altLang="en-US" sz="1100">
              <a:solidFill>
                <a:schemeClr val="dk1"/>
              </a:solidFill>
              <a:effectLst/>
              <a:latin typeface="+mn-lt"/>
              <a:ea typeface="+mn-ea"/>
              <a:cs typeface="+mn-cs"/>
            </a:rPr>
            <a:t>公共施設の</a:t>
          </a:r>
          <a:r>
            <a:rPr kumimoji="1" lang="ja-JP" altLang="ja-JP" sz="1100">
              <a:solidFill>
                <a:schemeClr val="dk1"/>
              </a:solidFill>
              <a:effectLst/>
              <a:latin typeface="+mn-lt"/>
              <a:ea typeface="+mn-ea"/>
              <a:cs typeface="+mn-cs"/>
            </a:rPr>
            <a:t>更新整備に係る経費</a:t>
          </a:r>
          <a:r>
            <a:rPr kumimoji="1" lang="ja-JP" altLang="en-US" sz="1100">
              <a:solidFill>
                <a:schemeClr val="dk1"/>
              </a:solidFill>
              <a:effectLst/>
              <a:latin typeface="+mn-lt"/>
              <a:ea typeface="+mn-ea"/>
              <a:cs typeface="+mn-cs"/>
            </a:rPr>
            <a:t>や各種経常経費</a:t>
          </a:r>
          <a:r>
            <a:rPr kumimoji="1" lang="ja-JP" altLang="ja-JP" sz="1100">
              <a:solidFill>
                <a:schemeClr val="dk1"/>
              </a:solidFill>
              <a:effectLst/>
              <a:latin typeface="+mn-lt"/>
              <a:ea typeface="+mn-ea"/>
              <a:cs typeface="+mn-cs"/>
            </a:rPr>
            <a:t>も増加してくることが予想されるため事業の取捨選択を徹底し、事業費の減少を目指す。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33,615
33,158
18.93
19,012,125
18,263,881
611,979
7,262,089
13,982,853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75311</xdr:rowOff>
    </xdr:from>
    <xdr:to>
      <xdr:col>24</xdr:col>
      <xdr:colOff>63500</xdr:colOff>
      <xdr:row>37</xdr:row>
      <xdr:rowOff>79502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41896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57023</xdr:rowOff>
    </xdr:from>
    <xdr:to>
      <xdr:col>19</xdr:col>
      <xdr:colOff>177800</xdr:colOff>
      <xdr:row>37</xdr:row>
      <xdr:rowOff>79502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40067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57023</xdr:rowOff>
    </xdr:from>
    <xdr:to>
      <xdr:col>15</xdr:col>
      <xdr:colOff>50800</xdr:colOff>
      <xdr:row>37</xdr:row>
      <xdr:rowOff>123317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400673"/>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43307</xdr:rowOff>
    </xdr:from>
    <xdr:to>
      <xdr:col>10</xdr:col>
      <xdr:colOff>114300</xdr:colOff>
      <xdr:row>37</xdr:row>
      <xdr:rowOff>123317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8695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24511</xdr:rowOff>
    </xdr:from>
    <xdr:to>
      <xdr:col>24</xdr:col>
      <xdr:colOff>114300</xdr:colOff>
      <xdr:row>37</xdr:row>
      <xdr:rowOff>126111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110888</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28702</xdr:rowOff>
    </xdr:from>
    <xdr:to>
      <xdr:col>20</xdr:col>
      <xdr:colOff>38100</xdr:colOff>
      <xdr:row>37</xdr:row>
      <xdr:rowOff>130302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121429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xdr:rowOff>
    </xdr:from>
    <xdr:to>
      <xdr:col>15</xdr:col>
      <xdr:colOff>101600</xdr:colOff>
      <xdr:row>37</xdr:row>
      <xdr:rowOff>107823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98950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72517</xdr:rowOff>
    </xdr:from>
    <xdr:to>
      <xdr:col>10</xdr:col>
      <xdr:colOff>165100</xdr:colOff>
      <xdr:row>38</xdr:row>
      <xdr:rowOff>2667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165244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163957</xdr:rowOff>
    </xdr:from>
    <xdr:to>
      <xdr:col>6</xdr:col>
      <xdr:colOff>38100</xdr:colOff>
      <xdr:row>37</xdr:row>
      <xdr:rowOff>94107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85234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128880</xdr:rowOff>
    </xdr:from>
    <xdr:to>
      <xdr:col>24</xdr:col>
      <xdr:colOff>63500</xdr:colOff>
      <xdr:row>55</xdr:row>
      <xdr:rowOff>25964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215730"/>
          <a:ext cx="838200" cy="23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128880</xdr:rowOff>
    </xdr:from>
    <xdr:to>
      <xdr:col>19</xdr:col>
      <xdr:colOff>177800</xdr:colOff>
      <xdr:row>56</xdr:row>
      <xdr:rowOff>165947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215730"/>
          <a:ext cx="889000" cy="5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165947</xdr:rowOff>
    </xdr:from>
    <xdr:to>
      <xdr:col>15</xdr:col>
      <xdr:colOff>50800</xdr:colOff>
      <xdr:row>57</xdr:row>
      <xdr:rowOff>64906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767147"/>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64906</xdr:rowOff>
    </xdr:from>
    <xdr:to>
      <xdr:col>10</xdr:col>
      <xdr:colOff>114300</xdr:colOff>
      <xdr:row>57</xdr:row>
      <xdr:rowOff>156022</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837556"/>
          <a:ext cx="8890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146614</xdr:rowOff>
    </xdr:from>
    <xdr:to>
      <xdr:col>24</xdr:col>
      <xdr:colOff>114300</xdr:colOff>
      <xdr:row>55</xdr:row>
      <xdr:rowOff>76764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4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169491</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25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78080</xdr:rowOff>
    </xdr:from>
    <xdr:to>
      <xdr:col>20</xdr:col>
      <xdr:colOff>38100</xdr:colOff>
      <xdr:row>54</xdr:row>
      <xdr:rowOff>8230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1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24757</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894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115147</xdr:rowOff>
    </xdr:from>
    <xdr:to>
      <xdr:col>15</xdr:col>
      <xdr:colOff>101600</xdr:colOff>
      <xdr:row>57</xdr:row>
      <xdr:rowOff>45297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61824</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49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14106</xdr:rowOff>
    </xdr:from>
    <xdr:to>
      <xdr:col>10</xdr:col>
      <xdr:colOff>165100</xdr:colOff>
      <xdr:row>57</xdr:row>
      <xdr:rowOff>115706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7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132233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56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105222</xdr:rowOff>
    </xdr:from>
    <xdr:to>
      <xdr:col>6</xdr:col>
      <xdr:colOff>38100</xdr:colOff>
      <xdr:row>58</xdr:row>
      <xdr:rowOff>35372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51899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6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30978</xdr:rowOff>
    </xdr:from>
    <xdr:to>
      <xdr:col>24</xdr:col>
      <xdr:colOff>63500</xdr:colOff>
      <xdr:row>78</xdr:row>
      <xdr:rowOff>112550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232628"/>
          <a:ext cx="838200" cy="2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112550</xdr:rowOff>
    </xdr:from>
    <xdr:to>
      <xdr:col>19</xdr:col>
      <xdr:colOff>177800</xdr:colOff>
      <xdr:row>78</xdr:row>
      <xdr:rowOff>133620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485650"/>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133620</xdr:rowOff>
    </xdr:from>
    <xdr:to>
      <xdr:col>15</xdr:col>
      <xdr:colOff>50800</xdr:colOff>
      <xdr:row>78</xdr:row>
      <xdr:rowOff>149202</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506720"/>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139601</xdr:rowOff>
    </xdr:from>
    <xdr:to>
      <xdr:col>10</xdr:col>
      <xdr:colOff>114300</xdr:colOff>
      <xdr:row>78</xdr:row>
      <xdr:rowOff>149202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51270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151628</xdr:rowOff>
    </xdr:from>
    <xdr:to>
      <xdr:col>24</xdr:col>
      <xdr:colOff>114300</xdr:colOff>
      <xdr:row>77</xdr:row>
      <xdr:rowOff>81778</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130055</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6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61750</xdr:rowOff>
    </xdr:from>
    <xdr:to>
      <xdr:col>20</xdr:col>
      <xdr:colOff>38100</xdr:colOff>
      <xdr:row>78</xdr:row>
      <xdr:rowOff>163350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4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154477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52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82820</xdr:rowOff>
    </xdr:from>
    <xdr:to>
      <xdr:col>15</xdr:col>
      <xdr:colOff>101600</xdr:colOff>
      <xdr:row>79</xdr:row>
      <xdr:rowOff>12970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4097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54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98402</xdr:rowOff>
    </xdr:from>
    <xdr:to>
      <xdr:col>10</xdr:col>
      <xdr:colOff>165100</xdr:colOff>
      <xdr:row>79</xdr:row>
      <xdr:rowOff>28552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4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19679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56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88801</xdr:rowOff>
    </xdr:from>
    <xdr:to>
      <xdr:col>6</xdr:col>
      <xdr:colOff>38100</xdr:colOff>
      <xdr:row>79</xdr:row>
      <xdr:rowOff>18951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4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10078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55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149693</xdr:rowOff>
    </xdr:from>
    <xdr:to>
      <xdr:col>24</xdr:col>
      <xdr:colOff>63500</xdr:colOff>
      <xdr:row>98</xdr:row>
      <xdr:rowOff>97540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780343"/>
          <a:ext cx="838200" cy="1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94895</xdr:rowOff>
    </xdr:from>
    <xdr:to>
      <xdr:col>19</xdr:col>
      <xdr:colOff>177800</xdr:colOff>
      <xdr:row>98</xdr:row>
      <xdr:rowOff>97540</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908300" y="16896995"/>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54547</xdr:rowOff>
    </xdr:from>
    <xdr:to>
      <xdr:col>15</xdr:col>
      <xdr:colOff>50800</xdr:colOff>
      <xdr:row>98</xdr:row>
      <xdr:rowOff>94895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6856647"/>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23440</xdr:rowOff>
    </xdr:from>
    <xdr:to>
      <xdr:col>10</xdr:col>
      <xdr:colOff>114300</xdr:colOff>
      <xdr:row>98</xdr:row>
      <xdr:rowOff>54547</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825540"/>
          <a:ext cx="8890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98893</xdr:rowOff>
    </xdr:from>
    <xdr:to>
      <xdr:col>24</xdr:col>
      <xdr:colOff>114300</xdr:colOff>
      <xdr:row>98</xdr:row>
      <xdr:rowOff>29043</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7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77320</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70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46740</xdr:rowOff>
    </xdr:from>
    <xdr:to>
      <xdr:col>20</xdr:col>
      <xdr:colOff>38100</xdr:colOff>
      <xdr:row>98</xdr:row>
      <xdr:rowOff>148340</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139467</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94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44095</xdr:rowOff>
    </xdr:from>
    <xdr:to>
      <xdr:col>15</xdr:col>
      <xdr:colOff>101600</xdr:colOff>
      <xdr:row>98</xdr:row>
      <xdr:rowOff>145695</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8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136822</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9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3747</xdr:rowOff>
    </xdr:from>
    <xdr:to>
      <xdr:col>10</xdr:col>
      <xdr:colOff>165100</xdr:colOff>
      <xdr:row>98</xdr:row>
      <xdr:rowOff>105347</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8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121874</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5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144090</xdr:rowOff>
    </xdr:from>
    <xdr:to>
      <xdr:col>6</xdr:col>
      <xdr:colOff>38100</xdr:colOff>
      <xdr:row>98</xdr:row>
      <xdr:rowOff>74240</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7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90767</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5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18869</xdr:rowOff>
    </xdr:from>
    <xdr:to>
      <xdr:col>55</xdr:col>
      <xdr:colOff>0</xdr:colOff>
      <xdr:row>59</xdr:row>
      <xdr:rowOff>37434</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9639300" y="10134419"/>
          <a:ext cx="8382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15978</xdr:rowOff>
    </xdr:from>
    <xdr:to>
      <xdr:col>50</xdr:col>
      <xdr:colOff>114300</xdr:colOff>
      <xdr:row>59</xdr:row>
      <xdr:rowOff>37434</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8750300" y="10131528"/>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15978</xdr:rowOff>
    </xdr:from>
    <xdr:to>
      <xdr:col>45</xdr:col>
      <xdr:colOff>177800</xdr:colOff>
      <xdr:row>59</xdr:row>
      <xdr:rowOff>53060</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7861300" y="10131528"/>
          <a:ext cx="8890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34772</xdr:rowOff>
    </xdr:from>
    <xdr:to>
      <xdr:col>41</xdr:col>
      <xdr:colOff>50800</xdr:colOff>
      <xdr:row>59</xdr:row>
      <xdr:rowOff>53060</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a:off x="6972300" y="1015032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139519</xdr:rowOff>
    </xdr:from>
    <xdr:to>
      <xdr:col>55</xdr:col>
      <xdr:colOff>50800</xdr:colOff>
      <xdr:row>59</xdr:row>
      <xdr:rowOff>69669</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100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54446</xdr:rowOff>
    </xdr:from>
    <xdr:ext cx="469744"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99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158084</xdr:rowOff>
    </xdr:from>
    <xdr:to>
      <xdr:col>50</xdr:col>
      <xdr:colOff>165100</xdr:colOff>
      <xdr:row>59</xdr:row>
      <xdr:rowOff>88234</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1010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79361</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404428" y="1019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136628</xdr:rowOff>
    </xdr:from>
    <xdr:to>
      <xdr:col>46</xdr:col>
      <xdr:colOff>38100</xdr:colOff>
      <xdr:row>59</xdr:row>
      <xdr:rowOff>66778</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100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57905</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515428" y="1017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2260</xdr:rowOff>
    </xdr:from>
    <xdr:to>
      <xdr:col>41</xdr:col>
      <xdr:colOff>101600</xdr:colOff>
      <xdr:row>59</xdr:row>
      <xdr:rowOff>103860</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101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94987</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626428" y="102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155422</xdr:rowOff>
    </xdr:from>
    <xdr:to>
      <xdr:col>36</xdr:col>
      <xdr:colOff>165100</xdr:colOff>
      <xdr:row>59</xdr:row>
      <xdr:rowOff>85572</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76699</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37428" y="101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76287</xdr:rowOff>
    </xdr:from>
    <xdr:to>
      <xdr:col>55</xdr:col>
      <xdr:colOff>0</xdr:colOff>
      <xdr:row>78</xdr:row>
      <xdr:rowOff>35322</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9639300" y="13277937"/>
          <a:ext cx="838200" cy="1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76287</xdr:rowOff>
    </xdr:from>
    <xdr:to>
      <xdr:col>50</xdr:col>
      <xdr:colOff>114300</xdr:colOff>
      <xdr:row>78</xdr:row>
      <xdr:rowOff>29652</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8750300" y="13277937"/>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18907</xdr:rowOff>
    </xdr:from>
    <xdr:to>
      <xdr:col>45</xdr:col>
      <xdr:colOff>177800</xdr:colOff>
      <xdr:row>78</xdr:row>
      <xdr:rowOff>29652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7861300" y="1339200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18907</xdr:rowOff>
    </xdr:from>
    <xdr:to>
      <xdr:col>41</xdr:col>
      <xdr:colOff>50800</xdr:colOff>
      <xdr:row>78</xdr:row>
      <xdr:rowOff>25355</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6972300" y="13392007"/>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155972</xdr:rowOff>
    </xdr:from>
    <xdr:to>
      <xdr:col>55</xdr:col>
      <xdr:colOff>50800</xdr:colOff>
      <xdr:row>78</xdr:row>
      <xdr:rowOff>86122</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104267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70899</xdr:rowOff>
    </xdr:from>
    <xdr:ext cx="469744"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32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25487</xdr:rowOff>
    </xdr:from>
    <xdr:to>
      <xdr:col>50</xdr:col>
      <xdr:colOff>165100</xdr:colOff>
      <xdr:row>77</xdr:row>
      <xdr:rowOff>127087</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9588500" y="132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118214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04428" y="133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150302</xdr:rowOff>
    </xdr:from>
    <xdr:to>
      <xdr:col>46</xdr:col>
      <xdr:colOff>38100</xdr:colOff>
      <xdr:row>78</xdr:row>
      <xdr:rowOff>80452</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86995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71579</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515428"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139557</xdr:rowOff>
    </xdr:from>
    <xdr:to>
      <xdr:col>41</xdr:col>
      <xdr:colOff>101600</xdr:colOff>
      <xdr:row>78</xdr:row>
      <xdr:rowOff>69707</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7810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60834</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26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146005</xdr:rowOff>
    </xdr:from>
    <xdr:to>
      <xdr:col>36</xdr:col>
      <xdr:colOff>165100</xdr:colOff>
      <xdr:row>78</xdr:row>
      <xdr:rowOff>76155</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6921500" y="133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67282</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37428" y="134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70862</xdr:rowOff>
    </xdr:from>
    <xdr:to>
      <xdr:col>55</xdr:col>
      <xdr:colOff>0</xdr:colOff>
      <xdr:row>97</xdr:row>
      <xdr:rowOff>102825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9639300" y="16358612"/>
          <a:ext cx="838200" cy="37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70862</xdr:rowOff>
    </xdr:from>
    <xdr:to>
      <xdr:col>50</xdr:col>
      <xdr:colOff>114300</xdr:colOff>
      <xdr:row>96</xdr:row>
      <xdr:rowOff>63047</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8750300" y="16358612"/>
          <a:ext cx="889000" cy="16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7327</xdr:rowOff>
    </xdr:from>
    <xdr:to>
      <xdr:col>45</xdr:col>
      <xdr:colOff>177800</xdr:colOff>
      <xdr:row>96</xdr:row>
      <xdr:rowOff>63047</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7861300" y="16466527"/>
          <a:ext cx="889000" cy="5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142587</xdr:rowOff>
    </xdr:from>
    <xdr:to>
      <xdr:col>41</xdr:col>
      <xdr:colOff>50800</xdr:colOff>
      <xdr:row>96</xdr:row>
      <xdr:rowOff>7327</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6972300" y="16430337"/>
          <a:ext cx="889000" cy="3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52025</xdr:rowOff>
    </xdr:from>
    <xdr:to>
      <xdr:col>55</xdr:col>
      <xdr:colOff>50800</xdr:colOff>
      <xdr:row>97</xdr:row>
      <xdr:rowOff>153625</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6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30452</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66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20062</xdr:rowOff>
    </xdr:from>
    <xdr:to>
      <xdr:col>50</xdr:col>
      <xdr:colOff>165100</xdr:colOff>
      <xdr:row>95</xdr:row>
      <xdr:rowOff>121662</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3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138189</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0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12247</xdr:rowOff>
    </xdr:from>
    <xdr:to>
      <xdr:col>46</xdr:col>
      <xdr:colOff>38100</xdr:colOff>
      <xdr:row>96</xdr:row>
      <xdr:rowOff>113847</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47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130374</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2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127977</xdr:rowOff>
    </xdr:from>
    <xdr:to>
      <xdr:col>41</xdr:col>
      <xdr:colOff>101600</xdr:colOff>
      <xdr:row>96</xdr:row>
      <xdr:rowOff>58127</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4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74654</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1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91787</xdr:rowOff>
    </xdr:from>
    <xdr:to>
      <xdr:col>36</xdr:col>
      <xdr:colOff>165100</xdr:colOff>
      <xdr:row>96</xdr:row>
      <xdr:rowOff>21937</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3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38464</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15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92456</xdr:rowOff>
    </xdr:from>
    <xdr:to>
      <xdr:col>85</xdr:col>
      <xdr:colOff>127000</xdr:colOff>
      <xdr:row>37</xdr:row>
      <xdr:rowOff>97123</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5481300" y="6436106"/>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91370</xdr:rowOff>
    </xdr:from>
    <xdr:to>
      <xdr:col>81</xdr:col>
      <xdr:colOff>50800</xdr:colOff>
      <xdr:row>37</xdr:row>
      <xdr:rowOff>92456</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4592300" y="643502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91370</xdr:rowOff>
    </xdr:from>
    <xdr:to>
      <xdr:col>76</xdr:col>
      <xdr:colOff>114300</xdr:colOff>
      <xdr:row>37</xdr:row>
      <xdr:rowOff>92742</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3703300" y="643502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155549</xdr:rowOff>
    </xdr:from>
    <xdr:to>
      <xdr:col>71</xdr:col>
      <xdr:colOff>177800</xdr:colOff>
      <xdr:row>37</xdr:row>
      <xdr:rowOff>92742</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2814300" y="6327749"/>
          <a:ext cx="889000" cy="1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46323</xdr:rowOff>
    </xdr:from>
    <xdr:to>
      <xdr:col>85</xdr:col>
      <xdr:colOff>177800</xdr:colOff>
      <xdr:row>37</xdr:row>
      <xdr:rowOff>147923</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63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162386</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63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41656</xdr:rowOff>
    </xdr:from>
    <xdr:to>
      <xdr:col>81</xdr:col>
      <xdr:colOff>101600</xdr:colOff>
      <xdr:row>37</xdr:row>
      <xdr:rowOff>143256</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134383</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64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40570</xdr:rowOff>
    </xdr:from>
    <xdr:to>
      <xdr:col>76</xdr:col>
      <xdr:colOff>165100</xdr:colOff>
      <xdr:row>37</xdr:row>
      <xdr:rowOff>142170</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63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133297</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64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41942</xdr:rowOff>
    </xdr:from>
    <xdr:to>
      <xdr:col>72</xdr:col>
      <xdr:colOff>38100</xdr:colOff>
      <xdr:row>37</xdr:row>
      <xdr:rowOff>143542</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63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134669</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64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104749</xdr:rowOff>
    </xdr:from>
    <xdr:to>
      <xdr:col>67</xdr:col>
      <xdr:colOff>101600</xdr:colOff>
      <xdr:row>37</xdr:row>
      <xdr:rowOff>34899</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62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51426</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60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33524</xdr:rowOff>
    </xdr:from>
    <xdr:to>
      <xdr:col>85</xdr:col>
      <xdr:colOff>127000</xdr:colOff>
      <xdr:row>57</xdr:row>
      <xdr:rowOff>62401</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5481300" y="9806174"/>
          <a:ext cx="838200" cy="2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33524</xdr:rowOff>
    </xdr:from>
    <xdr:to>
      <xdr:col>81</xdr:col>
      <xdr:colOff>50800</xdr:colOff>
      <xdr:row>57</xdr:row>
      <xdr:rowOff>86395</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4592300" y="9806174"/>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74311</xdr:rowOff>
    </xdr:from>
    <xdr:to>
      <xdr:col>76</xdr:col>
      <xdr:colOff>114300</xdr:colOff>
      <xdr:row>57</xdr:row>
      <xdr:rowOff>86395</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3703300" y="9504061"/>
          <a:ext cx="889000" cy="35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74311</xdr:rowOff>
    </xdr:from>
    <xdr:to>
      <xdr:col>71</xdr:col>
      <xdr:colOff>177800</xdr:colOff>
      <xdr:row>56</xdr:row>
      <xdr:rowOff>117690</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2814300" y="9504061"/>
          <a:ext cx="889000" cy="2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11601</xdr:rowOff>
    </xdr:from>
    <xdr:to>
      <xdr:col>85</xdr:col>
      <xdr:colOff>177800</xdr:colOff>
      <xdr:row>57</xdr:row>
      <xdr:rowOff>113201</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6268700" y="9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34478</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6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154174</xdr:rowOff>
    </xdr:from>
    <xdr:to>
      <xdr:col>81</xdr:col>
      <xdr:colOff>101600</xdr:colOff>
      <xdr:row>57</xdr:row>
      <xdr:rowOff>84324</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5430500" y="97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100851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14111" y="95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35595</xdr:rowOff>
    </xdr:from>
    <xdr:to>
      <xdr:col>76</xdr:col>
      <xdr:colOff>165100</xdr:colOff>
      <xdr:row>57</xdr:row>
      <xdr:rowOff>137195</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4541500" y="98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128322</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99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23511</xdr:rowOff>
    </xdr:from>
    <xdr:to>
      <xdr:col>72</xdr:col>
      <xdr:colOff>38100</xdr:colOff>
      <xdr:row>55</xdr:row>
      <xdr:rowOff>125111</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3652500" y="9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141638</xdr:rowOff>
    </xdr:from>
    <xdr:ext cx="59901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03795" y="922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66890</xdr:rowOff>
    </xdr:from>
    <xdr:to>
      <xdr:col>67</xdr:col>
      <xdr:colOff>101600</xdr:colOff>
      <xdr:row>56</xdr:row>
      <xdr:rowOff>168490</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2763500" y="96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13567</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94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93435</xdr:rowOff>
    </xdr:from>
    <xdr:to>
      <xdr:col>85</xdr:col>
      <xdr:colOff>127000</xdr:colOff>
      <xdr:row>77</xdr:row>
      <xdr:rowOff>151231</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5481300" y="13123635"/>
          <a:ext cx="838200" cy="2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151231</xdr:rowOff>
    </xdr:from>
    <xdr:to>
      <xdr:col>81</xdr:col>
      <xdr:colOff>50800</xdr:colOff>
      <xdr:row>79</xdr:row>
      <xdr:rowOff>40742</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4592300" y="13352881"/>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40309</xdr:rowOff>
    </xdr:from>
    <xdr:to>
      <xdr:col>76</xdr:col>
      <xdr:colOff>114300</xdr:colOff>
      <xdr:row>79</xdr:row>
      <xdr:rowOff>40742</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3703300" y="13584859"/>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40309</xdr:rowOff>
    </xdr:from>
    <xdr:to>
      <xdr:col>71</xdr:col>
      <xdr:colOff>177800</xdr:colOff>
      <xdr:row>79</xdr:row>
      <xdr:rowOff>43586</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584859"/>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42635</xdr:rowOff>
    </xdr:from>
    <xdr:to>
      <xdr:col>85</xdr:col>
      <xdr:colOff>177800</xdr:colOff>
      <xdr:row>76</xdr:row>
      <xdr:rowOff>144235</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0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65511</xdr:rowOff>
    </xdr:from>
    <xdr:ext cx="534377"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29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100431</xdr:rowOff>
    </xdr:from>
    <xdr:to>
      <xdr:col>81</xdr:col>
      <xdr:colOff>101600</xdr:colOff>
      <xdr:row>78</xdr:row>
      <xdr:rowOff>30581</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3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47108</xdr:rowOff>
    </xdr:from>
    <xdr:ext cx="534377"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14111" y="1307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161392</xdr:rowOff>
    </xdr:from>
    <xdr:to>
      <xdr:col>76</xdr:col>
      <xdr:colOff>165100</xdr:colOff>
      <xdr:row>79</xdr:row>
      <xdr:rowOff>91542</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82669</xdr:rowOff>
    </xdr:from>
    <xdr:ext cx="378565"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03017" y="136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160959</xdr:rowOff>
    </xdr:from>
    <xdr:to>
      <xdr:col>72</xdr:col>
      <xdr:colOff>38100</xdr:colOff>
      <xdr:row>79</xdr:row>
      <xdr:rowOff>91109</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82236</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4017" y="1362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164236</xdr:rowOff>
    </xdr:from>
    <xdr:to>
      <xdr:col>67</xdr:col>
      <xdr:colOff>101600</xdr:colOff>
      <xdr:row>79</xdr:row>
      <xdr:rowOff>94386</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5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85513</xdr:rowOff>
    </xdr:from>
    <xdr:ext cx="313932"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57333" y="13630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134786</xdr:rowOff>
    </xdr:from>
    <xdr:to>
      <xdr:col>85</xdr:col>
      <xdr:colOff>127000</xdr:colOff>
      <xdr:row>96</xdr:row>
      <xdr:rowOff>154460</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5481300" y="16593986"/>
          <a:ext cx="838200" cy="1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154460</xdr:rowOff>
    </xdr:from>
    <xdr:to>
      <xdr:col>81</xdr:col>
      <xdr:colOff>50800</xdr:colOff>
      <xdr:row>97</xdr:row>
      <xdr:rowOff>43067</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4592300" y="16613660"/>
          <a:ext cx="889000" cy="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35001</xdr:rowOff>
    </xdr:from>
    <xdr:to>
      <xdr:col>76</xdr:col>
      <xdr:colOff>114300</xdr:colOff>
      <xdr:row>97</xdr:row>
      <xdr:rowOff>43067</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3703300" y="16665651"/>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35001</xdr:rowOff>
    </xdr:from>
    <xdr:to>
      <xdr:col>71</xdr:col>
      <xdr:colOff>177800</xdr:colOff>
      <xdr:row>97</xdr:row>
      <xdr:rowOff>59641</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flipV="1">
          <a:off x="12814300" y="16665651"/>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83986</xdr:rowOff>
    </xdr:from>
    <xdr:to>
      <xdr:col>85</xdr:col>
      <xdr:colOff>177800</xdr:colOff>
      <xdr:row>97</xdr:row>
      <xdr:rowOff>14136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6268700" y="16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62413</xdr:rowOff>
    </xdr:from>
    <xdr:ext cx="534377"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65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103660</xdr:rowOff>
    </xdr:from>
    <xdr:to>
      <xdr:col>81</xdr:col>
      <xdr:colOff>101600</xdr:colOff>
      <xdr:row>97</xdr:row>
      <xdr:rowOff>33810</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5430500" y="165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24937</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66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163717</xdr:rowOff>
    </xdr:from>
    <xdr:to>
      <xdr:col>76</xdr:col>
      <xdr:colOff>165100</xdr:colOff>
      <xdr:row>97</xdr:row>
      <xdr:rowOff>93867</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4541500" y="166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84994</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155651</xdr:rowOff>
    </xdr:from>
    <xdr:to>
      <xdr:col>72</xdr:col>
      <xdr:colOff>38100</xdr:colOff>
      <xdr:row>97</xdr:row>
      <xdr:rowOff>85801</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3652500" y="166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76928</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36111" y="16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8841</xdr:rowOff>
    </xdr:from>
    <xdr:to>
      <xdr:col>67</xdr:col>
      <xdr:colOff>101600</xdr:colOff>
      <xdr:row>97</xdr:row>
      <xdr:rowOff>110441</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2763500" y="166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101568</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67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xmlns=""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xmlns=""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xmlns=""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161036</xdr:rowOff>
    </xdr:from>
    <xdr:to>
      <xdr:col>116</xdr:col>
      <xdr:colOff>63500</xdr:colOff>
      <xdr:row>33</xdr:row>
      <xdr:rowOff>98552</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1323300" y="5475986"/>
          <a:ext cx="838200" cy="2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99331</xdr:rowOff>
    </xdr:from>
    <xdr:ext cx="313932" cy="259045"/>
    <xdr:sp macro="" textlink="">
      <xdr:nvSpPr>
        <xdr:cNvPr id="756" name="諸支出金平均値テキスト">
          <a:extLst>
            <a:ext uri="{FF2B5EF4-FFF2-40B4-BE49-F238E27FC236}">
              <a16:creationId xmlns:a16="http://schemas.microsoft.com/office/drawing/2014/main" xmlns="" id="{00000000-0008-0000-0700-0000F4020000}"/>
            </a:ext>
          </a:extLst>
        </xdr:cNvPr>
        <xdr:cNvSpPr txBox="1"/>
      </xdr:nvSpPr>
      <xdr:spPr>
        <a:xfrm>
          <a:off x="22212300" y="6614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28448</xdr:rowOff>
    </xdr:from>
    <xdr:to>
      <xdr:col>111</xdr:col>
      <xdr:colOff>177800</xdr:colOff>
      <xdr:row>33</xdr:row>
      <xdr:rowOff>98552</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0434300" y="5686298"/>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58183</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66333" y="6744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28448</xdr:rowOff>
    </xdr:from>
    <xdr:to>
      <xdr:col>107</xdr:col>
      <xdr:colOff>50800</xdr:colOff>
      <xdr:row>37</xdr:row>
      <xdr:rowOff>57404</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flipV="1">
          <a:off x="19545300" y="5686298"/>
          <a:ext cx="889000" cy="71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24655</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77333" y="6711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53594</xdr:rowOff>
    </xdr:from>
    <xdr:to>
      <xdr:col>102</xdr:col>
      <xdr:colOff>114300</xdr:colOff>
      <xdr:row>37</xdr:row>
      <xdr:rowOff>57404</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8656300" y="63972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66565</xdr:rowOff>
    </xdr:from>
    <xdr:ext cx="313932"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88333" y="675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46753</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99333" y="67333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110236</xdr:rowOff>
    </xdr:from>
    <xdr:to>
      <xdr:col>116</xdr:col>
      <xdr:colOff>114300</xdr:colOff>
      <xdr:row>32</xdr:row>
      <xdr:rowOff>40386</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2110700" y="54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133113</xdr:rowOff>
    </xdr:from>
    <xdr:ext cx="469744" cy="259045"/>
    <xdr:sp macro="" textlink="">
      <xdr:nvSpPr>
        <xdr:cNvPr id="775" name="諸支出金該当値テキスト">
          <a:extLst>
            <a:ext uri="{FF2B5EF4-FFF2-40B4-BE49-F238E27FC236}">
              <a16:creationId xmlns:a16="http://schemas.microsoft.com/office/drawing/2014/main" xmlns="" id="{00000000-0008-0000-0700-000007030000}"/>
            </a:ext>
          </a:extLst>
        </xdr:cNvPr>
        <xdr:cNvSpPr txBox="1"/>
      </xdr:nvSpPr>
      <xdr:spPr>
        <a:xfrm>
          <a:off x="22212300" y="52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47752</xdr:rowOff>
    </xdr:from>
    <xdr:to>
      <xdr:col>112</xdr:col>
      <xdr:colOff>38100</xdr:colOff>
      <xdr:row>33</xdr:row>
      <xdr:rowOff>149352</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1272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165879</xdr:rowOff>
    </xdr:from>
    <xdr:ext cx="469744"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088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149098</xdr:rowOff>
    </xdr:from>
    <xdr:to>
      <xdr:col>107</xdr:col>
      <xdr:colOff>101600</xdr:colOff>
      <xdr:row>33</xdr:row>
      <xdr:rowOff>79248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0383500" y="56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95775</xdr:rowOff>
    </xdr:from>
    <xdr:ext cx="469744"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199428" y="54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6604</xdr:rowOff>
    </xdr:from>
    <xdr:to>
      <xdr:col>102</xdr:col>
      <xdr:colOff>165100</xdr:colOff>
      <xdr:row>37</xdr:row>
      <xdr:rowOff>108204</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9494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124731</xdr:rowOff>
    </xdr:from>
    <xdr:ext cx="378565"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356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2794</xdr:rowOff>
    </xdr:from>
    <xdr:to>
      <xdr:col>98</xdr:col>
      <xdr:colOff>38100</xdr:colOff>
      <xdr:row>37</xdr:row>
      <xdr:rowOff>104394</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8605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120921</xdr:rowOff>
    </xdr:from>
    <xdr:ext cx="378565"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467017" y="61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xmlns=""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xmlns=""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xmlns=""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xmlns=""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総務費の一人当たりのコストは、前年度と比較して</a:t>
          </a:r>
          <a:r>
            <a:rPr kumimoji="1" lang="en-US" altLang="ja-JP" sz="1100">
              <a:solidFill>
                <a:schemeClr val="dk1"/>
              </a:solidFill>
              <a:effectLst/>
              <a:latin typeface="+mn-lt"/>
              <a:ea typeface="+mn-ea"/>
              <a:cs typeface="+mn-cs"/>
            </a:rPr>
            <a:t>62,988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184,852</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全国平均及び福岡県平均を上回っている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の理由は特別定額給付金給付事業</a:t>
          </a:r>
          <a:r>
            <a:rPr kumimoji="1" lang="ja-JP" altLang="en-US" sz="1100">
              <a:solidFill>
                <a:schemeClr val="dk1"/>
              </a:solidFill>
              <a:effectLst/>
              <a:latin typeface="+mn-lt"/>
              <a:ea typeface="+mn-ea"/>
              <a:cs typeface="+mn-cs"/>
            </a:rPr>
            <a:t>が令和２年度に終了したことによるものであるが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各平均値を上回っている理由は、ふ</a:t>
          </a:r>
          <a:r>
            <a:rPr kumimoji="1" lang="ja-JP" altLang="ja-JP" sz="1100">
              <a:solidFill>
                <a:schemeClr val="dk1"/>
              </a:solidFill>
              <a:effectLst/>
              <a:latin typeface="+mn-lt"/>
              <a:ea typeface="+mn-ea"/>
              <a:cs typeface="+mn-cs"/>
            </a:rPr>
            <a:t>るさと納税事業の拡大によるも</a:t>
          </a:r>
          <a:r>
            <a:rPr kumimoji="1" lang="ja-JP" altLang="en-US" sz="1100">
              <a:solidFill>
                <a:schemeClr val="dk1"/>
              </a:solidFill>
              <a:effectLst/>
              <a:latin typeface="+mn-lt"/>
              <a:ea typeface="+mn-ea"/>
              <a:cs typeface="+mn-cs"/>
            </a:rPr>
            <a:t>のが大きい。民生</a:t>
          </a:r>
          <a:r>
            <a:rPr kumimoji="1" lang="ja-JP" altLang="ja-JP" sz="1100">
              <a:solidFill>
                <a:schemeClr val="dk1"/>
              </a:solidFill>
              <a:effectLst/>
              <a:latin typeface="+mn-lt"/>
              <a:ea typeface="+mn-ea"/>
              <a:cs typeface="+mn-cs"/>
            </a:rPr>
            <a:t>費の一人当たりのコストは、昨年度より</a:t>
          </a:r>
          <a:r>
            <a:rPr kumimoji="1" lang="en-US" altLang="ja-JP" sz="1100">
              <a:solidFill>
                <a:schemeClr val="dk1"/>
              </a:solidFill>
              <a:effectLst/>
              <a:latin typeface="+mn-lt"/>
              <a:ea typeface="+mn-ea"/>
              <a:cs typeface="+mn-cs"/>
            </a:rPr>
            <a:t>33,205</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146,768</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子育て世帯等臨時特別支援事業を行ったことや福祉センターの改修事業を</a:t>
          </a:r>
          <a:r>
            <a:rPr kumimoji="1" lang="ja-JP" altLang="ja-JP" sz="1100">
              <a:solidFill>
                <a:schemeClr val="dk1"/>
              </a:solidFill>
              <a:effectLst/>
              <a:latin typeface="+mn-lt"/>
              <a:ea typeface="+mn-ea"/>
              <a:cs typeface="+mn-cs"/>
            </a:rPr>
            <a:t>施したためである。災害復旧費の一人当たりのコストは、</a:t>
          </a:r>
          <a:r>
            <a:rPr kumimoji="1" lang="en-US" altLang="ja-JP" sz="1100">
              <a:solidFill>
                <a:schemeClr val="dk1"/>
              </a:solidFill>
              <a:effectLst/>
              <a:latin typeface="+mn-lt"/>
              <a:ea typeface="+mn-ea"/>
              <a:cs typeface="+mn-cs"/>
            </a:rPr>
            <a:t>36,643</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となっており昨年度から</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加した。これは相島沖防波堤の災害復旧事業の影響によるものである。土木費の一人当たりのコストは、昨年度から</a:t>
          </a:r>
          <a:r>
            <a:rPr kumimoji="1" lang="en-US" altLang="ja-JP" sz="1100">
              <a:solidFill>
                <a:schemeClr val="dk1"/>
              </a:solidFill>
              <a:effectLst/>
              <a:latin typeface="+mn-lt"/>
              <a:ea typeface="+mn-ea"/>
              <a:cs typeface="+mn-cs"/>
            </a:rPr>
            <a:t>26,237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26,581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各平均値</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下回</a:t>
          </a:r>
          <a:r>
            <a:rPr kumimoji="1" lang="ja-JP" altLang="ja-JP" sz="1100">
              <a:solidFill>
                <a:schemeClr val="dk1"/>
              </a:solidFill>
              <a:effectLst/>
              <a:latin typeface="+mn-lt"/>
              <a:ea typeface="+mn-ea"/>
              <a:cs typeface="+mn-cs"/>
            </a:rPr>
            <a:t>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。これは公営住宅整備事業</a:t>
          </a:r>
          <a:r>
            <a:rPr kumimoji="1" lang="ja-JP" altLang="en-US" sz="1100">
              <a:solidFill>
                <a:schemeClr val="dk1"/>
              </a:solidFill>
              <a:effectLst/>
              <a:latin typeface="+mn-lt"/>
              <a:ea typeface="+mn-ea"/>
              <a:cs typeface="+mn-cs"/>
            </a:rPr>
            <a:t>が令和２年度に終了</a:t>
          </a:r>
          <a:r>
            <a:rPr kumimoji="1" lang="ja-JP" altLang="ja-JP" sz="1100">
              <a:solidFill>
                <a:schemeClr val="dk1"/>
              </a:solidFill>
              <a:effectLst/>
              <a:latin typeface="+mn-lt"/>
              <a:ea typeface="+mn-ea"/>
              <a:cs typeface="+mn-cs"/>
            </a:rPr>
            <a:t>したためである。諸支出金は本町の渡船事業への繰出金の増によるものであり、昨年度に引き続き高い値となっている。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ゴシック" pitchFamily="49" charset="-128"/>
              <a:ea typeface="ＭＳ ゴシック" pitchFamily="49" charset="-128"/>
            </a:rPr>
            <a:t>　</a:t>
          </a:r>
          <a:r>
            <a:rPr kumimoji="1" lang="ja-JP" altLang="en-US" sz="1050" b="0" i="0" baseline="0">
              <a:solidFill>
                <a:schemeClr val="dk1"/>
              </a:solidFill>
              <a:effectLst/>
              <a:latin typeface="+mn-lt"/>
              <a:ea typeface="+mn-ea"/>
              <a:cs typeface="+mn-cs"/>
            </a:rPr>
            <a:t>令和３年度</a:t>
          </a:r>
          <a:r>
            <a:rPr kumimoji="1" lang="ja-JP" altLang="ja-JP" sz="1050" b="0" i="0" baseline="0">
              <a:solidFill>
                <a:schemeClr val="dk1"/>
              </a:solidFill>
              <a:effectLst/>
              <a:latin typeface="+mn-lt"/>
              <a:ea typeface="+mn-ea"/>
              <a:cs typeface="+mn-cs"/>
            </a:rPr>
            <a:t>は、ふるさと</a:t>
          </a:r>
          <a:r>
            <a:rPr kumimoji="1" lang="ja-JP" altLang="en-US" sz="1050" b="0" i="0" baseline="0">
              <a:solidFill>
                <a:schemeClr val="dk1"/>
              </a:solidFill>
              <a:effectLst/>
              <a:latin typeface="+mn-lt"/>
              <a:ea typeface="+mn-ea"/>
              <a:cs typeface="+mn-cs"/>
            </a:rPr>
            <a:t>寄附</a:t>
          </a:r>
          <a:r>
            <a:rPr kumimoji="1" lang="ja-JP" altLang="ja-JP" sz="1050" b="0" i="0" baseline="0">
              <a:solidFill>
                <a:schemeClr val="dk1"/>
              </a:solidFill>
              <a:effectLst/>
              <a:latin typeface="+mn-lt"/>
              <a:ea typeface="+mn-ea"/>
              <a:cs typeface="+mn-cs"/>
            </a:rPr>
            <a:t>金の活用により財政調整基金の取崩しを回避できたため基金残高は前年度</a:t>
          </a:r>
          <a:r>
            <a:rPr kumimoji="1" lang="ja-JP" altLang="en-US" sz="1050" b="0" i="0" baseline="0">
              <a:solidFill>
                <a:schemeClr val="dk1"/>
              </a:solidFill>
              <a:effectLst/>
              <a:latin typeface="+mn-lt"/>
              <a:ea typeface="+mn-ea"/>
              <a:cs typeface="+mn-cs"/>
            </a:rPr>
            <a:t>よりも増加し</a:t>
          </a:r>
          <a:r>
            <a:rPr kumimoji="1" lang="ja-JP" altLang="ja-JP" sz="1050" b="0" i="0" baseline="0">
              <a:solidFill>
                <a:schemeClr val="dk1"/>
              </a:solidFill>
              <a:effectLst/>
              <a:latin typeface="+mn-lt"/>
              <a:ea typeface="+mn-ea"/>
              <a:cs typeface="+mn-cs"/>
            </a:rPr>
            <a:t>ている。</a:t>
          </a:r>
          <a:r>
            <a:rPr kumimoji="1" lang="ja-JP" altLang="en-US" sz="1050" b="0" i="0" baseline="0">
              <a:solidFill>
                <a:schemeClr val="dk1"/>
              </a:solidFill>
              <a:effectLst/>
              <a:latin typeface="+mn-lt"/>
              <a:ea typeface="+mn-ea"/>
              <a:cs typeface="+mn-cs"/>
            </a:rPr>
            <a:t>標準財政規模も増加しているが、それ以上に積立の割合が多かったため</a:t>
          </a:r>
          <a:r>
            <a:rPr kumimoji="1" lang="ja-JP" altLang="ja-JP" sz="1050" b="0" i="0" baseline="0">
              <a:solidFill>
                <a:schemeClr val="dk1"/>
              </a:solidFill>
              <a:effectLst/>
              <a:latin typeface="+mn-lt"/>
              <a:ea typeface="+mn-ea"/>
              <a:cs typeface="+mn-cs"/>
            </a:rPr>
            <a:t>基金残高の標準財政規模比</a:t>
          </a:r>
          <a:r>
            <a:rPr kumimoji="1" lang="ja-JP" altLang="en-US" sz="1050" b="0" i="0" baseline="0">
              <a:solidFill>
                <a:schemeClr val="dk1"/>
              </a:solidFill>
              <a:effectLst/>
              <a:latin typeface="+mn-lt"/>
              <a:ea typeface="+mn-ea"/>
              <a:cs typeface="+mn-cs"/>
            </a:rPr>
            <a:t>も</a:t>
          </a:r>
          <a:r>
            <a:rPr kumimoji="1" lang="ja-JP" altLang="ja-JP" sz="1050" b="0" i="0" baseline="0">
              <a:solidFill>
                <a:schemeClr val="dk1"/>
              </a:solidFill>
              <a:effectLst/>
              <a:latin typeface="+mn-lt"/>
              <a:ea typeface="+mn-ea"/>
              <a:cs typeface="+mn-cs"/>
            </a:rPr>
            <a:t>増加し</a:t>
          </a:r>
          <a:r>
            <a:rPr kumimoji="1" lang="ja-JP" altLang="en-US" sz="1050" b="0" i="0" baseline="0">
              <a:solidFill>
                <a:schemeClr val="dk1"/>
              </a:solidFill>
              <a:effectLst/>
              <a:latin typeface="+mn-lt"/>
              <a:ea typeface="+mn-ea"/>
              <a:cs typeface="+mn-cs"/>
            </a:rPr>
            <a:t>ている。実質単年度収支についても、平成</a:t>
          </a:r>
          <a:r>
            <a:rPr kumimoji="1" lang="en-US" altLang="ja-JP" sz="1050" b="0" i="0" baseline="0">
              <a:solidFill>
                <a:schemeClr val="dk1"/>
              </a:solidFill>
              <a:effectLst/>
              <a:latin typeface="+mn-lt"/>
              <a:ea typeface="+mn-ea"/>
              <a:cs typeface="+mn-cs"/>
            </a:rPr>
            <a:t>30</a:t>
          </a:r>
          <a:r>
            <a:rPr kumimoji="1" lang="ja-JP" altLang="en-US" sz="1050" b="0" i="0" baseline="0">
              <a:solidFill>
                <a:schemeClr val="dk1"/>
              </a:solidFill>
              <a:effectLst/>
              <a:latin typeface="+mn-lt"/>
              <a:ea typeface="+mn-ea"/>
              <a:cs typeface="+mn-cs"/>
            </a:rPr>
            <a:t>年度までは学校建設に伴う基金の取り崩しが多く、赤字となる年が多かったが、令和３年度は大きく黒字化している。</a:t>
          </a:r>
          <a:r>
            <a:rPr kumimoji="1" lang="ja-JP" altLang="ja-JP" sz="1050" b="0" i="0" baseline="0">
              <a:solidFill>
                <a:schemeClr val="dk1"/>
              </a:solidFill>
              <a:effectLst/>
              <a:latin typeface="+mn-lt"/>
              <a:ea typeface="+mn-ea"/>
              <a:cs typeface="+mn-cs"/>
            </a:rPr>
            <a:t>今後も経常経費の増加や新規事業の実施、施設の更新などが予定されており財政調整基金の取崩しが予想されるため、計画的かつ効率的な財政運営が必要である。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水道事業会計は、給水戸数増加により水道加入金等の収入が増加したため黒字額が大きくなっている。公共下水道事業会計は、公共下水道の面整備推進に伴う供用開始区域の拡大により、下水道使用料が増加したため黒字額が大きくなっている。以上２会計を除く特別会計については、一般会計からの繰入金により収支を調整しており、黒字額が大きく変動することはない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水道事業会計は、水道加入金の収入の減少が予想されることから黒字額が減少することが考えられる。公共下水道事業会計は、面整備が完了すると受益者負担金収入の減少が予想される。また、面整備による事業費の増加により地方債残高が増加しており、管渠や施設の更新も必要となるため、黒字額は減少していく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一般会計は、経常経費の増加や新規整備事業の実施、施設の更新等による財源不足は財政調整基金繰入金により調整するため、計画的かつ効率的な財政運営が必要である。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3" t="s">
        <v>80</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c r="BF1" s="633"/>
      <c r="BG1" s="633"/>
      <c r="BH1" s="633"/>
      <c r="BI1" s="633"/>
      <c r="BJ1" s="633"/>
      <c r="BK1" s="633"/>
      <c r="BL1" s="633"/>
      <c r="BM1" s="633"/>
      <c r="BN1" s="633"/>
      <c r="BO1" s="633"/>
      <c r="BP1" s="633"/>
      <c r="BQ1" s="633"/>
      <c r="BR1" s="633"/>
      <c r="BS1" s="633"/>
      <c r="BT1" s="633"/>
      <c r="BU1" s="633"/>
      <c r="BV1" s="633"/>
      <c r="BW1" s="633"/>
      <c r="BX1" s="633"/>
      <c r="BY1" s="633"/>
      <c r="BZ1" s="633"/>
      <c r="CA1" s="633"/>
      <c r="CB1" s="633"/>
      <c r="CC1" s="633"/>
      <c r="CD1" s="633"/>
      <c r="CE1" s="633"/>
      <c r="CF1" s="633"/>
      <c r="CG1" s="633"/>
      <c r="CH1" s="633"/>
      <c r="CI1" s="633"/>
      <c r="CJ1" s="633"/>
      <c r="CK1" s="633"/>
      <c r="CL1" s="633"/>
      <c r="CM1" s="633"/>
      <c r="CN1" s="633"/>
      <c r="CO1" s="633"/>
      <c r="CP1" s="633"/>
      <c r="CQ1" s="633"/>
      <c r="CR1" s="633"/>
      <c r="CS1" s="633"/>
      <c r="CT1" s="633"/>
      <c r="CU1" s="633"/>
      <c r="CV1" s="633"/>
      <c r="CW1" s="633"/>
      <c r="CX1" s="633"/>
      <c r="CY1" s="633"/>
      <c r="CZ1" s="633"/>
      <c r="DA1" s="633"/>
      <c r="DB1" s="633"/>
      <c r="DC1" s="633"/>
      <c r="DD1" s="633"/>
      <c r="DE1" s="633"/>
      <c r="DF1" s="633"/>
      <c r="DG1" s="633"/>
      <c r="DH1" s="633"/>
      <c r="DI1" s="633"/>
      <c r="DJ1" s="178"/>
      <c r="DK1" s="178"/>
      <c r="DL1" s="178"/>
      <c r="DM1" s="178"/>
      <c r="DN1" s="178"/>
      <c r="DO1" s="178"/>
    </row>
    <row r="2" spans="1:119" ht="24.75" thickBot="1">
      <c r="B2" s="179" t="s">
        <v>81</v>
      </c>
      <c r="C2" s="179"/>
      <c r="D2" s="180"/>
    </row>
    <row r="3" spans="1:119" ht="18.75" customHeight="1" thickBot="1">
      <c r="A3" s="178"/>
      <c r="B3" s="634" t="s">
        <v>82</v>
      </c>
      <c r="C3" s="635"/>
      <c r="D3" s="635"/>
      <c r="E3" s="636"/>
      <c r="F3" s="636"/>
      <c r="G3" s="636"/>
      <c r="H3" s="636"/>
      <c r="I3" s="636"/>
      <c r="J3" s="636"/>
      <c r="K3" s="636"/>
      <c r="L3" s="636" t="s">
        <v>83</v>
      </c>
      <c r="M3" s="636"/>
      <c r="N3" s="636"/>
      <c r="O3" s="636"/>
      <c r="P3" s="636"/>
      <c r="Q3" s="636"/>
      <c r="R3" s="639"/>
      <c r="S3" s="639"/>
      <c r="T3" s="639"/>
      <c r="U3" s="639"/>
      <c r="V3" s="640"/>
      <c r="W3" s="530" t="s">
        <v>84</v>
      </c>
      <c r="X3" s="531"/>
      <c r="Y3" s="531"/>
      <c r="Z3" s="531"/>
      <c r="AA3" s="531"/>
      <c r="AB3" s="635"/>
      <c r="AC3" s="639" t="s">
        <v>85</v>
      </c>
      <c r="AD3" s="531"/>
      <c r="AE3" s="531"/>
      <c r="AF3" s="531"/>
      <c r="AG3" s="531"/>
      <c r="AH3" s="531"/>
      <c r="AI3" s="531"/>
      <c r="AJ3" s="531"/>
      <c r="AK3" s="531"/>
      <c r="AL3" s="601"/>
      <c r="AM3" s="530" t="s">
        <v>86</v>
      </c>
      <c r="AN3" s="531"/>
      <c r="AO3" s="531"/>
      <c r="AP3" s="531"/>
      <c r="AQ3" s="531"/>
      <c r="AR3" s="531"/>
      <c r="AS3" s="531"/>
      <c r="AT3" s="531"/>
      <c r="AU3" s="531"/>
      <c r="AV3" s="531"/>
      <c r="AW3" s="531"/>
      <c r="AX3" s="601"/>
      <c r="AY3" s="593" t="s">
        <v>1</v>
      </c>
      <c r="AZ3" s="594"/>
      <c r="BA3" s="594"/>
      <c r="BB3" s="594"/>
      <c r="BC3" s="594"/>
      <c r="BD3" s="594"/>
      <c r="BE3" s="594"/>
      <c r="BF3" s="594"/>
      <c r="BG3" s="594"/>
      <c r="BH3" s="594"/>
      <c r="BI3" s="594"/>
      <c r="BJ3" s="594"/>
      <c r="BK3" s="594"/>
      <c r="BL3" s="594"/>
      <c r="BM3" s="643"/>
      <c r="BN3" s="530" t="s">
        <v>87</v>
      </c>
      <c r="BO3" s="531"/>
      <c r="BP3" s="531"/>
      <c r="BQ3" s="531"/>
      <c r="BR3" s="531"/>
      <c r="BS3" s="531"/>
      <c r="BT3" s="531"/>
      <c r="BU3" s="601"/>
      <c r="BV3" s="530" t="s">
        <v>88</v>
      </c>
      <c r="BW3" s="531"/>
      <c r="BX3" s="531"/>
      <c r="BY3" s="531"/>
      <c r="BZ3" s="531"/>
      <c r="CA3" s="531"/>
      <c r="CB3" s="531"/>
      <c r="CC3" s="601"/>
      <c r="CD3" s="593" t="s">
        <v>1</v>
      </c>
      <c r="CE3" s="594"/>
      <c r="CF3" s="594"/>
      <c r="CG3" s="594"/>
      <c r="CH3" s="594"/>
      <c r="CI3" s="594"/>
      <c r="CJ3" s="594"/>
      <c r="CK3" s="594"/>
      <c r="CL3" s="594"/>
      <c r="CM3" s="594"/>
      <c r="CN3" s="594"/>
      <c r="CO3" s="594"/>
      <c r="CP3" s="594"/>
      <c r="CQ3" s="594"/>
      <c r="CR3" s="594"/>
      <c r="CS3" s="643"/>
      <c r="CT3" s="530" t="s">
        <v>89</v>
      </c>
      <c r="CU3" s="531"/>
      <c r="CV3" s="531"/>
      <c r="CW3" s="531"/>
      <c r="CX3" s="531"/>
      <c r="CY3" s="531"/>
      <c r="CZ3" s="531"/>
      <c r="DA3" s="601"/>
      <c r="DB3" s="530" t="s">
        <v>90</v>
      </c>
      <c r="DC3" s="531"/>
      <c r="DD3" s="531"/>
      <c r="DE3" s="531"/>
      <c r="DF3" s="531"/>
      <c r="DG3" s="531"/>
      <c r="DH3" s="531"/>
      <c r="DI3" s="601"/>
    </row>
    <row r="4" spans="1:119" ht="18.75" customHeight="1">
      <c r="A4" s="178"/>
      <c r="B4" s="609"/>
      <c r="C4" s="610"/>
      <c r="D4" s="610"/>
      <c r="E4" s="611"/>
      <c r="F4" s="611"/>
      <c r="G4" s="611"/>
      <c r="H4" s="611"/>
      <c r="I4" s="611"/>
      <c r="J4" s="611"/>
      <c r="K4" s="611"/>
      <c r="L4" s="611"/>
      <c r="M4" s="611"/>
      <c r="N4" s="611"/>
      <c r="O4" s="611"/>
      <c r="P4" s="611"/>
      <c r="Q4" s="611"/>
      <c r="R4" s="615"/>
      <c r="S4" s="615"/>
      <c r="T4" s="615"/>
      <c r="U4" s="615"/>
      <c r="V4" s="616"/>
      <c r="W4" s="602"/>
      <c r="X4" s="412"/>
      <c r="Y4" s="412"/>
      <c r="Z4" s="412"/>
      <c r="AA4" s="412"/>
      <c r="AB4" s="610"/>
      <c r="AC4" s="615"/>
      <c r="AD4" s="412"/>
      <c r="AE4" s="412"/>
      <c r="AF4" s="412"/>
      <c r="AG4" s="412"/>
      <c r="AH4" s="412"/>
      <c r="AI4" s="412"/>
      <c r="AJ4" s="412"/>
      <c r="AK4" s="412"/>
      <c r="AL4" s="603"/>
      <c r="AM4" s="552"/>
      <c r="AN4" s="450"/>
      <c r="AO4" s="450"/>
      <c r="AP4" s="450"/>
      <c r="AQ4" s="450"/>
      <c r="AR4" s="450"/>
      <c r="AS4" s="450"/>
      <c r="AT4" s="450"/>
      <c r="AU4" s="450"/>
      <c r="AV4" s="450"/>
      <c r="AW4" s="450"/>
      <c r="AX4" s="642"/>
      <c r="AY4" s="487" t="s">
        <v>91</v>
      </c>
      <c r="AZ4" s="488"/>
      <c r="BA4" s="488"/>
      <c r="BB4" s="488"/>
      <c r="BC4" s="488"/>
      <c r="BD4" s="488"/>
      <c r="BE4" s="488"/>
      <c r="BF4" s="488"/>
      <c r="BG4" s="488"/>
      <c r="BH4" s="488"/>
      <c r="BI4" s="488"/>
      <c r="BJ4" s="488"/>
      <c r="BK4" s="488"/>
      <c r="BL4" s="488"/>
      <c r="BM4" s="489"/>
      <c r="BN4" s="490">
        <v>19012125</v>
      </c>
      <c r="BO4" s="491"/>
      <c r="BP4" s="491"/>
      <c r="BQ4" s="491"/>
      <c r="BR4" s="491"/>
      <c r="BS4" s="491"/>
      <c r="BT4" s="491"/>
      <c r="BU4" s="492"/>
      <c r="BV4" s="490">
        <v>19935803</v>
      </c>
      <c r="BW4" s="491"/>
      <c r="BX4" s="491"/>
      <c r="BY4" s="491"/>
      <c r="BZ4" s="491"/>
      <c r="CA4" s="491"/>
      <c r="CB4" s="491"/>
      <c r="CC4" s="492"/>
      <c r="CD4" s="627" t="s">
        <v>92</v>
      </c>
      <c r="CE4" s="628"/>
      <c r="CF4" s="628"/>
      <c r="CG4" s="628"/>
      <c r="CH4" s="628"/>
      <c r="CI4" s="628"/>
      <c r="CJ4" s="628"/>
      <c r="CK4" s="628"/>
      <c r="CL4" s="628"/>
      <c r="CM4" s="628"/>
      <c r="CN4" s="628"/>
      <c r="CO4" s="628"/>
      <c r="CP4" s="628"/>
      <c r="CQ4" s="628"/>
      <c r="CR4" s="628"/>
      <c r="CS4" s="629"/>
      <c r="CT4" s="630">
        <v>8.4</v>
      </c>
      <c r="CU4" s="631"/>
      <c r="CV4" s="631"/>
      <c r="CW4" s="631"/>
      <c r="CX4" s="631"/>
      <c r="CY4" s="631"/>
      <c r="CZ4" s="631"/>
      <c r="DA4" s="632"/>
      <c r="DB4" s="630">
        <v>5.2</v>
      </c>
      <c r="DC4" s="631"/>
      <c r="DD4" s="631"/>
      <c r="DE4" s="631"/>
      <c r="DF4" s="631"/>
      <c r="DG4" s="631"/>
      <c r="DH4" s="631"/>
      <c r="DI4" s="632"/>
    </row>
    <row r="5" spans="1:119" ht="18.75" customHeight="1">
      <c r="A5" s="178"/>
      <c r="B5" s="637"/>
      <c r="C5" s="451"/>
      <c r="D5" s="451"/>
      <c r="E5" s="638"/>
      <c r="F5" s="638"/>
      <c r="G5" s="638"/>
      <c r="H5" s="638"/>
      <c r="I5" s="638"/>
      <c r="J5" s="638"/>
      <c r="K5" s="638"/>
      <c r="L5" s="638"/>
      <c r="M5" s="638"/>
      <c r="N5" s="638"/>
      <c r="O5" s="638"/>
      <c r="P5" s="638"/>
      <c r="Q5" s="638"/>
      <c r="R5" s="449"/>
      <c r="S5" s="449"/>
      <c r="T5" s="449"/>
      <c r="U5" s="449"/>
      <c r="V5" s="641"/>
      <c r="W5" s="552"/>
      <c r="X5" s="450"/>
      <c r="Y5" s="450"/>
      <c r="Z5" s="450"/>
      <c r="AA5" s="450"/>
      <c r="AB5" s="451"/>
      <c r="AC5" s="449"/>
      <c r="AD5" s="450"/>
      <c r="AE5" s="450"/>
      <c r="AF5" s="450"/>
      <c r="AG5" s="450"/>
      <c r="AH5" s="450"/>
      <c r="AI5" s="450"/>
      <c r="AJ5" s="450"/>
      <c r="AK5" s="450"/>
      <c r="AL5" s="642"/>
      <c r="AM5" s="518" t="s">
        <v>93</v>
      </c>
      <c r="AN5" s="418"/>
      <c r="AO5" s="418"/>
      <c r="AP5" s="418"/>
      <c r="AQ5" s="418"/>
      <c r="AR5" s="418"/>
      <c r="AS5" s="418"/>
      <c r="AT5" s="419"/>
      <c r="AU5" s="519" t="s">
        <v>94</v>
      </c>
      <c r="AV5" s="520"/>
      <c r="AW5" s="520"/>
      <c r="AX5" s="520"/>
      <c r="AY5" s="475" t="s">
        <v>95</v>
      </c>
      <c r="AZ5" s="476"/>
      <c r="BA5" s="476"/>
      <c r="BB5" s="476"/>
      <c r="BC5" s="476"/>
      <c r="BD5" s="476"/>
      <c r="BE5" s="476"/>
      <c r="BF5" s="476"/>
      <c r="BG5" s="476"/>
      <c r="BH5" s="476"/>
      <c r="BI5" s="476"/>
      <c r="BJ5" s="476"/>
      <c r="BK5" s="476"/>
      <c r="BL5" s="476"/>
      <c r="BM5" s="477"/>
      <c r="BN5" s="461">
        <v>18263881</v>
      </c>
      <c r="BO5" s="462"/>
      <c r="BP5" s="462"/>
      <c r="BQ5" s="462"/>
      <c r="BR5" s="462"/>
      <c r="BS5" s="462"/>
      <c r="BT5" s="462"/>
      <c r="BU5" s="463"/>
      <c r="BV5" s="461">
        <v>19563131</v>
      </c>
      <c r="BW5" s="462"/>
      <c r="BX5" s="462"/>
      <c r="BY5" s="462"/>
      <c r="BZ5" s="462"/>
      <c r="CA5" s="462"/>
      <c r="CB5" s="462"/>
      <c r="CC5" s="463"/>
      <c r="CD5" s="501" t="s">
        <v>96</v>
      </c>
      <c r="CE5" s="421"/>
      <c r="CF5" s="421"/>
      <c r="CG5" s="421"/>
      <c r="CH5" s="421"/>
      <c r="CI5" s="421"/>
      <c r="CJ5" s="421"/>
      <c r="CK5" s="421"/>
      <c r="CL5" s="421"/>
      <c r="CM5" s="421"/>
      <c r="CN5" s="421"/>
      <c r="CO5" s="421"/>
      <c r="CP5" s="421"/>
      <c r="CQ5" s="421"/>
      <c r="CR5" s="421"/>
      <c r="CS5" s="502"/>
      <c r="CT5" s="458">
        <v>84.7</v>
      </c>
      <c r="CU5" s="459"/>
      <c r="CV5" s="459"/>
      <c r="CW5" s="459"/>
      <c r="CX5" s="459"/>
      <c r="CY5" s="459"/>
      <c r="CZ5" s="459"/>
      <c r="DA5" s="460"/>
      <c r="DB5" s="458">
        <v>96.2</v>
      </c>
      <c r="DC5" s="459"/>
      <c r="DD5" s="459"/>
      <c r="DE5" s="459"/>
      <c r="DF5" s="459"/>
      <c r="DG5" s="459"/>
      <c r="DH5" s="459"/>
      <c r="DI5" s="460"/>
    </row>
    <row r="6" spans="1:119" ht="18.75" customHeight="1">
      <c r="A6" s="178"/>
      <c r="B6" s="607" t="s">
        <v>97</v>
      </c>
      <c r="C6" s="448"/>
      <c r="D6" s="448"/>
      <c r="E6" s="608"/>
      <c r="F6" s="608"/>
      <c r="G6" s="608"/>
      <c r="H6" s="608"/>
      <c r="I6" s="608"/>
      <c r="J6" s="608"/>
      <c r="K6" s="608"/>
      <c r="L6" s="608" t="s">
        <v>98</v>
      </c>
      <c r="M6" s="608"/>
      <c r="N6" s="608"/>
      <c r="O6" s="608"/>
      <c r="P6" s="608"/>
      <c r="Q6" s="608"/>
      <c r="R6" s="446"/>
      <c r="S6" s="446"/>
      <c r="T6" s="446"/>
      <c r="U6" s="446"/>
      <c r="V6" s="614"/>
      <c r="W6" s="551" t="s">
        <v>99</v>
      </c>
      <c r="X6" s="447"/>
      <c r="Y6" s="447"/>
      <c r="Z6" s="447"/>
      <c r="AA6" s="447"/>
      <c r="AB6" s="448"/>
      <c r="AC6" s="619" t="s">
        <v>100</v>
      </c>
      <c r="AD6" s="620"/>
      <c r="AE6" s="620"/>
      <c r="AF6" s="620"/>
      <c r="AG6" s="620"/>
      <c r="AH6" s="620"/>
      <c r="AI6" s="620"/>
      <c r="AJ6" s="620"/>
      <c r="AK6" s="620"/>
      <c r="AL6" s="621"/>
      <c r="AM6" s="518" t="s">
        <v>101</v>
      </c>
      <c r="AN6" s="418"/>
      <c r="AO6" s="418"/>
      <c r="AP6" s="418"/>
      <c r="AQ6" s="418"/>
      <c r="AR6" s="418"/>
      <c r="AS6" s="418"/>
      <c r="AT6" s="419"/>
      <c r="AU6" s="519" t="s">
        <v>102</v>
      </c>
      <c r="AV6" s="520"/>
      <c r="AW6" s="520"/>
      <c r="AX6" s="520"/>
      <c r="AY6" s="475" t="s">
        <v>103</v>
      </c>
      <c r="AZ6" s="476"/>
      <c r="BA6" s="476"/>
      <c r="BB6" s="476"/>
      <c r="BC6" s="476"/>
      <c r="BD6" s="476"/>
      <c r="BE6" s="476"/>
      <c r="BF6" s="476"/>
      <c r="BG6" s="476"/>
      <c r="BH6" s="476"/>
      <c r="BI6" s="476"/>
      <c r="BJ6" s="476"/>
      <c r="BK6" s="476"/>
      <c r="BL6" s="476"/>
      <c r="BM6" s="477"/>
      <c r="BN6" s="461">
        <v>748244</v>
      </c>
      <c r="BO6" s="462"/>
      <c r="BP6" s="462"/>
      <c r="BQ6" s="462"/>
      <c r="BR6" s="462"/>
      <c r="BS6" s="462"/>
      <c r="BT6" s="462"/>
      <c r="BU6" s="463"/>
      <c r="BV6" s="461">
        <v>372672</v>
      </c>
      <c r="BW6" s="462"/>
      <c r="BX6" s="462"/>
      <c r="BY6" s="462"/>
      <c r="BZ6" s="462"/>
      <c r="CA6" s="462"/>
      <c r="CB6" s="462"/>
      <c r="CC6" s="463"/>
      <c r="CD6" s="501" t="s">
        <v>104</v>
      </c>
      <c r="CE6" s="421"/>
      <c r="CF6" s="421"/>
      <c r="CG6" s="421"/>
      <c r="CH6" s="421"/>
      <c r="CI6" s="421"/>
      <c r="CJ6" s="421"/>
      <c r="CK6" s="421"/>
      <c r="CL6" s="421"/>
      <c r="CM6" s="421"/>
      <c r="CN6" s="421"/>
      <c r="CO6" s="421"/>
      <c r="CP6" s="421"/>
      <c r="CQ6" s="421"/>
      <c r="CR6" s="421"/>
      <c r="CS6" s="502"/>
      <c r="CT6" s="604">
        <v>90.5</v>
      </c>
      <c r="CU6" s="605"/>
      <c r="CV6" s="605"/>
      <c r="CW6" s="605"/>
      <c r="CX6" s="605"/>
      <c r="CY6" s="605"/>
      <c r="CZ6" s="605"/>
      <c r="DA6" s="606"/>
      <c r="DB6" s="604">
        <v>100.5</v>
      </c>
      <c r="DC6" s="605"/>
      <c r="DD6" s="605"/>
      <c r="DE6" s="605"/>
      <c r="DF6" s="605"/>
      <c r="DG6" s="605"/>
      <c r="DH6" s="605"/>
      <c r="DI6" s="606"/>
    </row>
    <row r="7" spans="1:119" ht="18.75" customHeight="1">
      <c r="A7" s="178"/>
      <c r="B7" s="609"/>
      <c r="C7" s="610"/>
      <c r="D7" s="610"/>
      <c r="E7" s="611"/>
      <c r="F7" s="611"/>
      <c r="G7" s="611"/>
      <c r="H7" s="611"/>
      <c r="I7" s="611"/>
      <c r="J7" s="611"/>
      <c r="K7" s="611"/>
      <c r="L7" s="611"/>
      <c r="M7" s="611"/>
      <c r="N7" s="611"/>
      <c r="O7" s="611"/>
      <c r="P7" s="611"/>
      <c r="Q7" s="611"/>
      <c r="R7" s="615"/>
      <c r="S7" s="615"/>
      <c r="T7" s="615"/>
      <c r="U7" s="615"/>
      <c r="V7" s="616"/>
      <c r="W7" s="602"/>
      <c r="X7" s="412"/>
      <c r="Y7" s="412"/>
      <c r="Z7" s="412"/>
      <c r="AA7" s="412"/>
      <c r="AB7" s="610"/>
      <c r="AC7" s="622"/>
      <c r="AD7" s="413"/>
      <c r="AE7" s="413"/>
      <c r="AF7" s="413"/>
      <c r="AG7" s="413"/>
      <c r="AH7" s="413"/>
      <c r="AI7" s="413"/>
      <c r="AJ7" s="413"/>
      <c r="AK7" s="413"/>
      <c r="AL7" s="623"/>
      <c r="AM7" s="518" t="s">
        <v>105</v>
      </c>
      <c r="AN7" s="418"/>
      <c r="AO7" s="418"/>
      <c r="AP7" s="418"/>
      <c r="AQ7" s="418"/>
      <c r="AR7" s="418"/>
      <c r="AS7" s="418"/>
      <c r="AT7" s="419"/>
      <c r="AU7" s="519" t="s">
        <v>106</v>
      </c>
      <c r="AV7" s="520"/>
      <c r="AW7" s="520"/>
      <c r="AX7" s="520"/>
      <c r="AY7" s="475" t="s">
        <v>107</v>
      </c>
      <c r="AZ7" s="476"/>
      <c r="BA7" s="476"/>
      <c r="BB7" s="476"/>
      <c r="BC7" s="476"/>
      <c r="BD7" s="476"/>
      <c r="BE7" s="476"/>
      <c r="BF7" s="476"/>
      <c r="BG7" s="476"/>
      <c r="BH7" s="476"/>
      <c r="BI7" s="476"/>
      <c r="BJ7" s="476"/>
      <c r="BK7" s="476"/>
      <c r="BL7" s="476"/>
      <c r="BM7" s="477"/>
      <c r="BN7" s="461">
        <v>136265</v>
      </c>
      <c r="BO7" s="462"/>
      <c r="BP7" s="462"/>
      <c r="BQ7" s="462"/>
      <c r="BR7" s="462"/>
      <c r="BS7" s="462"/>
      <c r="BT7" s="462"/>
      <c r="BU7" s="463"/>
      <c r="BV7" s="461">
        <v>19324</v>
      </c>
      <c r="BW7" s="462"/>
      <c r="BX7" s="462"/>
      <c r="BY7" s="462"/>
      <c r="BZ7" s="462"/>
      <c r="CA7" s="462"/>
      <c r="CB7" s="462"/>
      <c r="CC7" s="463"/>
      <c r="CD7" s="501" t="s">
        <v>108</v>
      </c>
      <c r="CE7" s="421"/>
      <c r="CF7" s="421"/>
      <c r="CG7" s="421"/>
      <c r="CH7" s="421"/>
      <c r="CI7" s="421"/>
      <c r="CJ7" s="421"/>
      <c r="CK7" s="421"/>
      <c r="CL7" s="421"/>
      <c r="CM7" s="421"/>
      <c r="CN7" s="421"/>
      <c r="CO7" s="421"/>
      <c r="CP7" s="421"/>
      <c r="CQ7" s="421"/>
      <c r="CR7" s="421"/>
      <c r="CS7" s="502"/>
      <c r="CT7" s="461">
        <v>7262089</v>
      </c>
      <c r="CU7" s="462"/>
      <c r="CV7" s="462"/>
      <c r="CW7" s="462"/>
      <c r="CX7" s="462"/>
      <c r="CY7" s="462"/>
      <c r="CZ7" s="462"/>
      <c r="DA7" s="463"/>
      <c r="DB7" s="461">
        <v>6747209</v>
      </c>
      <c r="DC7" s="462"/>
      <c r="DD7" s="462"/>
      <c r="DE7" s="462"/>
      <c r="DF7" s="462"/>
      <c r="DG7" s="462"/>
      <c r="DH7" s="462"/>
      <c r="DI7" s="463"/>
    </row>
    <row r="8" spans="1:119" ht="18.75" customHeight="1" thickBot="1">
      <c r="A8" s="178"/>
      <c r="B8" s="612"/>
      <c r="C8" s="557"/>
      <c r="D8" s="557"/>
      <c r="E8" s="613"/>
      <c r="F8" s="613"/>
      <c r="G8" s="613"/>
      <c r="H8" s="613"/>
      <c r="I8" s="613"/>
      <c r="J8" s="613"/>
      <c r="K8" s="613"/>
      <c r="L8" s="613"/>
      <c r="M8" s="613"/>
      <c r="N8" s="613"/>
      <c r="O8" s="613"/>
      <c r="P8" s="613"/>
      <c r="Q8" s="613"/>
      <c r="R8" s="617"/>
      <c r="S8" s="617"/>
      <c r="T8" s="617"/>
      <c r="U8" s="617"/>
      <c r="V8" s="618"/>
      <c r="W8" s="532"/>
      <c r="X8" s="533"/>
      <c r="Y8" s="533"/>
      <c r="Z8" s="533"/>
      <c r="AA8" s="533"/>
      <c r="AB8" s="557"/>
      <c r="AC8" s="624"/>
      <c r="AD8" s="625"/>
      <c r="AE8" s="625"/>
      <c r="AF8" s="625"/>
      <c r="AG8" s="625"/>
      <c r="AH8" s="625"/>
      <c r="AI8" s="625"/>
      <c r="AJ8" s="625"/>
      <c r="AK8" s="625"/>
      <c r="AL8" s="626"/>
      <c r="AM8" s="518" t="s">
        <v>109</v>
      </c>
      <c r="AN8" s="418"/>
      <c r="AO8" s="418"/>
      <c r="AP8" s="418"/>
      <c r="AQ8" s="418"/>
      <c r="AR8" s="418"/>
      <c r="AS8" s="418"/>
      <c r="AT8" s="419"/>
      <c r="AU8" s="519" t="s">
        <v>102</v>
      </c>
      <c r="AV8" s="520"/>
      <c r="AW8" s="520"/>
      <c r="AX8" s="520"/>
      <c r="AY8" s="475" t="s">
        <v>110</v>
      </c>
      <c r="AZ8" s="476"/>
      <c r="BA8" s="476"/>
      <c r="BB8" s="476"/>
      <c r="BC8" s="476"/>
      <c r="BD8" s="476"/>
      <c r="BE8" s="476"/>
      <c r="BF8" s="476"/>
      <c r="BG8" s="476"/>
      <c r="BH8" s="476"/>
      <c r="BI8" s="476"/>
      <c r="BJ8" s="476"/>
      <c r="BK8" s="476"/>
      <c r="BL8" s="476"/>
      <c r="BM8" s="477"/>
      <c r="BN8" s="461">
        <v>611979</v>
      </c>
      <c r="BO8" s="462"/>
      <c r="BP8" s="462"/>
      <c r="BQ8" s="462"/>
      <c r="BR8" s="462"/>
      <c r="BS8" s="462"/>
      <c r="BT8" s="462"/>
      <c r="BU8" s="463"/>
      <c r="BV8" s="461">
        <v>353348</v>
      </c>
      <c r="BW8" s="462"/>
      <c r="BX8" s="462"/>
      <c r="BY8" s="462"/>
      <c r="BZ8" s="462"/>
      <c r="CA8" s="462"/>
      <c r="CB8" s="462"/>
      <c r="CC8" s="463"/>
      <c r="CD8" s="501" t="s">
        <v>111</v>
      </c>
      <c r="CE8" s="421"/>
      <c r="CF8" s="421"/>
      <c r="CG8" s="421"/>
      <c r="CH8" s="421"/>
      <c r="CI8" s="421"/>
      <c r="CJ8" s="421"/>
      <c r="CK8" s="421"/>
      <c r="CL8" s="421"/>
      <c r="CM8" s="421"/>
      <c r="CN8" s="421"/>
      <c r="CO8" s="421"/>
      <c r="CP8" s="421"/>
      <c r="CQ8" s="421"/>
      <c r="CR8" s="421"/>
      <c r="CS8" s="502"/>
      <c r="CT8" s="564">
        <v>0.88</v>
      </c>
      <c r="CU8" s="565"/>
      <c r="CV8" s="565"/>
      <c r="CW8" s="565"/>
      <c r="CX8" s="565"/>
      <c r="CY8" s="565"/>
      <c r="CZ8" s="565"/>
      <c r="DA8" s="566"/>
      <c r="DB8" s="564">
        <v>0.9</v>
      </c>
      <c r="DC8" s="565"/>
      <c r="DD8" s="565"/>
      <c r="DE8" s="565"/>
      <c r="DF8" s="565"/>
      <c r="DG8" s="565"/>
      <c r="DH8" s="565"/>
      <c r="DI8" s="566"/>
    </row>
    <row r="9" spans="1:119" ht="18.75" customHeight="1" thickBot="1">
      <c r="A9" s="178"/>
      <c r="B9" s="593" t="s">
        <v>112</v>
      </c>
      <c r="C9" s="594"/>
      <c r="D9" s="594"/>
      <c r="E9" s="594"/>
      <c r="F9" s="594"/>
      <c r="G9" s="594"/>
      <c r="H9" s="594"/>
      <c r="I9" s="594"/>
      <c r="J9" s="594"/>
      <c r="K9" s="512"/>
      <c r="L9" s="595" t="s">
        <v>113</v>
      </c>
      <c r="M9" s="596"/>
      <c r="N9" s="596"/>
      <c r="O9" s="596"/>
      <c r="P9" s="596"/>
      <c r="Q9" s="597"/>
      <c r="R9" s="598">
        <v>32927</v>
      </c>
      <c r="S9" s="599"/>
      <c r="T9" s="599"/>
      <c r="U9" s="599"/>
      <c r="V9" s="600"/>
      <c r="W9" s="530" t="s">
        <v>114</v>
      </c>
      <c r="X9" s="531"/>
      <c r="Y9" s="531"/>
      <c r="Z9" s="531"/>
      <c r="AA9" s="531"/>
      <c r="AB9" s="531"/>
      <c r="AC9" s="531"/>
      <c r="AD9" s="531"/>
      <c r="AE9" s="531"/>
      <c r="AF9" s="531"/>
      <c r="AG9" s="531"/>
      <c r="AH9" s="531"/>
      <c r="AI9" s="531"/>
      <c r="AJ9" s="531"/>
      <c r="AK9" s="531"/>
      <c r="AL9" s="601"/>
      <c r="AM9" s="518" t="s">
        <v>115</v>
      </c>
      <c r="AN9" s="418"/>
      <c r="AO9" s="418"/>
      <c r="AP9" s="418"/>
      <c r="AQ9" s="418"/>
      <c r="AR9" s="418"/>
      <c r="AS9" s="418"/>
      <c r="AT9" s="419"/>
      <c r="AU9" s="519" t="s">
        <v>102</v>
      </c>
      <c r="AV9" s="520"/>
      <c r="AW9" s="520"/>
      <c r="AX9" s="520"/>
      <c r="AY9" s="475" t="s">
        <v>116</v>
      </c>
      <c r="AZ9" s="476"/>
      <c r="BA9" s="476"/>
      <c r="BB9" s="476"/>
      <c r="BC9" s="476"/>
      <c r="BD9" s="476"/>
      <c r="BE9" s="476"/>
      <c r="BF9" s="476"/>
      <c r="BG9" s="476"/>
      <c r="BH9" s="476"/>
      <c r="BI9" s="476"/>
      <c r="BJ9" s="476"/>
      <c r="BK9" s="476"/>
      <c r="BL9" s="476"/>
      <c r="BM9" s="477"/>
      <c r="BN9" s="461">
        <v>258631</v>
      </c>
      <c r="BO9" s="462"/>
      <c r="BP9" s="462"/>
      <c r="BQ9" s="462"/>
      <c r="BR9" s="462"/>
      <c r="BS9" s="462"/>
      <c r="BT9" s="462"/>
      <c r="BU9" s="463"/>
      <c r="BV9" s="461">
        <v>60547</v>
      </c>
      <c r="BW9" s="462"/>
      <c r="BX9" s="462"/>
      <c r="BY9" s="462"/>
      <c r="BZ9" s="462"/>
      <c r="CA9" s="462"/>
      <c r="CB9" s="462"/>
      <c r="CC9" s="463"/>
      <c r="CD9" s="501" t="s">
        <v>117</v>
      </c>
      <c r="CE9" s="421"/>
      <c r="CF9" s="421"/>
      <c r="CG9" s="421"/>
      <c r="CH9" s="421"/>
      <c r="CI9" s="421"/>
      <c r="CJ9" s="421"/>
      <c r="CK9" s="421"/>
      <c r="CL9" s="421"/>
      <c r="CM9" s="421"/>
      <c r="CN9" s="421"/>
      <c r="CO9" s="421"/>
      <c r="CP9" s="421"/>
      <c r="CQ9" s="421"/>
      <c r="CR9" s="421"/>
      <c r="CS9" s="502"/>
      <c r="CT9" s="458">
        <v>7.6</v>
      </c>
      <c r="CU9" s="459"/>
      <c r="CV9" s="459"/>
      <c r="CW9" s="459"/>
      <c r="CX9" s="459"/>
      <c r="CY9" s="459"/>
      <c r="CZ9" s="459"/>
      <c r="DA9" s="460"/>
      <c r="DB9" s="458">
        <v>8.1</v>
      </c>
      <c r="DC9" s="459"/>
      <c r="DD9" s="459"/>
      <c r="DE9" s="459"/>
      <c r="DF9" s="459"/>
      <c r="DG9" s="459"/>
      <c r="DH9" s="459"/>
      <c r="DI9" s="460"/>
    </row>
    <row r="10" spans="1:119" ht="18.75" customHeight="1" thickBot="1">
      <c r="A10" s="178"/>
      <c r="B10" s="593"/>
      <c r="C10" s="594"/>
      <c r="D10" s="594"/>
      <c r="E10" s="594"/>
      <c r="F10" s="594"/>
      <c r="G10" s="594"/>
      <c r="H10" s="594"/>
      <c r="I10" s="594"/>
      <c r="J10" s="594"/>
      <c r="K10" s="512"/>
      <c r="L10" s="417" t="s">
        <v>118</v>
      </c>
      <c r="M10" s="418"/>
      <c r="N10" s="418"/>
      <c r="O10" s="418"/>
      <c r="P10" s="418"/>
      <c r="Q10" s="419"/>
      <c r="R10" s="414">
        <v>30344</v>
      </c>
      <c r="S10" s="415"/>
      <c r="T10" s="415"/>
      <c r="U10" s="415"/>
      <c r="V10" s="474"/>
      <c r="W10" s="602"/>
      <c r="X10" s="412"/>
      <c r="Y10" s="412"/>
      <c r="Z10" s="412"/>
      <c r="AA10" s="412"/>
      <c r="AB10" s="412"/>
      <c r="AC10" s="412"/>
      <c r="AD10" s="412"/>
      <c r="AE10" s="412"/>
      <c r="AF10" s="412"/>
      <c r="AG10" s="412"/>
      <c r="AH10" s="412"/>
      <c r="AI10" s="412"/>
      <c r="AJ10" s="412"/>
      <c r="AK10" s="412"/>
      <c r="AL10" s="603"/>
      <c r="AM10" s="518" t="s">
        <v>119</v>
      </c>
      <c r="AN10" s="418"/>
      <c r="AO10" s="418"/>
      <c r="AP10" s="418"/>
      <c r="AQ10" s="418"/>
      <c r="AR10" s="418"/>
      <c r="AS10" s="418"/>
      <c r="AT10" s="419"/>
      <c r="AU10" s="519" t="s">
        <v>120</v>
      </c>
      <c r="AV10" s="520"/>
      <c r="AW10" s="520"/>
      <c r="AX10" s="520"/>
      <c r="AY10" s="475" t="s">
        <v>121</v>
      </c>
      <c r="AZ10" s="476"/>
      <c r="BA10" s="476"/>
      <c r="BB10" s="476"/>
      <c r="BC10" s="476"/>
      <c r="BD10" s="476"/>
      <c r="BE10" s="476"/>
      <c r="BF10" s="476"/>
      <c r="BG10" s="476"/>
      <c r="BH10" s="476"/>
      <c r="BI10" s="476"/>
      <c r="BJ10" s="476"/>
      <c r="BK10" s="476"/>
      <c r="BL10" s="476"/>
      <c r="BM10" s="477"/>
      <c r="BN10" s="461">
        <v>301286</v>
      </c>
      <c r="BO10" s="462"/>
      <c r="BP10" s="462"/>
      <c r="BQ10" s="462"/>
      <c r="BR10" s="462"/>
      <c r="BS10" s="462"/>
      <c r="BT10" s="462"/>
      <c r="BU10" s="463"/>
      <c r="BV10" s="461">
        <v>877</v>
      </c>
      <c r="BW10" s="462"/>
      <c r="BX10" s="462"/>
      <c r="BY10" s="462"/>
      <c r="BZ10" s="462"/>
      <c r="CA10" s="462"/>
      <c r="CB10" s="462"/>
      <c r="CC10" s="46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3"/>
      <c r="C11" s="594"/>
      <c r="D11" s="594"/>
      <c r="E11" s="594"/>
      <c r="F11" s="594"/>
      <c r="G11" s="594"/>
      <c r="H11" s="594"/>
      <c r="I11" s="594"/>
      <c r="J11" s="594"/>
      <c r="K11" s="512"/>
      <c r="L11" s="422" t="s">
        <v>123</v>
      </c>
      <c r="M11" s="423"/>
      <c r="N11" s="423"/>
      <c r="O11" s="423"/>
      <c r="P11" s="423"/>
      <c r="Q11" s="424"/>
      <c r="R11" s="590" t="s">
        <v>124</v>
      </c>
      <c r="S11" s="591"/>
      <c r="T11" s="591"/>
      <c r="U11" s="591"/>
      <c r="V11" s="592"/>
      <c r="W11" s="602"/>
      <c r="X11" s="412"/>
      <c r="Y11" s="412"/>
      <c r="Z11" s="412"/>
      <c r="AA11" s="412"/>
      <c r="AB11" s="412"/>
      <c r="AC11" s="412"/>
      <c r="AD11" s="412"/>
      <c r="AE11" s="412"/>
      <c r="AF11" s="412"/>
      <c r="AG11" s="412"/>
      <c r="AH11" s="412"/>
      <c r="AI11" s="412"/>
      <c r="AJ11" s="412"/>
      <c r="AK11" s="412"/>
      <c r="AL11" s="603"/>
      <c r="AM11" s="518" t="s">
        <v>125</v>
      </c>
      <c r="AN11" s="418"/>
      <c r="AO11" s="418"/>
      <c r="AP11" s="418"/>
      <c r="AQ11" s="418"/>
      <c r="AR11" s="418"/>
      <c r="AS11" s="418"/>
      <c r="AT11" s="419"/>
      <c r="AU11" s="519" t="s">
        <v>126</v>
      </c>
      <c r="AV11" s="520"/>
      <c r="AW11" s="520"/>
      <c r="AX11" s="520"/>
      <c r="AY11" s="475" t="s">
        <v>127</v>
      </c>
      <c r="AZ11" s="476"/>
      <c r="BA11" s="476"/>
      <c r="BB11" s="476"/>
      <c r="BC11" s="476"/>
      <c r="BD11" s="476"/>
      <c r="BE11" s="476"/>
      <c r="BF11" s="476"/>
      <c r="BG11" s="476"/>
      <c r="BH11" s="476"/>
      <c r="BI11" s="476"/>
      <c r="BJ11" s="476"/>
      <c r="BK11" s="476"/>
      <c r="BL11" s="476"/>
      <c r="BM11" s="477"/>
      <c r="BN11" s="461">
        <v>0</v>
      </c>
      <c r="BO11" s="462"/>
      <c r="BP11" s="462"/>
      <c r="BQ11" s="462"/>
      <c r="BR11" s="462"/>
      <c r="BS11" s="462"/>
      <c r="BT11" s="462"/>
      <c r="BU11" s="463"/>
      <c r="BV11" s="461">
        <v>0</v>
      </c>
      <c r="BW11" s="462"/>
      <c r="BX11" s="462"/>
      <c r="BY11" s="462"/>
      <c r="BZ11" s="462"/>
      <c r="CA11" s="462"/>
      <c r="CB11" s="462"/>
      <c r="CC11" s="463"/>
      <c r="CD11" s="501" t="s">
        <v>128</v>
      </c>
      <c r="CE11" s="421"/>
      <c r="CF11" s="421"/>
      <c r="CG11" s="421"/>
      <c r="CH11" s="421"/>
      <c r="CI11" s="421"/>
      <c r="CJ11" s="421"/>
      <c r="CK11" s="421"/>
      <c r="CL11" s="421"/>
      <c r="CM11" s="421"/>
      <c r="CN11" s="421"/>
      <c r="CO11" s="421"/>
      <c r="CP11" s="421"/>
      <c r="CQ11" s="421"/>
      <c r="CR11" s="421"/>
      <c r="CS11" s="502"/>
      <c r="CT11" s="564" t="s">
        <v>129</v>
      </c>
      <c r="CU11" s="565"/>
      <c r="CV11" s="565"/>
      <c r="CW11" s="565"/>
      <c r="CX11" s="565"/>
      <c r="CY11" s="565"/>
      <c r="CZ11" s="565"/>
      <c r="DA11" s="566"/>
      <c r="DB11" s="564" t="s">
        <v>130</v>
      </c>
      <c r="DC11" s="565"/>
      <c r="DD11" s="565"/>
      <c r="DE11" s="565"/>
      <c r="DF11" s="565"/>
      <c r="DG11" s="565"/>
      <c r="DH11" s="565"/>
      <c r="DI11" s="566"/>
    </row>
    <row r="12" spans="1:119" ht="18.75" customHeight="1">
      <c r="A12" s="178"/>
      <c r="B12" s="567" t="s">
        <v>131</v>
      </c>
      <c r="C12" s="568"/>
      <c r="D12" s="568"/>
      <c r="E12" s="568"/>
      <c r="F12" s="568"/>
      <c r="G12" s="568"/>
      <c r="H12" s="568"/>
      <c r="I12" s="568"/>
      <c r="J12" s="568"/>
      <c r="K12" s="569"/>
      <c r="L12" s="576" t="s">
        <v>132</v>
      </c>
      <c r="M12" s="577"/>
      <c r="N12" s="577"/>
      <c r="O12" s="577"/>
      <c r="P12" s="577"/>
      <c r="Q12" s="578"/>
      <c r="R12" s="579">
        <v>33615</v>
      </c>
      <c r="S12" s="580"/>
      <c r="T12" s="580"/>
      <c r="U12" s="580"/>
      <c r="V12" s="581"/>
      <c r="W12" s="582" t="s">
        <v>1</v>
      </c>
      <c r="X12" s="520"/>
      <c r="Y12" s="520"/>
      <c r="Z12" s="520"/>
      <c r="AA12" s="520"/>
      <c r="AB12" s="583"/>
      <c r="AC12" s="584" t="s">
        <v>133</v>
      </c>
      <c r="AD12" s="585"/>
      <c r="AE12" s="585"/>
      <c r="AF12" s="585"/>
      <c r="AG12" s="586"/>
      <c r="AH12" s="584" t="s">
        <v>134</v>
      </c>
      <c r="AI12" s="585"/>
      <c r="AJ12" s="585"/>
      <c r="AK12" s="585"/>
      <c r="AL12" s="587"/>
      <c r="AM12" s="518" t="s">
        <v>135</v>
      </c>
      <c r="AN12" s="418"/>
      <c r="AO12" s="418"/>
      <c r="AP12" s="418"/>
      <c r="AQ12" s="418"/>
      <c r="AR12" s="418"/>
      <c r="AS12" s="418"/>
      <c r="AT12" s="419"/>
      <c r="AU12" s="519" t="s">
        <v>94</v>
      </c>
      <c r="AV12" s="520"/>
      <c r="AW12" s="520"/>
      <c r="AX12" s="520"/>
      <c r="AY12" s="475" t="s">
        <v>136</v>
      </c>
      <c r="AZ12" s="476"/>
      <c r="BA12" s="476"/>
      <c r="BB12" s="476"/>
      <c r="BC12" s="476"/>
      <c r="BD12" s="476"/>
      <c r="BE12" s="476"/>
      <c r="BF12" s="476"/>
      <c r="BG12" s="476"/>
      <c r="BH12" s="476"/>
      <c r="BI12" s="476"/>
      <c r="BJ12" s="476"/>
      <c r="BK12" s="476"/>
      <c r="BL12" s="476"/>
      <c r="BM12" s="477"/>
      <c r="BN12" s="461">
        <v>0</v>
      </c>
      <c r="BO12" s="462"/>
      <c r="BP12" s="462"/>
      <c r="BQ12" s="462"/>
      <c r="BR12" s="462"/>
      <c r="BS12" s="462"/>
      <c r="BT12" s="462"/>
      <c r="BU12" s="463"/>
      <c r="BV12" s="461">
        <v>0</v>
      </c>
      <c r="BW12" s="462"/>
      <c r="BX12" s="462"/>
      <c r="BY12" s="462"/>
      <c r="BZ12" s="462"/>
      <c r="CA12" s="462"/>
      <c r="CB12" s="462"/>
      <c r="CC12" s="463"/>
      <c r="CD12" s="501" t="s">
        <v>137</v>
      </c>
      <c r="CE12" s="421"/>
      <c r="CF12" s="421"/>
      <c r="CG12" s="421"/>
      <c r="CH12" s="421"/>
      <c r="CI12" s="421"/>
      <c r="CJ12" s="421"/>
      <c r="CK12" s="421"/>
      <c r="CL12" s="421"/>
      <c r="CM12" s="421"/>
      <c r="CN12" s="421"/>
      <c r="CO12" s="421"/>
      <c r="CP12" s="421"/>
      <c r="CQ12" s="421"/>
      <c r="CR12" s="421"/>
      <c r="CS12" s="502"/>
      <c r="CT12" s="564" t="s">
        <v>138</v>
      </c>
      <c r="CU12" s="565"/>
      <c r="CV12" s="565"/>
      <c r="CW12" s="565"/>
      <c r="CX12" s="565"/>
      <c r="CY12" s="565"/>
      <c r="CZ12" s="565"/>
      <c r="DA12" s="566"/>
      <c r="DB12" s="564" t="s">
        <v>138</v>
      </c>
      <c r="DC12" s="565"/>
      <c r="DD12" s="565"/>
      <c r="DE12" s="565"/>
      <c r="DF12" s="565"/>
      <c r="DG12" s="565"/>
      <c r="DH12" s="565"/>
      <c r="DI12" s="566"/>
    </row>
    <row r="13" spans="1:119" ht="18.75" customHeight="1">
      <c r="A13" s="178"/>
      <c r="B13" s="570"/>
      <c r="C13" s="571"/>
      <c r="D13" s="571"/>
      <c r="E13" s="571"/>
      <c r="F13" s="571"/>
      <c r="G13" s="571"/>
      <c r="H13" s="571"/>
      <c r="I13" s="571"/>
      <c r="J13" s="571"/>
      <c r="K13" s="572"/>
      <c r="L13" s="187"/>
      <c r="M13" s="545" t="s">
        <v>139</v>
      </c>
      <c r="N13" s="546"/>
      <c r="O13" s="546"/>
      <c r="P13" s="546"/>
      <c r="Q13" s="547"/>
      <c r="R13" s="548">
        <v>33158</v>
      </c>
      <c r="S13" s="549"/>
      <c r="T13" s="549"/>
      <c r="U13" s="549"/>
      <c r="V13" s="550"/>
      <c r="W13" s="551" t="s">
        <v>140</v>
      </c>
      <c r="X13" s="447"/>
      <c r="Y13" s="447"/>
      <c r="Z13" s="447"/>
      <c r="AA13" s="447"/>
      <c r="AB13" s="448"/>
      <c r="AC13" s="414">
        <v>250</v>
      </c>
      <c r="AD13" s="415"/>
      <c r="AE13" s="415"/>
      <c r="AF13" s="415"/>
      <c r="AG13" s="416"/>
      <c r="AH13" s="414">
        <v>309</v>
      </c>
      <c r="AI13" s="415"/>
      <c r="AJ13" s="415"/>
      <c r="AK13" s="415"/>
      <c r="AL13" s="474"/>
      <c r="AM13" s="518" t="s">
        <v>141</v>
      </c>
      <c r="AN13" s="418"/>
      <c r="AO13" s="418"/>
      <c r="AP13" s="418"/>
      <c r="AQ13" s="418"/>
      <c r="AR13" s="418"/>
      <c r="AS13" s="418"/>
      <c r="AT13" s="419"/>
      <c r="AU13" s="519" t="s">
        <v>142</v>
      </c>
      <c r="AV13" s="520"/>
      <c r="AW13" s="520"/>
      <c r="AX13" s="520"/>
      <c r="AY13" s="475" t="s">
        <v>143</v>
      </c>
      <c r="AZ13" s="476"/>
      <c r="BA13" s="476"/>
      <c r="BB13" s="476"/>
      <c r="BC13" s="476"/>
      <c r="BD13" s="476"/>
      <c r="BE13" s="476"/>
      <c r="BF13" s="476"/>
      <c r="BG13" s="476"/>
      <c r="BH13" s="476"/>
      <c r="BI13" s="476"/>
      <c r="BJ13" s="476"/>
      <c r="BK13" s="476"/>
      <c r="BL13" s="476"/>
      <c r="BM13" s="477"/>
      <c r="BN13" s="461">
        <v>559917</v>
      </c>
      <c r="BO13" s="462"/>
      <c r="BP13" s="462"/>
      <c r="BQ13" s="462"/>
      <c r="BR13" s="462"/>
      <c r="BS13" s="462"/>
      <c r="BT13" s="462"/>
      <c r="BU13" s="463"/>
      <c r="BV13" s="461">
        <v>61424</v>
      </c>
      <c r="BW13" s="462"/>
      <c r="BX13" s="462"/>
      <c r="BY13" s="462"/>
      <c r="BZ13" s="462"/>
      <c r="CA13" s="462"/>
      <c r="CB13" s="462"/>
      <c r="CC13" s="463"/>
      <c r="CD13" s="501" t="s">
        <v>144</v>
      </c>
      <c r="CE13" s="421"/>
      <c r="CF13" s="421"/>
      <c r="CG13" s="421"/>
      <c r="CH13" s="421"/>
      <c r="CI13" s="421"/>
      <c r="CJ13" s="421"/>
      <c r="CK13" s="421"/>
      <c r="CL13" s="421"/>
      <c r="CM13" s="421"/>
      <c r="CN13" s="421"/>
      <c r="CO13" s="421"/>
      <c r="CP13" s="421"/>
      <c r="CQ13" s="421"/>
      <c r="CR13" s="421"/>
      <c r="CS13" s="502"/>
      <c r="CT13" s="458">
        <v>7.5</v>
      </c>
      <c r="CU13" s="459"/>
      <c r="CV13" s="459"/>
      <c r="CW13" s="459"/>
      <c r="CX13" s="459"/>
      <c r="CY13" s="459"/>
      <c r="CZ13" s="459"/>
      <c r="DA13" s="460"/>
      <c r="DB13" s="458">
        <v>7.4</v>
      </c>
      <c r="DC13" s="459"/>
      <c r="DD13" s="459"/>
      <c r="DE13" s="459"/>
      <c r="DF13" s="459"/>
      <c r="DG13" s="459"/>
      <c r="DH13" s="459"/>
      <c r="DI13" s="460"/>
    </row>
    <row r="14" spans="1:119" ht="18.75" customHeight="1" thickBot="1">
      <c r="A14" s="178"/>
      <c r="B14" s="570"/>
      <c r="C14" s="571"/>
      <c r="D14" s="571"/>
      <c r="E14" s="571"/>
      <c r="F14" s="571"/>
      <c r="G14" s="571"/>
      <c r="H14" s="571"/>
      <c r="I14" s="571"/>
      <c r="J14" s="571"/>
      <c r="K14" s="572"/>
      <c r="L14" s="535" t="s">
        <v>145</v>
      </c>
      <c r="M14" s="588"/>
      <c r="N14" s="588"/>
      <c r="O14" s="588"/>
      <c r="P14" s="588"/>
      <c r="Q14" s="589"/>
      <c r="R14" s="548">
        <v>33690</v>
      </c>
      <c r="S14" s="549"/>
      <c r="T14" s="549"/>
      <c r="U14" s="549"/>
      <c r="V14" s="550"/>
      <c r="W14" s="552"/>
      <c r="X14" s="450"/>
      <c r="Y14" s="450"/>
      <c r="Z14" s="450"/>
      <c r="AA14" s="450"/>
      <c r="AB14" s="451"/>
      <c r="AC14" s="541">
        <v>1.7</v>
      </c>
      <c r="AD14" s="542"/>
      <c r="AE14" s="542"/>
      <c r="AF14" s="542"/>
      <c r="AG14" s="543"/>
      <c r="AH14" s="541">
        <v>2.2999999999999998</v>
      </c>
      <c r="AI14" s="542"/>
      <c r="AJ14" s="542"/>
      <c r="AK14" s="542"/>
      <c r="AL14" s="544"/>
      <c r="AM14" s="518"/>
      <c r="AN14" s="418"/>
      <c r="AO14" s="418"/>
      <c r="AP14" s="418"/>
      <c r="AQ14" s="418"/>
      <c r="AR14" s="418"/>
      <c r="AS14" s="418"/>
      <c r="AT14" s="419"/>
      <c r="AU14" s="519"/>
      <c r="AV14" s="520"/>
      <c r="AW14" s="520"/>
      <c r="AX14" s="520"/>
      <c r="AY14" s="475"/>
      <c r="AZ14" s="476"/>
      <c r="BA14" s="476"/>
      <c r="BB14" s="476"/>
      <c r="BC14" s="476"/>
      <c r="BD14" s="476"/>
      <c r="BE14" s="476"/>
      <c r="BF14" s="476"/>
      <c r="BG14" s="476"/>
      <c r="BH14" s="476"/>
      <c r="BI14" s="476"/>
      <c r="BJ14" s="476"/>
      <c r="BK14" s="476"/>
      <c r="BL14" s="476"/>
      <c r="BM14" s="477"/>
      <c r="BN14" s="461"/>
      <c r="BO14" s="462"/>
      <c r="BP14" s="462"/>
      <c r="BQ14" s="462"/>
      <c r="BR14" s="462"/>
      <c r="BS14" s="462"/>
      <c r="BT14" s="462"/>
      <c r="BU14" s="463"/>
      <c r="BV14" s="461"/>
      <c r="BW14" s="462"/>
      <c r="BX14" s="462"/>
      <c r="BY14" s="462"/>
      <c r="BZ14" s="462"/>
      <c r="CA14" s="462"/>
      <c r="CB14" s="462"/>
      <c r="CC14" s="463"/>
      <c r="CD14" s="498" t="s">
        <v>146</v>
      </c>
      <c r="CE14" s="499"/>
      <c r="CF14" s="499"/>
      <c r="CG14" s="499"/>
      <c r="CH14" s="499"/>
      <c r="CI14" s="499"/>
      <c r="CJ14" s="499"/>
      <c r="CK14" s="499"/>
      <c r="CL14" s="499"/>
      <c r="CM14" s="499"/>
      <c r="CN14" s="499"/>
      <c r="CO14" s="499"/>
      <c r="CP14" s="499"/>
      <c r="CQ14" s="499"/>
      <c r="CR14" s="499"/>
      <c r="CS14" s="500"/>
      <c r="CT14" s="558">
        <v>33.5</v>
      </c>
      <c r="CU14" s="559"/>
      <c r="CV14" s="559"/>
      <c r="CW14" s="559"/>
      <c r="CX14" s="559"/>
      <c r="CY14" s="559"/>
      <c r="CZ14" s="559"/>
      <c r="DA14" s="560"/>
      <c r="DB14" s="558">
        <v>59.8</v>
      </c>
      <c r="DC14" s="559"/>
      <c r="DD14" s="559"/>
      <c r="DE14" s="559"/>
      <c r="DF14" s="559"/>
      <c r="DG14" s="559"/>
      <c r="DH14" s="559"/>
      <c r="DI14" s="560"/>
    </row>
    <row r="15" spans="1:119" ht="18.75" customHeight="1">
      <c r="A15" s="178"/>
      <c r="B15" s="570"/>
      <c r="C15" s="571"/>
      <c r="D15" s="571"/>
      <c r="E15" s="571"/>
      <c r="F15" s="571"/>
      <c r="G15" s="571"/>
      <c r="H15" s="571"/>
      <c r="I15" s="571"/>
      <c r="J15" s="571"/>
      <c r="K15" s="572"/>
      <c r="L15" s="187"/>
      <c r="M15" s="545" t="s">
        <v>147</v>
      </c>
      <c r="N15" s="546"/>
      <c r="O15" s="546"/>
      <c r="P15" s="546"/>
      <c r="Q15" s="547"/>
      <c r="R15" s="548">
        <v>33176</v>
      </c>
      <c r="S15" s="549"/>
      <c r="T15" s="549"/>
      <c r="U15" s="549"/>
      <c r="V15" s="550"/>
      <c r="W15" s="551" t="s">
        <v>148</v>
      </c>
      <c r="X15" s="447"/>
      <c r="Y15" s="447"/>
      <c r="Z15" s="447"/>
      <c r="AA15" s="447"/>
      <c r="AB15" s="448"/>
      <c r="AC15" s="414">
        <v>2661</v>
      </c>
      <c r="AD15" s="415"/>
      <c r="AE15" s="415"/>
      <c r="AF15" s="415"/>
      <c r="AG15" s="416"/>
      <c r="AH15" s="414">
        <v>2690</v>
      </c>
      <c r="AI15" s="415"/>
      <c r="AJ15" s="415"/>
      <c r="AK15" s="415"/>
      <c r="AL15" s="474"/>
      <c r="AM15" s="518"/>
      <c r="AN15" s="418"/>
      <c r="AO15" s="418"/>
      <c r="AP15" s="418"/>
      <c r="AQ15" s="418"/>
      <c r="AR15" s="418"/>
      <c r="AS15" s="418"/>
      <c r="AT15" s="419"/>
      <c r="AU15" s="519"/>
      <c r="AV15" s="520"/>
      <c r="AW15" s="520"/>
      <c r="AX15" s="520"/>
      <c r="AY15" s="487" t="s">
        <v>149</v>
      </c>
      <c r="AZ15" s="488"/>
      <c r="BA15" s="488"/>
      <c r="BB15" s="488"/>
      <c r="BC15" s="488"/>
      <c r="BD15" s="488"/>
      <c r="BE15" s="488"/>
      <c r="BF15" s="488"/>
      <c r="BG15" s="488"/>
      <c r="BH15" s="488"/>
      <c r="BI15" s="488"/>
      <c r="BJ15" s="488"/>
      <c r="BK15" s="488"/>
      <c r="BL15" s="488"/>
      <c r="BM15" s="489"/>
      <c r="BN15" s="490">
        <v>4429571</v>
      </c>
      <c r="BO15" s="491"/>
      <c r="BP15" s="491"/>
      <c r="BQ15" s="491"/>
      <c r="BR15" s="491"/>
      <c r="BS15" s="491"/>
      <c r="BT15" s="491"/>
      <c r="BU15" s="492"/>
      <c r="BV15" s="490">
        <v>4699808</v>
      </c>
      <c r="BW15" s="491"/>
      <c r="BX15" s="491"/>
      <c r="BY15" s="491"/>
      <c r="BZ15" s="491"/>
      <c r="CA15" s="491"/>
      <c r="CB15" s="491"/>
      <c r="CC15" s="492"/>
      <c r="CD15" s="561" t="s">
        <v>150</v>
      </c>
      <c r="CE15" s="562"/>
      <c r="CF15" s="562"/>
      <c r="CG15" s="562"/>
      <c r="CH15" s="562"/>
      <c r="CI15" s="562"/>
      <c r="CJ15" s="562"/>
      <c r="CK15" s="562"/>
      <c r="CL15" s="562"/>
      <c r="CM15" s="562"/>
      <c r="CN15" s="562"/>
      <c r="CO15" s="562"/>
      <c r="CP15" s="562"/>
      <c r="CQ15" s="562"/>
      <c r="CR15" s="562"/>
      <c r="CS15" s="563"/>
      <c r="CT15" s="188"/>
      <c r="CU15" s="189"/>
      <c r="CV15" s="189"/>
      <c r="CW15" s="189"/>
      <c r="CX15" s="189"/>
      <c r="CY15" s="189"/>
      <c r="CZ15" s="189"/>
      <c r="DA15" s="190"/>
      <c r="DB15" s="188"/>
      <c r="DC15" s="189"/>
      <c r="DD15" s="189"/>
      <c r="DE15" s="189"/>
      <c r="DF15" s="189"/>
      <c r="DG15" s="189"/>
      <c r="DH15" s="189"/>
      <c r="DI15" s="190"/>
    </row>
    <row r="16" spans="1:119" ht="18.75" customHeight="1">
      <c r="A16" s="178"/>
      <c r="B16" s="570"/>
      <c r="C16" s="571"/>
      <c r="D16" s="571"/>
      <c r="E16" s="571"/>
      <c r="F16" s="571"/>
      <c r="G16" s="571"/>
      <c r="H16" s="571"/>
      <c r="I16" s="571"/>
      <c r="J16" s="571"/>
      <c r="K16" s="572"/>
      <c r="L16" s="535" t="s">
        <v>151</v>
      </c>
      <c r="M16" s="536"/>
      <c r="N16" s="536"/>
      <c r="O16" s="536"/>
      <c r="P16" s="536"/>
      <c r="Q16" s="537"/>
      <c r="R16" s="538" t="s">
        <v>152</v>
      </c>
      <c r="S16" s="539"/>
      <c r="T16" s="539"/>
      <c r="U16" s="539"/>
      <c r="V16" s="540"/>
      <c r="W16" s="552"/>
      <c r="X16" s="450"/>
      <c r="Y16" s="450"/>
      <c r="Z16" s="450"/>
      <c r="AA16" s="450"/>
      <c r="AB16" s="451"/>
      <c r="AC16" s="541">
        <v>17.899999999999999</v>
      </c>
      <c r="AD16" s="542"/>
      <c r="AE16" s="542"/>
      <c r="AF16" s="542"/>
      <c r="AG16" s="543"/>
      <c r="AH16" s="541">
        <v>20.2</v>
      </c>
      <c r="AI16" s="542"/>
      <c r="AJ16" s="542"/>
      <c r="AK16" s="542"/>
      <c r="AL16" s="544"/>
      <c r="AM16" s="518"/>
      <c r="AN16" s="418"/>
      <c r="AO16" s="418"/>
      <c r="AP16" s="418"/>
      <c r="AQ16" s="418"/>
      <c r="AR16" s="418"/>
      <c r="AS16" s="418"/>
      <c r="AT16" s="419"/>
      <c r="AU16" s="519"/>
      <c r="AV16" s="520"/>
      <c r="AW16" s="520"/>
      <c r="AX16" s="520"/>
      <c r="AY16" s="475" t="s">
        <v>153</v>
      </c>
      <c r="AZ16" s="476"/>
      <c r="BA16" s="476"/>
      <c r="BB16" s="476"/>
      <c r="BC16" s="476"/>
      <c r="BD16" s="476"/>
      <c r="BE16" s="476"/>
      <c r="BF16" s="476"/>
      <c r="BG16" s="476"/>
      <c r="BH16" s="476"/>
      <c r="BI16" s="476"/>
      <c r="BJ16" s="476"/>
      <c r="BK16" s="476"/>
      <c r="BL16" s="476"/>
      <c r="BM16" s="477"/>
      <c r="BN16" s="461">
        <v>5328359</v>
      </c>
      <c r="BO16" s="462"/>
      <c r="BP16" s="462"/>
      <c r="BQ16" s="462"/>
      <c r="BR16" s="462"/>
      <c r="BS16" s="462"/>
      <c r="BT16" s="462"/>
      <c r="BU16" s="463"/>
      <c r="BV16" s="461">
        <v>5133640</v>
      </c>
      <c r="BW16" s="462"/>
      <c r="BX16" s="462"/>
      <c r="BY16" s="462"/>
      <c r="BZ16" s="462"/>
      <c r="CA16" s="462"/>
      <c r="CB16" s="462"/>
      <c r="CC16" s="463"/>
      <c r="CD16" s="191"/>
      <c r="CE16" s="493"/>
      <c r="CF16" s="493"/>
      <c r="CG16" s="493"/>
      <c r="CH16" s="493"/>
      <c r="CI16" s="493"/>
      <c r="CJ16" s="493"/>
      <c r="CK16" s="493"/>
      <c r="CL16" s="493"/>
      <c r="CM16" s="493"/>
      <c r="CN16" s="493"/>
      <c r="CO16" s="493"/>
      <c r="CP16" s="493"/>
      <c r="CQ16" s="493"/>
      <c r="CR16" s="493"/>
      <c r="CS16" s="494"/>
      <c r="CT16" s="458"/>
      <c r="CU16" s="459"/>
      <c r="CV16" s="459"/>
      <c r="CW16" s="459"/>
      <c r="CX16" s="459"/>
      <c r="CY16" s="459"/>
      <c r="CZ16" s="459"/>
      <c r="DA16" s="460"/>
      <c r="DB16" s="458"/>
      <c r="DC16" s="459"/>
      <c r="DD16" s="459"/>
      <c r="DE16" s="459"/>
      <c r="DF16" s="459"/>
      <c r="DG16" s="459"/>
      <c r="DH16" s="459"/>
      <c r="DI16" s="460"/>
    </row>
    <row r="17" spans="1:113" ht="18.75" customHeight="1" thickBot="1">
      <c r="A17" s="178"/>
      <c r="B17" s="573"/>
      <c r="C17" s="574"/>
      <c r="D17" s="574"/>
      <c r="E17" s="574"/>
      <c r="F17" s="574"/>
      <c r="G17" s="574"/>
      <c r="H17" s="574"/>
      <c r="I17" s="574"/>
      <c r="J17" s="574"/>
      <c r="K17" s="575"/>
      <c r="L17" s="192"/>
      <c r="M17" s="554" t="s">
        <v>154</v>
      </c>
      <c r="N17" s="555"/>
      <c r="O17" s="555"/>
      <c r="P17" s="555"/>
      <c r="Q17" s="556"/>
      <c r="R17" s="538" t="s">
        <v>155</v>
      </c>
      <c r="S17" s="539"/>
      <c r="T17" s="539"/>
      <c r="U17" s="539"/>
      <c r="V17" s="540"/>
      <c r="W17" s="551" t="s">
        <v>156</v>
      </c>
      <c r="X17" s="447"/>
      <c r="Y17" s="447"/>
      <c r="Z17" s="447"/>
      <c r="AA17" s="447"/>
      <c r="AB17" s="448"/>
      <c r="AC17" s="414">
        <v>11969</v>
      </c>
      <c r="AD17" s="415"/>
      <c r="AE17" s="415"/>
      <c r="AF17" s="415"/>
      <c r="AG17" s="416"/>
      <c r="AH17" s="414">
        <v>10299</v>
      </c>
      <c r="AI17" s="415"/>
      <c r="AJ17" s="415"/>
      <c r="AK17" s="415"/>
      <c r="AL17" s="474"/>
      <c r="AM17" s="518"/>
      <c r="AN17" s="418"/>
      <c r="AO17" s="418"/>
      <c r="AP17" s="418"/>
      <c r="AQ17" s="418"/>
      <c r="AR17" s="418"/>
      <c r="AS17" s="418"/>
      <c r="AT17" s="419"/>
      <c r="AU17" s="519"/>
      <c r="AV17" s="520"/>
      <c r="AW17" s="520"/>
      <c r="AX17" s="520"/>
      <c r="AY17" s="475" t="s">
        <v>157</v>
      </c>
      <c r="AZ17" s="476"/>
      <c r="BA17" s="476"/>
      <c r="BB17" s="476"/>
      <c r="BC17" s="476"/>
      <c r="BD17" s="476"/>
      <c r="BE17" s="476"/>
      <c r="BF17" s="476"/>
      <c r="BG17" s="476"/>
      <c r="BH17" s="476"/>
      <c r="BI17" s="476"/>
      <c r="BJ17" s="476"/>
      <c r="BK17" s="476"/>
      <c r="BL17" s="476"/>
      <c r="BM17" s="477"/>
      <c r="BN17" s="461">
        <v>5671053</v>
      </c>
      <c r="BO17" s="462"/>
      <c r="BP17" s="462"/>
      <c r="BQ17" s="462"/>
      <c r="BR17" s="462"/>
      <c r="BS17" s="462"/>
      <c r="BT17" s="462"/>
      <c r="BU17" s="463"/>
      <c r="BV17" s="461">
        <v>6036145</v>
      </c>
      <c r="BW17" s="462"/>
      <c r="BX17" s="462"/>
      <c r="BY17" s="462"/>
      <c r="BZ17" s="462"/>
      <c r="CA17" s="462"/>
      <c r="CB17" s="462"/>
      <c r="CC17" s="463"/>
      <c r="CD17" s="191"/>
      <c r="CE17" s="493"/>
      <c r="CF17" s="493"/>
      <c r="CG17" s="493"/>
      <c r="CH17" s="493"/>
      <c r="CI17" s="493"/>
      <c r="CJ17" s="493"/>
      <c r="CK17" s="493"/>
      <c r="CL17" s="493"/>
      <c r="CM17" s="493"/>
      <c r="CN17" s="493"/>
      <c r="CO17" s="493"/>
      <c r="CP17" s="493"/>
      <c r="CQ17" s="493"/>
      <c r="CR17" s="493"/>
      <c r="CS17" s="494"/>
      <c r="CT17" s="458"/>
      <c r="CU17" s="459"/>
      <c r="CV17" s="459"/>
      <c r="CW17" s="459"/>
      <c r="CX17" s="459"/>
      <c r="CY17" s="459"/>
      <c r="CZ17" s="459"/>
      <c r="DA17" s="460"/>
      <c r="DB17" s="458"/>
      <c r="DC17" s="459"/>
      <c r="DD17" s="459"/>
      <c r="DE17" s="459"/>
      <c r="DF17" s="459"/>
      <c r="DG17" s="459"/>
      <c r="DH17" s="459"/>
      <c r="DI17" s="460"/>
    </row>
    <row r="18" spans="1:113" ht="18.75" customHeight="1" thickBot="1">
      <c r="A18" s="178"/>
      <c r="B18" s="511" t="s">
        <v>158</v>
      </c>
      <c r="C18" s="512"/>
      <c r="D18" s="512"/>
      <c r="E18" s="513"/>
      <c r="F18" s="513"/>
      <c r="G18" s="513"/>
      <c r="H18" s="513"/>
      <c r="I18" s="513"/>
      <c r="J18" s="513"/>
      <c r="K18" s="513"/>
      <c r="L18" s="514">
        <v>18.93</v>
      </c>
      <c r="M18" s="514"/>
      <c r="N18" s="514"/>
      <c r="O18" s="514"/>
      <c r="P18" s="514"/>
      <c r="Q18" s="514"/>
      <c r="R18" s="515"/>
      <c r="S18" s="515"/>
      <c r="T18" s="515"/>
      <c r="U18" s="515"/>
      <c r="V18" s="516"/>
      <c r="W18" s="532"/>
      <c r="X18" s="533"/>
      <c r="Y18" s="533"/>
      <c r="Z18" s="533"/>
      <c r="AA18" s="533"/>
      <c r="AB18" s="557"/>
      <c r="AC18" s="431">
        <v>80.400000000000006</v>
      </c>
      <c r="AD18" s="432"/>
      <c r="AE18" s="432"/>
      <c r="AF18" s="432"/>
      <c r="AG18" s="517"/>
      <c r="AH18" s="431">
        <v>77.400000000000006</v>
      </c>
      <c r="AI18" s="432"/>
      <c r="AJ18" s="432"/>
      <c r="AK18" s="432"/>
      <c r="AL18" s="433"/>
      <c r="AM18" s="518"/>
      <c r="AN18" s="418"/>
      <c r="AO18" s="418"/>
      <c r="AP18" s="418"/>
      <c r="AQ18" s="418"/>
      <c r="AR18" s="418"/>
      <c r="AS18" s="418"/>
      <c r="AT18" s="419"/>
      <c r="AU18" s="519"/>
      <c r="AV18" s="520"/>
      <c r="AW18" s="520"/>
      <c r="AX18" s="520"/>
      <c r="AY18" s="475" t="s">
        <v>159</v>
      </c>
      <c r="AZ18" s="476"/>
      <c r="BA18" s="476"/>
      <c r="BB18" s="476"/>
      <c r="BC18" s="476"/>
      <c r="BD18" s="476"/>
      <c r="BE18" s="476"/>
      <c r="BF18" s="476"/>
      <c r="BG18" s="476"/>
      <c r="BH18" s="476"/>
      <c r="BI18" s="476"/>
      <c r="BJ18" s="476"/>
      <c r="BK18" s="476"/>
      <c r="BL18" s="476"/>
      <c r="BM18" s="477"/>
      <c r="BN18" s="461">
        <v>6323820</v>
      </c>
      <c r="BO18" s="462"/>
      <c r="BP18" s="462"/>
      <c r="BQ18" s="462"/>
      <c r="BR18" s="462"/>
      <c r="BS18" s="462"/>
      <c r="BT18" s="462"/>
      <c r="BU18" s="463"/>
      <c r="BV18" s="461">
        <v>6290204</v>
      </c>
      <c r="BW18" s="462"/>
      <c r="BX18" s="462"/>
      <c r="BY18" s="462"/>
      <c r="BZ18" s="462"/>
      <c r="CA18" s="462"/>
      <c r="CB18" s="462"/>
      <c r="CC18" s="463"/>
      <c r="CD18" s="191"/>
      <c r="CE18" s="493"/>
      <c r="CF18" s="493"/>
      <c r="CG18" s="493"/>
      <c r="CH18" s="493"/>
      <c r="CI18" s="493"/>
      <c r="CJ18" s="493"/>
      <c r="CK18" s="493"/>
      <c r="CL18" s="493"/>
      <c r="CM18" s="493"/>
      <c r="CN18" s="493"/>
      <c r="CO18" s="493"/>
      <c r="CP18" s="493"/>
      <c r="CQ18" s="493"/>
      <c r="CR18" s="493"/>
      <c r="CS18" s="494"/>
      <c r="CT18" s="458"/>
      <c r="CU18" s="459"/>
      <c r="CV18" s="459"/>
      <c r="CW18" s="459"/>
      <c r="CX18" s="459"/>
      <c r="CY18" s="459"/>
      <c r="CZ18" s="459"/>
      <c r="DA18" s="460"/>
      <c r="DB18" s="458"/>
      <c r="DC18" s="459"/>
      <c r="DD18" s="459"/>
      <c r="DE18" s="459"/>
      <c r="DF18" s="459"/>
      <c r="DG18" s="459"/>
      <c r="DH18" s="459"/>
      <c r="DI18" s="460"/>
    </row>
    <row r="19" spans="1:113" ht="18.75" customHeight="1" thickBot="1">
      <c r="A19" s="178"/>
      <c r="B19" s="511" t="s">
        <v>160</v>
      </c>
      <c r="C19" s="512"/>
      <c r="D19" s="512"/>
      <c r="E19" s="513"/>
      <c r="F19" s="513"/>
      <c r="G19" s="513"/>
      <c r="H19" s="513"/>
      <c r="I19" s="513"/>
      <c r="J19" s="513"/>
      <c r="K19" s="513"/>
      <c r="L19" s="521">
        <v>1739</v>
      </c>
      <c r="M19" s="521"/>
      <c r="N19" s="521"/>
      <c r="O19" s="521"/>
      <c r="P19" s="521"/>
      <c r="Q19" s="521"/>
      <c r="R19" s="522"/>
      <c r="S19" s="522"/>
      <c r="T19" s="522"/>
      <c r="U19" s="522"/>
      <c r="V19" s="523"/>
      <c r="W19" s="530"/>
      <c r="X19" s="531"/>
      <c r="Y19" s="531"/>
      <c r="Z19" s="531"/>
      <c r="AA19" s="531"/>
      <c r="AB19" s="531"/>
      <c r="AC19" s="534"/>
      <c r="AD19" s="534"/>
      <c r="AE19" s="534"/>
      <c r="AF19" s="534"/>
      <c r="AG19" s="534"/>
      <c r="AH19" s="534"/>
      <c r="AI19" s="534"/>
      <c r="AJ19" s="534"/>
      <c r="AK19" s="534"/>
      <c r="AL19" s="553"/>
      <c r="AM19" s="518"/>
      <c r="AN19" s="418"/>
      <c r="AO19" s="418"/>
      <c r="AP19" s="418"/>
      <c r="AQ19" s="418"/>
      <c r="AR19" s="418"/>
      <c r="AS19" s="418"/>
      <c r="AT19" s="419"/>
      <c r="AU19" s="519"/>
      <c r="AV19" s="520"/>
      <c r="AW19" s="520"/>
      <c r="AX19" s="520"/>
      <c r="AY19" s="475" t="s">
        <v>161</v>
      </c>
      <c r="AZ19" s="476"/>
      <c r="BA19" s="476"/>
      <c r="BB19" s="476"/>
      <c r="BC19" s="476"/>
      <c r="BD19" s="476"/>
      <c r="BE19" s="476"/>
      <c r="BF19" s="476"/>
      <c r="BG19" s="476"/>
      <c r="BH19" s="476"/>
      <c r="BI19" s="476"/>
      <c r="BJ19" s="476"/>
      <c r="BK19" s="476"/>
      <c r="BL19" s="476"/>
      <c r="BM19" s="477"/>
      <c r="BN19" s="461">
        <v>12882512</v>
      </c>
      <c r="BO19" s="462"/>
      <c r="BP19" s="462"/>
      <c r="BQ19" s="462"/>
      <c r="BR19" s="462"/>
      <c r="BS19" s="462"/>
      <c r="BT19" s="462"/>
      <c r="BU19" s="463"/>
      <c r="BV19" s="461">
        <v>11617687</v>
      </c>
      <c r="BW19" s="462"/>
      <c r="BX19" s="462"/>
      <c r="BY19" s="462"/>
      <c r="BZ19" s="462"/>
      <c r="CA19" s="462"/>
      <c r="CB19" s="462"/>
      <c r="CC19" s="463"/>
      <c r="CD19" s="191"/>
      <c r="CE19" s="493"/>
      <c r="CF19" s="493"/>
      <c r="CG19" s="493"/>
      <c r="CH19" s="493"/>
      <c r="CI19" s="493"/>
      <c r="CJ19" s="493"/>
      <c r="CK19" s="493"/>
      <c r="CL19" s="493"/>
      <c r="CM19" s="493"/>
      <c r="CN19" s="493"/>
      <c r="CO19" s="493"/>
      <c r="CP19" s="493"/>
      <c r="CQ19" s="493"/>
      <c r="CR19" s="493"/>
      <c r="CS19" s="494"/>
      <c r="CT19" s="458"/>
      <c r="CU19" s="459"/>
      <c r="CV19" s="459"/>
      <c r="CW19" s="459"/>
      <c r="CX19" s="459"/>
      <c r="CY19" s="459"/>
      <c r="CZ19" s="459"/>
      <c r="DA19" s="460"/>
      <c r="DB19" s="458"/>
      <c r="DC19" s="459"/>
      <c r="DD19" s="459"/>
      <c r="DE19" s="459"/>
      <c r="DF19" s="459"/>
      <c r="DG19" s="459"/>
      <c r="DH19" s="459"/>
      <c r="DI19" s="460"/>
    </row>
    <row r="20" spans="1:113" ht="18.75" customHeight="1" thickBot="1">
      <c r="A20" s="178"/>
      <c r="B20" s="511" t="s">
        <v>162</v>
      </c>
      <c r="C20" s="512"/>
      <c r="D20" s="512"/>
      <c r="E20" s="513"/>
      <c r="F20" s="513"/>
      <c r="G20" s="513"/>
      <c r="H20" s="513"/>
      <c r="I20" s="513"/>
      <c r="J20" s="513"/>
      <c r="K20" s="513"/>
      <c r="L20" s="521">
        <v>12469</v>
      </c>
      <c r="M20" s="521"/>
      <c r="N20" s="521"/>
      <c r="O20" s="521"/>
      <c r="P20" s="521"/>
      <c r="Q20" s="521"/>
      <c r="R20" s="522"/>
      <c r="S20" s="522"/>
      <c r="T20" s="522"/>
      <c r="U20" s="522"/>
      <c r="V20" s="523"/>
      <c r="W20" s="532"/>
      <c r="X20" s="533"/>
      <c r="Y20" s="533"/>
      <c r="Z20" s="533"/>
      <c r="AA20" s="533"/>
      <c r="AB20" s="533"/>
      <c r="AC20" s="524"/>
      <c r="AD20" s="524"/>
      <c r="AE20" s="524"/>
      <c r="AF20" s="524"/>
      <c r="AG20" s="524"/>
      <c r="AH20" s="524"/>
      <c r="AI20" s="524"/>
      <c r="AJ20" s="524"/>
      <c r="AK20" s="524"/>
      <c r="AL20" s="525"/>
      <c r="AM20" s="526"/>
      <c r="AN20" s="423"/>
      <c r="AO20" s="423"/>
      <c r="AP20" s="423"/>
      <c r="AQ20" s="423"/>
      <c r="AR20" s="423"/>
      <c r="AS20" s="423"/>
      <c r="AT20" s="424"/>
      <c r="AU20" s="527"/>
      <c r="AV20" s="528"/>
      <c r="AW20" s="528"/>
      <c r="AX20" s="529"/>
      <c r="AY20" s="475"/>
      <c r="AZ20" s="476"/>
      <c r="BA20" s="476"/>
      <c r="BB20" s="476"/>
      <c r="BC20" s="476"/>
      <c r="BD20" s="476"/>
      <c r="BE20" s="476"/>
      <c r="BF20" s="476"/>
      <c r="BG20" s="476"/>
      <c r="BH20" s="476"/>
      <c r="BI20" s="476"/>
      <c r="BJ20" s="476"/>
      <c r="BK20" s="476"/>
      <c r="BL20" s="476"/>
      <c r="BM20" s="477"/>
      <c r="BN20" s="461"/>
      <c r="BO20" s="462"/>
      <c r="BP20" s="462"/>
      <c r="BQ20" s="462"/>
      <c r="BR20" s="462"/>
      <c r="BS20" s="462"/>
      <c r="BT20" s="462"/>
      <c r="BU20" s="463"/>
      <c r="BV20" s="461"/>
      <c r="BW20" s="462"/>
      <c r="BX20" s="462"/>
      <c r="BY20" s="462"/>
      <c r="BZ20" s="462"/>
      <c r="CA20" s="462"/>
      <c r="CB20" s="462"/>
      <c r="CC20" s="463"/>
      <c r="CD20" s="191"/>
      <c r="CE20" s="493"/>
      <c r="CF20" s="493"/>
      <c r="CG20" s="493"/>
      <c r="CH20" s="493"/>
      <c r="CI20" s="493"/>
      <c r="CJ20" s="493"/>
      <c r="CK20" s="493"/>
      <c r="CL20" s="493"/>
      <c r="CM20" s="493"/>
      <c r="CN20" s="493"/>
      <c r="CO20" s="493"/>
      <c r="CP20" s="493"/>
      <c r="CQ20" s="493"/>
      <c r="CR20" s="493"/>
      <c r="CS20" s="494"/>
      <c r="CT20" s="458"/>
      <c r="CU20" s="459"/>
      <c r="CV20" s="459"/>
      <c r="CW20" s="459"/>
      <c r="CX20" s="459"/>
      <c r="CY20" s="459"/>
      <c r="CZ20" s="459"/>
      <c r="DA20" s="460"/>
      <c r="DB20" s="458"/>
      <c r="DC20" s="459"/>
      <c r="DD20" s="459"/>
      <c r="DE20" s="459"/>
      <c r="DF20" s="459"/>
      <c r="DG20" s="459"/>
      <c r="DH20" s="459"/>
      <c r="DI20" s="460"/>
    </row>
    <row r="21" spans="1:113" ht="18.75" customHeight="1" thickBot="1">
      <c r="A21" s="178"/>
      <c r="B21" s="508" t="s">
        <v>163</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34"/>
      <c r="AZ21" s="435"/>
      <c r="BA21" s="435"/>
      <c r="BB21" s="435"/>
      <c r="BC21" s="435"/>
      <c r="BD21" s="435"/>
      <c r="BE21" s="435"/>
      <c r="BF21" s="435"/>
      <c r="BG21" s="435"/>
      <c r="BH21" s="435"/>
      <c r="BI21" s="435"/>
      <c r="BJ21" s="435"/>
      <c r="BK21" s="435"/>
      <c r="BL21" s="435"/>
      <c r="BM21" s="436"/>
      <c r="BN21" s="495"/>
      <c r="BO21" s="496"/>
      <c r="BP21" s="496"/>
      <c r="BQ21" s="496"/>
      <c r="BR21" s="496"/>
      <c r="BS21" s="496"/>
      <c r="BT21" s="496"/>
      <c r="BU21" s="497"/>
      <c r="BV21" s="495"/>
      <c r="BW21" s="496"/>
      <c r="BX21" s="496"/>
      <c r="BY21" s="496"/>
      <c r="BZ21" s="496"/>
      <c r="CA21" s="496"/>
      <c r="CB21" s="496"/>
      <c r="CC21" s="497"/>
      <c r="CD21" s="191"/>
      <c r="CE21" s="493"/>
      <c r="CF21" s="493"/>
      <c r="CG21" s="493"/>
      <c r="CH21" s="493"/>
      <c r="CI21" s="493"/>
      <c r="CJ21" s="493"/>
      <c r="CK21" s="493"/>
      <c r="CL21" s="493"/>
      <c r="CM21" s="493"/>
      <c r="CN21" s="493"/>
      <c r="CO21" s="493"/>
      <c r="CP21" s="493"/>
      <c r="CQ21" s="493"/>
      <c r="CR21" s="493"/>
      <c r="CS21" s="494"/>
      <c r="CT21" s="458"/>
      <c r="CU21" s="459"/>
      <c r="CV21" s="459"/>
      <c r="CW21" s="459"/>
      <c r="CX21" s="459"/>
      <c r="CY21" s="459"/>
      <c r="CZ21" s="459"/>
      <c r="DA21" s="460"/>
      <c r="DB21" s="458"/>
      <c r="DC21" s="459"/>
      <c r="DD21" s="459"/>
      <c r="DE21" s="459"/>
      <c r="DF21" s="459"/>
      <c r="DG21" s="459"/>
      <c r="DH21" s="459"/>
      <c r="DI21" s="460"/>
    </row>
    <row r="22" spans="1:113" ht="18.75" customHeight="1">
      <c r="A22" s="178"/>
      <c r="B22" s="437" t="s">
        <v>164</v>
      </c>
      <c r="C22" s="438"/>
      <c r="D22" s="439"/>
      <c r="E22" s="446" t="s">
        <v>1</v>
      </c>
      <c r="F22" s="447"/>
      <c r="G22" s="447"/>
      <c r="H22" s="447"/>
      <c r="I22" s="447"/>
      <c r="J22" s="447"/>
      <c r="K22" s="448"/>
      <c r="L22" s="446" t="s">
        <v>165</v>
      </c>
      <c r="M22" s="447"/>
      <c r="N22" s="447"/>
      <c r="O22" s="447"/>
      <c r="P22" s="448"/>
      <c r="Q22" s="452" t="s">
        <v>166</v>
      </c>
      <c r="R22" s="453"/>
      <c r="S22" s="453"/>
      <c r="T22" s="453"/>
      <c r="U22" s="453"/>
      <c r="V22" s="454"/>
      <c r="W22" s="503" t="s">
        <v>167</v>
      </c>
      <c r="X22" s="438"/>
      <c r="Y22" s="439"/>
      <c r="Z22" s="446" t="s">
        <v>1</v>
      </c>
      <c r="AA22" s="447"/>
      <c r="AB22" s="447"/>
      <c r="AC22" s="447"/>
      <c r="AD22" s="447"/>
      <c r="AE22" s="447"/>
      <c r="AF22" s="447"/>
      <c r="AG22" s="448"/>
      <c r="AH22" s="464" t="s">
        <v>168</v>
      </c>
      <c r="AI22" s="447"/>
      <c r="AJ22" s="447"/>
      <c r="AK22" s="447"/>
      <c r="AL22" s="448"/>
      <c r="AM22" s="464" t="s">
        <v>169</v>
      </c>
      <c r="AN22" s="465"/>
      <c r="AO22" s="465"/>
      <c r="AP22" s="465"/>
      <c r="AQ22" s="465"/>
      <c r="AR22" s="466"/>
      <c r="AS22" s="452" t="s">
        <v>166</v>
      </c>
      <c r="AT22" s="453"/>
      <c r="AU22" s="453"/>
      <c r="AV22" s="453"/>
      <c r="AW22" s="453"/>
      <c r="AX22" s="470"/>
      <c r="AY22" s="487" t="s">
        <v>170</v>
      </c>
      <c r="AZ22" s="488"/>
      <c r="BA22" s="488"/>
      <c r="BB22" s="488"/>
      <c r="BC22" s="488"/>
      <c r="BD22" s="488"/>
      <c r="BE22" s="488"/>
      <c r="BF22" s="488"/>
      <c r="BG22" s="488"/>
      <c r="BH22" s="488"/>
      <c r="BI22" s="488"/>
      <c r="BJ22" s="488"/>
      <c r="BK22" s="488"/>
      <c r="BL22" s="488"/>
      <c r="BM22" s="489"/>
      <c r="BN22" s="490">
        <v>13982853</v>
      </c>
      <c r="BO22" s="491"/>
      <c r="BP22" s="491"/>
      <c r="BQ22" s="491"/>
      <c r="BR22" s="491"/>
      <c r="BS22" s="491"/>
      <c r="BT22" s="491"/>
      <c r="BU22" s="492"/>
      <c r="BV22" s="490">
        <v>14060156</v>
      </c>
      <c r="BW22" s="491"/>
      <c r="BX22" s="491"/>
      <c r="BY22" s="491"/>
      <c r="BZ22" s="491"/>
      <c r="CA22" s="491"/>
      <c r="CB22" s="491"/>
      <c r="CC22" s="492"/>
      <c r="CD22" s="191"/>
      <c r="CE22" s="493"/>
      <c r="CF22" s="493"/>
      <c r="CG22" s="493"/>
      <c r="CH22" s="493"/>
      <c r="CI22" s="493"/>
      <c r="CJ22" s="493"/>
      <c r="CK22" s="493"/>
      <c r="CL22" s="493"/>
      <c r="CM22" s="493"/>
      <c r="CN22" s="493"/>
      <c r="CO22" s="493"/>
      <c r="CP22" s="493"/>
      <c r="CQ22" s="493"/>
      <c r="CR22" s="493"/>
      <c r="CS22" s="494"/>
      <c r="CT22" s="458"/>
      <c r="CU22" s="459"/>
      <c r="CV22" s="459"/>
      <c r="CW22" s="459"/>
      <c r="CX22" s="459"/>
      <c r="CY22" s="459"/>
      <c r="CZ22" s="459"/>
      <c r="DA22" s="460"/>
      <c r="DB22" s="458"/>
      <c r="DC22" s="459"/>
      <c r="DD22" s="459"/>
      <c r="DE22" s="459"/>
      <c r="DF22" s="459"/>
      <c r="DG22" s="459"/>
      <c r="DH22" s="459"/>
      <c r="DI22" s="460"/>
    </row>
    <row r="23" spans="1:113" ht="18.75" customHeight="1">
      <c r="A23" s="178"/>
      <c r="B23" s="440"/>
      <c r="C23" s="441"/>
      <c r="D23" s="442"/>
      <c r="E23" s="449"/>
      <c r="F23" s="450"/>
      <c r="G23" s="450"/>
      <c r="H23" s="450"/>
      <c r="I23" s="450"/>
      <c r="J23" s="450"/>
      <c r="K23" s="451"/>
      <c r="L23" s="449"/>
      <c r="M23" s="450"/>
      <c r="N23" s="450"/>
      <c r="O23" s="450"/>
      <c r="P23" s="451"/>
      <c r="Q23" s="455"/>
      <c r="R23" s="456"/>
      <c r="S23" s="456"/>
      <c r="T23" s="456"/>
      <c r="U23" s="456"/>
      <c r="V23" s="457"/>
      <c r="W23" s="504"/>
      <c r="X23" s="441"/>
      <c r="Y23" s="442"/>
      <c r="Z23" s="449"/>
      <c r="AA23" s="450"/>
      <c r="AB23" s="450"/>
      <c r="AC23" s="450"/>
      <c r="AD23" s="450"/>
      <c r="AE23" s="450"/>
      <c r="AF23" s="450"/>
      <c r="AG23" s="451"/>
      <c r="AH23" s="449"/>
      <c r="AI23" s="450"/>
      <c r="AJ23" s="450"/>
      <c r="AK23" s="450"/>
      <c r="AL23" s="451"/>
      <c r="AM23" s="467"/>
      <c r="AN23" s="468"/>
      <c r="AO23" s="468"/>
      <c r="AP23" s="468"/>
      <c r="AQ23" s="468"/>
      <c r="AR23" s="469"/>
      <c r="AS23" s="455"/>
      <c r="AT23" s="456"/>
      <c r="AU23" s="456"/>
      <c r="AV23" s="456"/>
      <c r="AW23" s="456"/>
      <c r="AX23" s="471"/>
      <c r="AY23" s="475" t="s">
        <v>171</v>
      </c>
      <c r="AZ23" s="476"/>
      <c r="BA23" s="476"/>
      <c r="BB23" s="476"/>
      <c r="BC23" s="476"/>
      <c r="BD23" s="476"/>
      <c r="BE23" s="476"/>
      <c r="BF23" s="476"/>
      <c r="BG23" s="476"/>
      <c r="BH23" s="476"/>
      <c r="BI23" s="476"/>
      <c r="BJ23" s="476"/>
      <c r="BK23" s="476"/>
      <c r="BL23" s="476"/>
      <c r="BM23" s="477"/>
      <c r="BN23" s="461">
        <v>13714066</v>
      </c>
      <c r="BO23" s="462"/>
      <c r="BP23" s="462"/>
      <c r="BQ23" s="462"/>
      <c r="BR23" s="462"/>
      <c r="BS23" s="462"/>
      <c r="BT23" s="462"/>
      <c r="BU23" s="463"/>
      <c r="BV23" s="461">
        <v>13741157</v>
      </c>
      <c r="BW23" s="462"/>
      <c r="BX23" s="462"/>
      <c r="BY23" s="462"/>
      <c r="BZ23" s="462"/>
      <c r="CA23" s="462"/>
      <c r="CB23" s="462"/>
      <c r="CC23" s="463"/>
      <c r="CD23" s="191"/>
      <c r="CE23" s="493"/>
      <c r="CF23" s="493"/>
      <c r="CG23" s="493"/>
      <c r="CH23" s="493"/>
      <c r="CI23" s="493"/>
      <c r="CJ23" s="493"/>
      <c r="CK23" s="493"/>
      <c r="CL23" s="493"/>
      <c r="CM23" s="493"/>
      <c r="CN23" s="493"/>
      <c r="CO23" s="493"/>
      <c r="CP23" s="493"/>
      <c r="CQ23" s="493"/>
      <c r="CR23" s="493"/>
      <c r="CS23" s="494"/>
      <c r="CT23" s="458"/>
      <c r="CU23" s="459"/>
      <c r="CV23" s="459"/>
      <c r="CW23" s="459"/>
      <c r="CX23" s="459"/>
      <c r="CY23" s="459"/>
      <c r="CZ23" s="459"/>
      <c r="DA23" s="460"/>
      <c r="DB23" s="458"/>
      <c r="DC23" s="459"/>
      <c r="DD23" s="459"/>
      <c r="DE23" s="459"/>
      <c r="DF23" s="459"/>
      <c r="DG23" s="459"/>
      <c r="DH23" s="459"/>
      <c r="DI23" s="460"/>
    </row>
    <row r="24" spans="1:113" ht="18.75" customHeight="1" thickBot="1">
      <c r="A24" s="178"/>
      <c r="B24" s="440"/>
      <c r="C24" s="441"/>
      <c r="D24" s="442"/>
      <c r="E24" s="417" t="s">
        <v>172</v>
      </c>
      <c r="F24" s="418"/>
      <c r="G24" s="418"/>
      <c r="H24" s="418"/>
      <c r="I24" s="418"/>
      <c r="J24" s="418"/>
      <c r="K24" s="419"/>
      <c r="L24" s="414">
        <v>1</v>
      </c>
      <c r="M24" s="415"/>
      <c r="N24" s="415"/>
      <c r="O24" s="415"/>
      <c r="P24" s="416"/>
      <c r="Q24" s="414">
        <v>8320</v>
      </c>
      <c r="R24" s="415"/>
      <c r="S24" s="415"/>
      <c r="T24" s="415"/>
      <c r="U24" s="415"/>
      <c r="V24" s="416"/>
      <c r="W24" s="504"/>
      <c r="X24" s="441"/>
      <c r="Y24" s="442"/>
      <c r="Z24" s="417" t="s">
        <v>173</v>
      </c>
      <c r="AA24" s="418"/>
      <c r="AB24" s="418"/>
      <c r="AC24" s="418"/>
      <c r="AD24" s="418"/>
      <c r="AE24" s="418"/>
      <c r="AF24" s="418"/>
      <c r="AG24" s="419"/>
      <c r="AH24" s="414">
        <v>131</v>
      </c>
      <c r="AI24" s="415"/>
      <c r="AJ24" s="415"/>
      <c r="AK24" s="415"/>
      <c r="AL24" s="416"/>
      <c r="AM24" s="414">
        <v>393262</v>
      </c>
      <c r="AN24" s="415"/>
      <c r="AO24" s="415"/>
      <c r="AP24" s="415"/>
      <c r="AQ24" s="415"/>
      <c r="AR24" s="416"/>
      <c r="AS24" s="414">
        <v>3002</v>
      </c>
      <c r="AT24" s="415"/>
      <c r="AU24" s="415"/>
      <c r="AV24" s="415"/>
      <c r="AW24" s="415"/>
      <c r="AX24" s="474"/>
      <c r="AY24" s="434" t="s">
        <v>174</v>
      </c>
      <c r="AZ24" s="435"/>
      <c r="BA24" s="435"/>
      <c r="BB24" s="435"/>
      <c r="BC24" s="435"/>
      <c r="BD24" s="435"/>
      <c r="BE24" s="435"/>
      <c r="BF24" s="435"/>
      <c r="BG24" s="435"/>
      <c r="BH24" s="435"/>
      <c r="BI24" s="435"/>
      <c r="BJ24" s="435"/>
      <c r="BK24" s="435"/>
      <c r="BL24" s="435"/>
      <c r="BM24" s="436"/>
      <c r="BN24" s="461">
        <v>9168505</v>
      </c>
      <c r="BO24" s="462"/>
      <c r="BP24" s="462"/>
      <c r="BQ24" s="462"/>
      <c r="BR24" s="462"/>
      <c r="BS24" s="462"/>
      <c r="BT24" s="462"/>
      <c r="BU24" s="463"/>
      <c r="BV24" s="461">
        <v>9343805</v>
      </c>
      <c r="BW24" s="462"/>
      <c r="BX24" s="462"/>
      <c r="BY24" s="462"/>
      <c r="BZ24" s="462"/>
      <c r="CA24" s="462"/>
      <c r="CB24" s="462"/>
      <c r="CC24" s="463"/>
      <c r="CD24" s="191"/>
      <c r="CE24" s="493"/>
      <c r="CF24" s="493"/>
      <c r="CG24" s="493"/>
      <c r="CH24" s="493"/>
      <c r="CI24" s="493"/>
      <c r="CJ24" s="493"/>
      <c r="CK24" s="493"/>
      <c r="CL24" s="493"/>
      <c r="CM24" s="493"/>
      <c r="CN24" s="493"/>
      <c r="CO24" s="493"/>
      <c r="CP24" s="493"/>
      <c r="CQ24" s="493"/>
      <c r="CR24" s="493"/>
      <c r="CS24" s="494"/>
      <c r="CT24" s="458"/>
      <c r="CU24" s="459"/>
      <c r="CV24" s="459"/>
      <c r="CW24" s="459"/>
      <c r="CX24" s="459"/>
      <c r="CY24" s="459"/>
      <c r="CZ24" s="459"/>
      <c r="DA24" s="460"/>
      <c r="DB24" s="458"/>
      <c r="DC24" s="459"/>
      <c r="DD24" s="459"/>
      <c r="DE24" s="459"/>
      <c r="DF24" s="459"/>
      <c r="DG24" s="459"/>
      <c r="DH24" s="459"/>
      <c r="DI24" s="460"/>
    </row>
    <row r="25" spans="1:113" ht="18.75" customHeight="1">
      <c r="A25" s="178"/>
      <c r="B25" s="440"/>
      <c r="C25" s="441"/>
      <c r="D25" s="442"/>
      <c r="E25" s="417" t="s">
        <v>175</v>
      </c>
      <c r="F25" s="418"/>
      <c r="G25" s="418"/>
      <c r="H25" s="418"/>
      <c r="I25" s="418"/>
      <c r="J25" s="418"/>
      <c r="K25" s="419"/>
      <c r="L25" s="414">
        <v>2</v>
      </c>
      <c r="M25" s="415"/>
      <c r="N25" s="415"/>
      <c r="O25" s="415"/>
      <c r="P25" s="416"/>
      <c r="Q25" s="414">
        <v>6730</v>
      </c>
      <c r="R25" s="415"/>
      <c r="S25" s="415"/>
      <c r="T25" s="415"/>
      <c r="U25" s="415"/>
      <c r="V25" s="416"/>
      <c r="W25" s="504"/>
      <c r="X25" s="441"/>
      <c r="Y25" s="442"/>
      <c r="Z25" s="417" t="s">
        <v>176</v>
      </c>
      <c r="AA25" s="418"/>
      <c r="AB25" s="418"/>
      <c r="AC25" s="418"/>
      <c r="AD25" s="418"/>
      <c r="AE25" s="418"/>
      <c r="AF25" s="418"/>
      <c r="AG25" s="419"/>
      <c r="AH25" s="414" t="s">
        <v>138</v>
      </c>
      <c r="AI25" s="415"/>
      <c r="AJ25" s="415"/>
      <c r="AK25" s="415"/>
      <c r="AL25" s="416"/>
      <c r="AM25" s="414" t="s">
        <v>138</v>
      </c>
      <c r="AN25" s="415"/>
      <c r="AO25" s="415"/>
      <c r="AP25" s="415"/>
      <c r="AQ25" s="415"/>
      <c r="AR25" s="416"/>
      <c r="AS25" s="414" t="s">
        <v>177</v>
      </c>
      <c r="AT25" s="415"/>
      <c r="AU25" s="415"/>
      <c r="AV25" s="415"/>
      <c r="AW25" s="415"/>
      <c r="AX25" s="474"/>
      <c r="AY25" s="487" t="s">
        <v>178</v>
      </c>
      <c r="AZ25" s="488"/>
      <c r="BA25" s="488"/>
      <c r="BB25" s="488"/>
      <c r="BC25" s="488"/>
      <c r="BD25" s="488"/>
      <c r="BE25" s="488"/>
      <c r="BF25" s="488"/>
      <c r="BG25" s="488"/>
      <c r="BH25" s="488"/>
      <c r="BI25" s="488"/>
      <c r="BJ25" s="488"/>
      <c r="BK25" s="488"/>
      <c r="BL25" s="488"/>
      <c r="BM25" s="489"/>
      <c r="BN25" s="490">
        <v>742635</v>
      </c>
      <c r="BO25" s="491"/>
      <c r="BP25" s="491"/>
      <c r="BQ25" s="491"/>
      <c r="BR25" s="491"/>
      <c r="BS25" s="491"/>
      <c r="BT25" s="491"/>
      <c r="BU25" s="492"/>
      <c r="BV25" s="490">
        <v>1465529</v>
      </c>
      <c r="BW25" s="491"/>
      <c r="BX25" s="491"/>
      <c r="BY25" s="491"/>
      <c r="BZ25" s="491"/>
      <c r="CA25" s="491"/>
      <c r="CB25" s="491"/>
      <c r="CC25" s="492"/>
      <c r="CD25" s="191"/>
      <c r="CE25" s="493"/>
      <c r="CF25" s="493"/>
      <c r="CG25" s="493"/>
      <c r="CH25" s="493"/>
      <c r="CI25" s="493"/>
      <c r="CJ25" s="493"/>
      <c r="CK25" s="493"/>
      <c r="CL25" s="493"/>
      <c r="CM25" s="493"/>
      <c r="CN25" s="493"/>
      <c r="CO25" s="493"/>
      <c r="CP25" s="493"/>
      <c r="CQ25" s="493"/>
      <c r="CR25" s="493"/>
      <c r="CS25" s="494"/>
      <c r="CT25" s="458"/>
      <c r="CU25" s="459"/>
      <c r="CV25" s="459"/>
      <c r="CW25" s="459"/>
      <c r="CX25" s="459"/>
      <c r="CY25" s="459"/>
      <c r="CZ25" s="459"/>
      <c r="DA25" s="460"/>
      <c r="DB25" s="458"/>
      <c r="DC25" s="459"/>
      <c r="DD25" s="459"/>
      <c r="DE25" s="459"/>
      <c r="DF25" s="459"/>
      <c r="DG25" s="459"/>
      <c r="DH25" s="459"/>
      <c r="DI25" s="460"/>
    </row>
    <row r="26" spans="1:113" ht="18.75" customHeight="1">
      <c r="A26" s="178"/>
      <c r="B26" s="440"/>
      <c r="C26" s="441"/>
      <c r="D26" s="442"/>
      <c r="E26" s="417" t="s">
        <v>179</v>
      </c>
      <c r="F26" s="418"/>
      <c r="G26" s="418"/>
      <c r="H26" s="418"/>
      <c r="I26" s="418"/>
      <c r="J26" s="418"/>
      <c r="K26" s="419"/>
      <c r="L26" s="414">
        <v>1</v>
      </c>
      <c r="M26" s="415"/>
      <c r="N26" s="415"/>
      <c r="O26" s="415"/>
      <c r="P26" s="416"/>
      <c r="Q26" s="414">
        <v>6260</v>
      </c>
      <c r="R26" s="415"/>
      <c r="S26" s="415"/>
      <c r="T26" s="415"/>
      <c r="U26" s="415"/>
      <c r="V26" s="416"/>
      <c r="W26" s="504"/>
      <c r="X26" s="441"/>
      <c r="Y26" s="442"/>
      <c r="Z26" s="417" t="s">
        <v>180</v>
      </c>
      <c r="AA26" s="472"/>
      <c r="AB26" s="472"/>
      <c r="AC26" s="472"/>
      <c r="AD26" s="472"/>
      <c r="AE26" s="472"/>
      <c r="AF26" s="472"/>
      <c r="AG26" s="473"/>
      <c r="AH26" s="414" t="s">
        <v>138</v>
      </c>
      <c r="AI26" s="415"/>
      <c r="AJ26" s="415"/>
      <c r="AK26" s="415"/>
      <c r="AL26" s="416"/>
      <c r="AM26" s="414" t="s">
        <v>138</v>
      </c>
      <c r="AN26" s="415"/>
      <c r="AO26" s="415"/>
      <c r="AP26" s="415"/>
      <c r="AQ26" s="415"/>
      <c r="AR26" s="416"/>
      <c r="AS26" s="414" t="s">
        <v>181</v>
      </c>
      <c r="AT26" s="415"/>
      <c r="AU26" s="415"/>
      <c r="AV26" s="415"/>
      <c r="AW26" s="415"/>
      <c r="AX26" s="474"/>
      <c r="AY26" s="501" t="s">
        <v>182</v>
      </c>
      <c r="AZ26" s="421"/>
      <c r="BA26" s="421"/>
      <c r="BB26" s="421"/>
      <c r="BC26" s="421"/>
      <c r="BD26" s="421"/>
      <c r="BE26" s="421"/>
      <c r="BF26" s="421"/>
      <c r="BG26" s="421"/>
      <c r="BH26" s="421"/>
      <c r="BI26" s="421"/>
      <c r="BJ26" s="421"/>
      <c r="BK26" s="421"/>
      <c r="BL26" s="421"/>
      <c r="BM26" s="502"/>
      <c r="BN26" s="461" t="s">
        <v>129</v>
      </c>
      <c r="BO26" s="462"/>
      <c r="BP26" s="462"/>
      <c r="BQ26" s="462"/>
      <c r="BR26" s="462"/>
      <c r="BS26" s="462"/>
      <c r="BT26" s="462"/>
      <c r="BU26" s="463"/>
      <c r="BV26" s="461" t="s">
        <v>129</v>
      </c>
      <c r="BW26" s="462"/>
      <c r="BX26" s="462"/>
      <c r="BY26" s="462"/>
      <c r="BZ26" s="462"/>
      <c r="CA26" s="462"/>
      <c r="CB26" s="462"/>
      <c r="CC26" s="463"/>
      <c r="CD26" s="191"/>
      <c r="CE26" s="493"/>
      <c r="CF26" s="493"/>
      <c r="CG26" s="493"/>
      <c r="CH26" s="493"/>
      <c r="CI26" s="493"/>
      <c r="CJ26" s="493"/>
      <c r="CK26" s="493"/>
      <c r="CL26" s="493"/>
      <c r="CM26" s="493"/>
      <c r="CN26" s="493"/>
      <c r="CO26" s="493"/>
      <c r="CP26" s="493"/>
      <c r="CQ26" s="493"/>
      <c r="CR26" s="493"/>
      <c r="CS26" s="494"/>
      <c r="CT26" s="458"/>
      <c r="CU26" s="459"/>
      <c r="CV26" s="459"/>
      <c r="CW26" s="459"/>
      <c r="CX26" s="459"/>
      <c r="CY26" s="459"/>
      <c r="CZ26" s="459"/>
      <c r="DA26" s="460"/>
      <c r="DB26" s="458"/>
      <c r="DC26" s="459"/>
      <c r="DD26" s="459"/>
      <c r="DE26" s="459"/>
      <c r="DF26" s="459"/>
      <c r="DG26" s="459"/>
      <c r="DH26" s="459"/>
      <c r="DI26" s="460"/>
    </row>
    <row r="27" spans="1:113" ht="18.75" customHeight="1" thickBot="1">
      <c r="A27" s="178"/>
      <c r="B27" s="440"/>
      <c r="C27" s="441"/>
      <c r="D27" s="442"/>
      <c r="E27" s="417" t="s">
        <v>183</v>
      </c>
      <c r="F27" s="418"/>
      <c r="G27" s="418"/>
      <c r="H27" s="418"/>
      <c r="I27" s="418"/>
      <c r="J27" s="418"/>
      <c r="K27" s="419"/>
      <c r="L27" s="414">
        <v>1</v>
      </c>
      <c r="M27" s="415"/>
      <c r="N27" s="415"/>
      <c r="O27" s="415"/>
      <c r="P27" s="416"/>
      <c r="Q27" s="414">
        <v>3460</v>
      </c>
      <c r="R27" s="415"/>
      <c r="S27" s="415"/>
      <c r="T27" s="415"/>
      <c r="U27" s="415"/>
      <c r="V27" s="416"/>
      <c r="W27" s="504"/>
      <c r="X27" s="441"/>
      <c r="Y27" s="442"/>
      <c r="Z27" s="417" t="s">
        <v>184</v>
      </c>
      <c r="AA27" s="418"/>
      <c r="AB27" s="418"/>
      <c r="AC27" s="418"/>
      <c r="AD27" s="418"/>
      <c r="AE27" s="418"/>
      <c r="AF27" s="418"/>
      <c r="AG27" s="419"/>
      <c r="AH27" s="414">
        <v>13</v>
      </c>
      <c r="AI27" s="415"/>
      <c r="AJ27" s="415"/>
      <c r="AK27" s="415"/>
      <c r="AL27" s="416"/>
      <c r="AM27" s="414">
        <v>40534</v>
      </c>
      <c r="AN27" s="415"/>
      <c r="AO27" s="415"/>
      <c r="AP27" s="415"/>
      <c r="AQ27" s="415"/>
      <c r="AR27" s="416"/>
      <c r="AS27" s="414">
        <v>3118</v>
      </c>
      <c r="AT27" s="415"/>
      <c r="AU27" s="415"/>
      <c r="AV27" s="415"/>
      <c r="AW27" s="415"/>
      <c r="AX27" s="474"/>
      <c r="AY27" s="498" t="s">
        <v>185</v>
      </c>
      <c r="AZ27" s="499"/>
      <c r="BA27" s="499"/>
      <c r="BB27" s="499"/>
      <c r="BC27" s="499"/>
      <c r="BD27" s="499"/>
      <c r="BE27" s="499"/>
      <c r="BF27" s="499"/>
      <c r="BG27" s="499"/>
      <c r="BH27" s="499"/>
      <c r="BI27" s="499"/>
      <c r="BJ27" s="499"/>
      <c r="BK27" s="499"/>
      <c r="BL27" s="499"/>
      <c r="BM27" s="500"/>
      <c r="BN27" s="495">
        <v>140000</v>
      </c>
      <c r="BO27" s="496"/>
      <c r="BP27" s="496"/>
      <c r="BQ27" s="496"/>
      <c r="BR27" s="496"/>
      <c r="BS27" s="496"/>
      <c r="BT27" s="496"/>
      <c r="BU27" s="497"/>
      <c r="BV27" s="495">
        <v>140000</v>
      </c>
      <c r="BW27" s="496"/>
      <c r="BX27" s="496"/>
      <c r="BY27" s="496"/>
      <c r="BZ27" s="496"/>
      <c r="CA27" s="496"/>
      <c r="CB27" s="496"/>
      <c r="CC27" s="497"/>
      <c r="CD27" s="193"/>
      <c r="CE27" s="493"/>
      <c r="CF27" s="493"/>
      <c r="CG27" s="493"/>
      <c r="CH27" s="493"/>
      <c r="CI27" s="493"/>
      <c r="CJ27" s="493"/>
      <c r="CK27" s="493"/>
      <c r="CL27" s="493"/>
      <c r="CM27" s="493"/>
      <c r="CN27" s="493"/>
      <c r="CO27" s="493"/>
      <c r="CP27" s="493"/>
      <c r="CQ27" s="493"/>
      <c r="CR27" s="493"/>
      <c r="CS27" s="494"/>
      <c r="CT27" s="458"/>
      <c r="CU27" s="459"/>
      <c r="CV27" s="459"/>
      <c r="CW27" s="459"/>
      <c r="CX27" s="459"/>
      <c r="CY27" s="459"/>
      <c r="CZ27" s="459"/>
      <c r="DA27" s="460"/>
      <c r="DB27" s="458"/>
      <c r="DC27" s="459"/>
      <c r="DD27" s="459"/>
      <c r="DE27" s="459"/>
      <c r="DF27" s="459"/>
      <c r="DG27" s="459"/>
      <c r="DH27" s="459"/>
      <c r="DI27" s="460"/>
    </row>
    <row r="28" spans="1:113" ht="18.75" customHeight="1">
      <c r="A28" s="178"/>
      <c r="B28" s="440"/>
      <c r="C28" s="441"/>
      <c r="D28" s="442"/>
      <c r="E28" s="417" t="s">
        <v>186</v>
      </c>
      <c r="F28" s="418"/>
      <c r="G28" s="418"/>
      <c r="H28" s="418"/>
      <c r="I28" s="418"/>
      <c r="J28" s="418"/>
      <c r="K28" s="419"/>
      <c r="L28" s="414">
        <v>1</v>
      </c>
      <c r="M28" s="415"/>
      <c r="N28" s="415"/>
      <c r="O28" s="415"/>
      <c r="P28" s="416"/>
      <c r="Q28" s="414">
        <v>2830</v>
      </c>
      <c r="R28" s="415"/>
      <c r="S28" s="415"/>
      <c r="T28" s="415"/>
      <c r="U28" s="415"/>
      <c r="V28" s="416"/>
      <c r="W28" s="504"/>
      <c r="X28" s="441"/>
      <c r="Y28" s="442"/>
      <c r="Z28" s="417" t="s">
        <v>187</v>
      </c>
      <c r="AA28" s="418"/>
      <c r="AB28" s="418"/>
      <c r="AC28" s="418"/>
      <c r="AD28" s="418"/>
      <c r="AE28" s="418"/>
      <c r="AF28" s="418"/>
      <c r="AG28" s="419"/>
      <c r="AH28" s="414" t="s">
        <v>129</v>
      </c>
      <c r="AI28" s="415"/>
      <c r="AJ28" s="415"/>
      <c r="AK28" s="415"/>
      <c r="AL28" s="416"/>
      <c r="AM28" s="414" t="s">
        <v>177</v>
      </c>
      <c r="AN28" s="415"/>
      <c r="AO28" s="415"/>
      <c r="AP28" s="415"/>
      <c r="AQ28" s="415"/>
      <c r="AR28" s="416"/>
      <c r="AS28" s="414" t="s">
        <v>138</v>
      </c>
      <c r="AT28" s="415"/>
      <c r="AU28" s="415"/>
      <c r="AV28" s="415"/>
      <c r="AW28" s="415"/>
      <c r="AX28" s="474"/>
      <c r="AY28" s="478" t="s">
        <v>188</v>
      </c>
      <c r="AZ28" s="479"/>
      <c r="BA28" s="479"/>
      <c r="BB28" s="480"/>
      <c r="BC28" s="487" t="s">
        <v>48</v>
      </c>
      <c r="BD28" s="488"/>
      <c r="BE28" s="488"/>
      <c r="BF28" s="488"/>
      <c r="BG28" s="488"/>
      <c r="BH28" s="488"/>
      <c r="BI28" s="488"/>
      <c r="BJ28" s="488"/>
      <c r="BK28" s="488"/>
      <c r="BL28" s="488"/>
      <c r="BM28" s="489"/>
      <c r="BN28" s="490">
        <v>2709119</v>
      </c>
      <c r="BO28" s="491"/>
      <c r="BP28" s="491"/>
      <c r="BQ28" s="491"/>
      <c r="BR28" s="491"/>
      <c r="BS28" s="491"/>
      <c r="BT28" s="491"/>
      <c r="BU28" s="492"/>
      <c r="BV28" s="490">
        <v>2407833</v>
      </c>
      <c r="BW28" s="491"/>
      <c r="BX28" s="491"/>
      <c r="BY28" s="491"/>
      <c r="BZ28" s="491"/>
      <c r="CA28" s="491"/>
      <c r="CB28" s="491"/>
      <c r="CC28" s="492"/>
      <c r="CD28" s="191"/>
      <c r="CE28" s="493"/>
      <c r="CF28" s="493"/>
      <c r="CG28" s="493"/>
      <c r="CH28" s="493"/>
      <c r="CI28" s="493"/>
      <c r="CJ28" s="493"/>
      <c r="CK28" s="493"/>
      <c r="CL28" s="493"/>
      <c r="CM28" s="493"/>
      <c r="CN28" s="493"/>
      <c r="CO28" s="493"/>
      <c r="CP28" s="493"/>
      <c r="CQ28" s="493"/>
      <c r="CR28" s="493"/>
      <c r="CS28" s="494"/>
      <c r="CT28" s="458"/>
      <c r="CU28" s="459"/>
      <c r="CV28" s="459"/>
      <c r="CW28" s="459"/>
      <c r="CX28" s="459"/>
      <c r="CY28" s="459"/>
      <c r="CZ28" s="459"/>
      <c r="DA28" s="460"/>
      <c r="DB28" s="458"/>
      <c r="DC28" s="459"/>
      <c r="DD28" s="459"/>
      <c r="DE28" s="459"/>
      <c r="DF28" s="459"/>
      <c r="DG28" s="459"/>
      <c r="DH28" s="459"/>
      <c r="DI28" s="460"/>
    </row>
    <row r="29" spans="1:113" ht="18.75" customHeight="1">
      <c r="A29" s="178"/>
      <c r="B29" s="440"/>
      <c r="C29" s="441"/>
      <c r="D29" s="442"/>
      <c r="E29" s="417" t="s">
        <v>189</v>
      </c>
      <c r="F29" s="418"/>
      <c r="G29" s="418"/>
      <c r="H29" s="418"/>
      <c r="I29" s="418"/>
      <c r="J29" s="418"/>
      <c r="K29" s="419"/>
      <c r="L29" s="414">
        <v>10</v>
      </c>
      <c r="M29" s="415"/>
      <c r="N29" s="415"/>
      <c r="O29" s="415"/>
      <c r="P29" s="416"/>
      <c r="Q29" s="414">
        <v>2640</v>
      </c>
      <c r="R29" s="415"/>
      <c r="S29" s="415"/>
      <c r="T29" s="415"/>
      <c r="U29" s="415"/>
      <c r="V29" s="416"/>
      <c r="W29" s="505"/>
      <c r="X29" s="506"/>
      <c r="Y29" s="507"/>
      <c r="Z29" s="417" t="s">
        <v>190</v>
      </c>
      <c r="AA29" s="418"/>
      <c r="AB29" s="418"/>
      <c r="AC29" s="418"/>
      <c r="AD29" s="418"/>
      <c r="AE29" s="418"/>
      <c r="AF29" s="418"/>
      <c r="AG29" s="419"/>
      <c r="AH29" s="414">
        <v>144</v>
      </c>
      <c r="AI29" s="415"/>
      <c r="AJ29" s="415"/>
      <c r="AK29" s="415"/>
      <c r="AL29" s="416"/>
      <c r="AM29" s="414">
        <v>433796</v>
      </c>
      <c r="AN29" s="415"/>
      <c r="AO29" s="415"/>
      <c r="AP29" s="415"/>
      <c r="AQ29" s="415"/>
      <c r="AR29" s="416"/>
      <c r="AS29" s="414">
        <v>3012</v>
      </c>
      <c r="AT29" s="415"/>
      <c r="AU29" s="415"/>
      <c r="AV29" s="415"/>
      <c r="AW29" s="415"/>
      <c r="AX29" s="474"/>
      <c r="AY29" s="481"/>
      <c r="AZ29" s="482"/>
      <c r="BA29" s="482"/>
      <c r="BB29" s="483"/>
      <c r="BC29" s="475" t="s">
        <v>191</v>
      </c>
      <c r="BD29" s="476"/>
      <c r="BE29" s="476"/>
      <c r="BF29" s="476"/>
      <c r="BG29" s="476"/>
      <c r="BH29" s="476"/>
      <c r="BI29" s="476"/>
      <c r="BJ29" s="476"/>
      <c r="BK29" s="476"/>
      <c r="BL29" s="476"/>
      <c r="BM29" s="477"/>
      <c r="BN29" s="461">
        <v>949970</v>
      </c>
      <c r="BO29" s="462"/>
      <c r="BP29" s="462"/>
      <c r="BQ29" s="462"/>
      <c r="BR29" s="462"/>
      <c r="BS29" s="462"/>
      <c r="BT29" s="462"/>
      <c r="BU29" s="463"/>
      <c r="BV29" s="461">
        <v>649629</v>
      </c>
      <c r="BW29" s="462"/>
      <c r="BX29" s="462"/>
      <c r="BY29" s="462"/>
      <c r="BZ29" s="462"/>
      <c r="CA29" s="462"/>
      <c r="CB29" s="462"/>
      <c r="CC29" s="463"/>
      <c r="CD29" s="193"/>
      <c r="CE29" s="493"/>
      <c r="CF29" s="493"/>
      <c r="CG29" s="493"/>
      <c r="CH29" s="493"/>
      <c r="CI29" s="493"/>
      <c r="CJ29" s="493"/>
      <c r="CK29" s="493"/>
      <c r="CL29" s="493"/>
      <c r="CM29" s="493"/>
      <c r="CN29" s="493"/>
      <c r="CO29" s="493"/>
      <c r="CP29" s="493"/>
      <c r="CQ29" s="493"/>
      <c r="CR29" s="493"/>
      <c r="CS29" s="494"/>
      <c r="CT29" s="458"/>
      <c r="CU29" s="459"/>
      <c r="CV29" s="459"/>
      <c r="CW29" s="459"/>
      <c r="CX29" s="459"/>
      <c r="CY29" s="459"/>
      <c r="CZ29" s="459"/>
      <c r="DA29" s="460"/>
      <c r="DB29" s="458"/>
      <c r="DC29" s="459"/>
      <c r="DD29" s="459"/>
      <c r="DE29" s="459"/>
      <c r="DF29" s="459"/>
      <c r="DG29" s="459"/>
      <c r="DH29" s="459"/>
      <c r="DI29" s="460"/>
    </row>
    <row r="30" spans="1:113" ht="18.75" customHeight="1" thickBot="1">
      <c r="A30" s="178"/>
      <c r="B30" s="443"/>
      <c r="C30" s="444"/>
      <c r="D30" s="445"/>
      <c r="E30" s="422"/>
      <c r="F30" s="423"/>
      <c r="G30" s="423"/>
      <c r="H30" s="423"/>
      <c r="I30" s="423"/>
      <c r="J30" s="423"/>
      <c r="K30" s="424"/>
      <c r="L30" s="425"/>
      <c r="M30" s="426"/>
      <c r="N30" s="426"/>
      <c r="O30" s="426"/>
      <c r="P30" s="427"/>
      <c r="Q30" s="425"/>
      <c r="R30" s="426"/>
      <c r="S30" s="426"/>
      <c r="T30" s="426"/>
      <c r="U30" s="426"/>
      <c r="V30" s="427"/>
      <c r="W30" s="428" t="s">
        <v>192</v>
      </c>
      <c r="X30" s="429"/>
      <c r="Y30" s="429"/>
      <c r="Z30" s="429"/>
      <c r="AA30" s="429"/>
      <c r="AB30" s="429"/>
      <c r="AC30" s="429"/>
      <c r="AD30" s="429"/>
      <c r="AE30" s="429"/>
      <c r="AF30" s="429"/>
      <c r="AG30" s="430"/>
      <c r="AH30" s="431">
        <v>96.8</v>
      </c>
      <c r="AI30" s="432"/>
      <c r="AJ30" s="432"/>
      <c r="AK30" s="432"/>
      <c r="AL30" s="432"/>
      <c r="AM30" s="432"/>
      <c r="AN30" s="432"/>
      <c r="AO30" s="432"/>
      <c r="AP30" s="432"/>
      <c r="AQ30" s="432"/>
      <c r="AR30" s="432"/>
      <c r="AS30" s="432"/>
      <c r="AT30" s="432"/>
      <c r="AU30" s="432"/>
      <c r="AV30" s="432"/>
      <c r="AW30" s="432"/>
      <c r="AX30" s="433"/>
      <c r="AY30" s="484"/>
      <c r="AZ30" s="485"/>
      <c r="BA30" s="485"/>
      <c r="BB30" s="486"/>
      <c r="BC30" s="434" t="s">
        <v>50</v>
      </c>
      <c r="BD30" s="435"/>
      <c r="BE30" s="435"/>
      <c r="BF30" s="435"/>
      <c r="BG30" s="435"/>
      <c r="BH30" s="435"/>
      <c r="BI30" s="435"/>
      <c r="BJ30" s="435"/>
      <c r="BK30" s="435"/>
      <c r="BL30" s="435"/>
      <c r="BM30" s="436"/>
      <c r="BN30" s="495">
        <v>2729595</v>
      </c>
      <c r="BO30" s="496"/>
      <c r="BP30" s="496"/>
      <c r="BQ30" s="496"/>
      <c r="BR30" s="496"/>
      <c r="BS30" s="496"/>
      <c r="BT30" s="496"/>
      <c r="BU30" s="497"/>
      <c r="BV30" s="495">
        <v>1821143</v>
      </c>
      <c r="BW30" s="496"/>
      <c r="BX30" s="496"/>
      <c r="BY30" s="496"/>
      <c r="BZ30" s="496"/>
      <c r="CA30" s="496"/>
      <c r="CB30" s="496"/>
      <c r="CC30" s="49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20" t="s">
        <v>193</v>
      </c>
      <c r="D32" s="420"/>
      <c r="E32" s="420"/>
      <c r="F32" s="420"/>
      <c r="G32" s="420"/>
      <c r="H32" s="420"/>
      <c r="I32" s="420"/>
      <c r="J32" s="420"/>
      <c r="K32" s="420"/>
      <c r="L32" s="420"/>
      <c r="M32" s="420"/>
      <c r="N32" s="420"/>
      <c r="O32" s="420"/>
      <c r="P32" s="420"/>
      <c r="Q32" s="420"/>
      <c r="R32" s="420"/>
      <c r="S32" s="420"/>
      <c r="U32" s="421" t="s">
        <v>194</v>
      </c>
      <c r="V32" s="421"/>
      <c r="W32" s="421"/>
      <c r="X32" s="421"/>
      <c r="Y32" s="421"/>
      <c r="Z32" s="421"/>
      <c r="AA32" s="421"/>
      <c r="AB32" s="421"/>
      <c r="AC32" s="421"/>
      <c r="AD32" s="421"/>
      <c r="AE32" s="421"/>
      <c r="AF32" s="421"/>
      <c r="AG32" s="421"/>
      <c r="AH32" s="421"/>
      <c r="AI32" s="421"/>
      <c r="AJ32" s="421"/>
      <c r="AK32" s="421"/>
      <c r="AM32" s="421" t="s">
        <v>195</v>
      </c>
      <c r="AN32" s="421"/>
      <c r="AO32" s="421"/>
      <c r="AP32" s="421"/>
      <c r="AQ32" s="421"/>
      <c r="AR32" s="421"/>
      <c r="AS32" s="421"/>
      <c r="AT32" s="421"/>
      <c r="AU32" s="421"/>
      <c r="AV32" s="421"/>
      <c r="AW32" s="421"/>
      <c r="AX32" s="421"/>
      <c r="AY32" s="421"/>
      <c r="AZ32" s="421"/>
      <c r="BA32" s="421"/>
      <c r="BB32" s="421"/>
      <c r="BC32" s="421"/>
      <c r="BE32" s="421" t="s">
        <v>196</v>
      </c>
      <c r="BF32" s="421"/>
      <c r="BG32" s="421"/>
      <c r="BH32" s="421"/>
      <c r="BI32" s="421"/>
      <c r="BJ32" s="421"/>
      <c r="BK32" s="421"/>
      <c r="BL32" s="421"/>
      <c r="BM32" s="421"/>
      <c r="BN32" s="421"/>
      <c r="BO32" s="421"/>
      <c r="BP32" s="421"/>
      <c r="BQ32" s="421"/>
      <c r="BR32" s="421"/>
      <c r="BS32" s="421"/>
      <c r="BT32" s="421"/>
      <c r="BU32" s="421"/>
      <c r="BW32" s="421" t="s">
        <v>197</v>
      </c>
      <c r="BX32" s="421"/>
      <c r="BY32" s="421"/>
      <c r="BZ32" s="421"/>
      <c r="CA32" s="421"/>
      <c r="CB32" s="421"/>
      <c r="CC32" s="421"/>
      <c r="CD32" s="421"/>
      <c r="CE32" s="421"/>
      <c r="CF32" s="421"/>
      <c r="CG32" s="421"/>
      <c r="CH32" s="421"/>
      <c r="CI32" s="421"/>
      <c r="CJ32" s="421"/>
      <c r="CK32" s="421"/>
      <c r="CL32" s="421"/>
      <c r="CM32" s="421"/>
      <c r="CO32" s="421" t="s">
        <v>198</v>
      </c>
      <c r="CP32" s="421"/>
      <c r="CQ32" s="421"/>
      <c r="CR32" s="421"/>
      <c r="CS32" s="421"/>
      <c r="CT32" s="421"/>
      <c r="CU32" s="421"/>
      <c r="CV32" s="421"/>
      <c r="CW32" s="421"/>
      <c r="CX32" s="421"/>
      <c r="CY32" s="421"/>
      <c r="CZ32" s="421"/>
      <c r="DA32" s="421"/>
      <c r="DB32" s="421"/>
      <c r="DC32" s="421"/>
      <c r="DD32" s="421"/>
      <c r="DE32" s="421"/>
      <c r="DI32" s="201"/>
    </row>
    <row r="33" spans="1:113" ht="13.5" customHeight="1">
      <c r="A33" s="178"/>
      <c r="B33" s="202"/>
      <c r="C33" s="413" t="s">
        <v>199</v>
      </c>
      <c r="D33" s="413"/>
      <c r="E33" s="412" t="s">
        <v>200</v>
      </c>
      <c r="F33" s="412"/>
      <c r="G33" s="412"/>
      <c r="H33" s="412"/>
      <c r="I33" s="412"/>
      <c r="J33" s="412"/>
      <c r="K33" s="412"/>
      <c r="L33" s="412"/>
      <c r="M33" s="412"/>
      <c r="N33" s="412"/>
      <c r="O33" s="412"/>
      <c r="P33" s="412"/>
      <c r="Q33" s="412"/>
      <c r="R33" s="412"/>
      <c r="S33" s="412"/>
      <c r="T33" s="203"/>
      <c r="U33" s="413" t="s">
        <v>201</v>
      </c>
      <c r="V33" s="413"/>
      <c r="W33" s="412" t="s">
        <v>200</v>
      </c>
      <c r="X33" s="412"/>
      <c r="Y33" s="412"/>
      <c r="Z33" s="412"/>
      <c r="AA33" s="412"/>
      <c r="AB33" s="412"/>
      <c r="AC33" s="412"/>
      <c r="AD33" s="412"/>
      <c r="AE33" s="412"/>
      <c r="AF33" s="412"/>
      <c r="AG33" s="412"/>
      <c r="AH33" s="412"/>
      <c r="AI33" s="412"/>
      <c r="AJ33" s="412"/>
      <c r="AK33" s="412"/>
      <c r="AL33" s="203"/>
      <c r="AM33" s="413" t="s">
        <v>199</v>
      </c>
      <c r="AN33" s="413"/>
      <c r="AO33" s="412" t="s">
        <v>200</v>
      </c>
      <c r="AP33" s="412"/>
      <c r="AQ33" s="412"/>
      <c r="AR33" s="412"/>
      <c r="AS33" s="412"/>
      <c r="AT33" s="412"/>
      <c r="AU33" s="412"/>
      <c r="AV33" s="412"/>
      <c r="AW33" s="412"/>
      <c r="AX33" s="412"/>
      <c r="AY33" s="412"/>
      <c r="AZ33" s="412"/>
      <c r="BA33" s="412"/>
      <c r="BB33" s="412"/>
      <c r="BC33" s="412"/>
      <c r="BD33" s="204"/>
      <c r="BE33" s="412" t="s">
        <v>202</v>
      </c>
      <c r="BF33" s="412"/>
      <c r="BG33" s="412" t="s">
        <v>203</v>
      </c>
      <c r="BH33" s="412"/>
      <c r="BI33" s="412"/>
      <c r="BJ33" s="412"/>
      <c r="BK33" s="412"/>
      <c r="BL33" s="412"/>
      <c r="BM33" s="412"/>
      <c r="BN33" s="412"/>
      <c r="BO33" s="412"/>
      <c r="BP33" s="412"/>
      <c r="BQ33" s="412"/>
      <c r="BR33" s="412"/>
      <c r="BS33" s="412"/>
      <c r="BT33" s="412"/>
      <c r="BU33" s="412"/>
      <c r="BV33" s="204"/>
      <c r="BW33" s="413" t="s">
        <v>202</v>
      </c>
      <c r="BX33" s="413"/>
      <c r="BY33" s="412" t="s">
        <v>204</v>
      </c>
      <c r="BZ33" s="412"/>
      <c r="CA33" s="412"/>
      <c r="CB33" s="412"/>
      <c r="CC33" s="412"/>
      <c r="CD33" s="412"/>
      <c r="CE33" s="412"/>
      <c r="CF33" s="412"/>
      <c r="CG33" s="412"/>
      <c r="CH33" s="412"/>
      <c r="CI33" s="412"/>
      <c r="CJ33" s="412"/>
      <c r="CK33" s="412"/>
      <c r="CL33" s="412"/>
      <c r="CM33" s="412"/>
      <c r="CN33" s="203"/>
      <c r="CO33" s="413" t="s">
        <v>201</v>
      </c>
      <c r="CP33" s="413"/>
      <c r="CQ33" s="412" t="s">
        <v>205</v>
      </c>
      <c r="CR33" s="412"/>
      <c r="CS33" s="412"/>
      <c r="CT33" s="412"/>
      <c r="CU33" s="412"/>
      <c r="CV33" s="412"/>
      <c r="CW33" s="412"/>
      <c r="CX33" s="412"/>
      <c r="CY33" s="412"/>
      <c r="CZ33" s="412"/>
      <c r="DA33" s="412"/>
      <c r="DB33" s="412"/>
      <c r="DC33" s="412"/>
      <c r="DD33" s="412"/>
      <c r="DE33" s="412"/>
      <c r="DF33" s="203"/>
      <c r="DG33" s="411" t="s">
        <v>206</v>
      </c>
      <c r="DH33" s="411"/>
      <c r="DI33" s="205"/>
    </row>
    <row r="34" spans="1:113" ht="32.25" customHeight="1">
      <c r="A34" s="178"/>
      <c r="B34" s="202"/>
      <c r="C34" s="409">
        <f>IF(E34="","",1)</f>
        <v>1</v>
      </c>
      <c r="D34" s="409"/>
      <c r="E34" s="410" t="str">
        <f>IF('各会計、関係団体の財政状況及び健全化判断比率'!B7="","",'各会計、関係団体の財政状況及び健全化判断比率'!B7)</f>
        <v>一般会計</v>
      </c>
      <c r="F34" s="410"/>
      <c r="G34" s="410"/>
      <c r="H34" s="410"/>
      <c r="I34" s="410"/>
      <c r="J34" s="410"/>
      <c r="K34" s="410"/>
      <c r="L34" s="410"/>
      <c r="M34" s="410"/>
      <c r="N34" s="410"/>
      <c r="O34" s="410"/>
      <c r="P34" s="410"/>
      <c r="Q34" s="410"/>
      <c r="R34" s="410"/>
      <c r="S34" s="410"/>
      <c r="T34" s="178"/>
      <c r="U34" s="409">
        <f>IF(W34="","",MAX(C34:D43)+1)</f>
        <v>4</v>
      </c>
      <c r="V34" s="409"/>
      <c r="W34" s="410" t="str">
        <f>IF('各会計、関係団体の財政状況及び健全化判断比率'!B28="","",'各会計、関係団体の財政状況及び健全化判断比率'!B28)</f>
        <v>国民健康保険特別会計</v>
      </c>
      <c r="X34" s="410"/>
      <c r="Y34" s="410"/>
      <c r="Z34" s="410"/>
      <c r="AA34" s="410"/>
      <c r="AB34" s="410"/>
      <c r="AC34" s="410"/>
      <c r="AD34" s="410"/>
      <c r="AE34" s="410"/>
      <c r="AF34" s="410"/>
      <c r="AG34" s="410"/>
      <c r="AH34" s="410"/>
      <c r="AI34" s="410"/>
      <c r="AJ34" s="410"/>
      <c r="AK34" s="410"/>
      <c r="AL34" s="178"/>
      <c r="AM34" s="409">
        <f>IF(AO34="","",MAX(C34:D43,U34:V43)+1)</f>
        <v>6</v>
      </c>
      <c r="AN34" s="409"/>
      <c r="AO34" s="410" t="str">
        <f>IF('各会計、関係団体の財政状況及び健全化判断比率'!B30="","",'各会計、関係団体の財政状況及び健全化判断比率'!B30)</f>
        <v>水道事業会計</v>
      </c>
      <c r="AP34" s="410"/>
      <c r="AQ34" s="410"/>
      <c r="AR34" s="410"/>
      <c r="AS34" s="410"/>
      <c r="AT34" s="410"/>
      <c r="AU34" s="410"/>
      <c r="AV34" s="410"/>
      <c r="AW34" s="410"/>
      <c r="AX34" s="410"/>
      <c r="AY34" s="410"/>
      <c r="AZ34" s="410"/>
      <c r="BA34" s="410"/>
      <c r="BB34" s="410"/>
      <c r="BC34" s="410"/>
      <c r="BD34" s="178"/>
      <c r="BE34" s="409">
        <f>IF(BG34="","",MAX(C34:D43,U34:V43,AM34:AN43)+1)</f>
        <v>8</v>
      </c>
      <c r="BF34" s="409"/>
      <c r="BG34" s="410" t="str">
        <f>IF('各会計、関係団体の財政状況及び健全化判断比率'!B32="","",'各会計、関係団体の財政状況及び健全化判断比率'!B32)</f>
        <v>簡易水道事業特別会計</v>
      </c>
      <c r="BH34" s="410"/>
      <c r="BI34" s="410"/>
      <c r="BJ34" s="410"/>
      <c r="BK34" s="410"/>
      <c r="BL34" s="410"/>
      <c r="BM34" s="410"/>
      <c r="BN34" s="410"/>
      <c r="BO34" s="410"/>
      <c r="BP34" s="410"/>
      <c r="BQ34" s="410"/>
      <c r="BR34" s="410"/>
      <c r="BS34" s="410"/>
      <c r="BT34" s="410"/>
      <c r="BU34" s="410"/>
      <c r="BV34" s="178"/>
      <c r="BW34" s="409">
        <f>IF(BY34="","",MAX(C34:D43,U34:V43,AM34:AN43,BE34:BF43)+1)</f>
        <v>11</v>
      </c>
      <c r="BX34" s="409"/>
      <c r="BY34" s="410" t="str">
        <f>IF('各会計、関係団体の財政状況及び健全化判断比率'!B68="","",'各会計、関係団体の財政状況及び健全化判断比率'!B68)</f>
        <v>玄界環境組合(一般会計)</v>
      </c>
      <c r="BZ34" s="410"/>
      <c r="CA34" s="410"/>
      <c r="CB34" s="410"/>
      <c r="CC34" s="410"/>
      <c r="CD34" s="410"/>
      <c r="CE34" s="410"/>
      <c r="CF34" s="410"/>
      <c r="CG34" s="410"/>
      <c r="CH34" s="410"/>
      <c r="CI34" s="410"/>
      <c r="CJ34" s="410"/>
      <c r="CK34" s="410"/>
      <c r="CL34" s="410"/>
      <c r="CM34" s="410"/>
      <c r="CN34" s="178"/>
      <c r="CO34" s="409">
        <f>IF(CQ34="","",MAX(C34:D43,U34:V43,AM34:AN43,BE34:BF43,BW34:BX43)+1)</f>
        <v>21</v>
      </c>
      <c r="CP34" s="409"/>
      <c r="CQ34" s="410" t="str">
        <f>IF('各会計、関係団体の財政状況及び健全化判断比率'!BS7="","",'各会計、関係団体の財政状況及び健全化判断比率'!BS7)</f>
        <v>新宮町文化振興財団</v>
      </c>
      <c r="CR34" s="410"/>
      <c r="CS34" s="410"/>
      <c r="CT34" s="410"/>
      <c r="CU34" s="410"/>
      <c r="CV34" s="410"/>
      <c r="CW34" s="410"/>
      <c r="CX34" s="410"/>
      <c r="CY34" s="410"/>
      <c r="CZ34" s="410"/>
      <c r="DA34" s="410"/>
      <c r="DB34" s="410"/>
      <c r="DC34" s="410"/>
      <c r="DD34" s="410"/>
      <c r="DE34" s="410"/>
      <c r="DG34" s="407" t="str">
        <f>IF('各会計、関係団体の財政状況及び健全化判断比率'!BR7="","",'各会計、関係団体の財政状況及び健全化判断比率'!BR7)</f>
        <v/>
      </c>
      <c r="DH34" s="407"/>
      <c r="DI34" s="205"/>
    </row>
    <row r="35" spans="1:113" ht="32.25" customHeight="1">
      <c r="A35" s="178"/>
      <c r="B35" s="202"/>
      <c r="C35" s="409">
        <f>IF(E35="","",C34+1)</f>
        <v>2</v>
      </c>
      <c r="D35" s="409"/>
      <c r="E35" s="410" t="str">
        <f>IF('各会計、関係団体の財政状況及び健全化判断比率'!B8="","",'各会計、関係団体の財政状況及び健全化判断比率'!B8)</f>
        <v>住宅新築資金等貸付事業特別会計</v>
      </c>
      <c r="F35" s="410"/>
      <c r="G35" s="410"/>
      <c r="H35" s="410"/>
      <c r="I35" s="410"/>
      <c r="J35" s="410"/>
      <c r="K35" s="410"/>
      <c r="L35" s="410"/>
      <c r="M35" s="410"/>
      <c r="N35" s="410"/>
      <c r="O35" s="410"/>
      <c r="P35" s="410"/>
      <c r="Q35" s="410"/>
      <c r="R35" s="410"/>
      <c r="S35" s="410"/>
      <c r="T35" s="178"/>
      <c r="U35" s="409">
        <f>IF(W35="","",U34+1)</f>
        <v>5</v>
      </c>
      <c r="V35" s="409"/>
      <c r="W35" s="410" t="str">
        <f>IF('各会計、関係団体の財政状況及び健全化判断比率'!B29="","",'各会計、関係団体の財政状況及び健全化判断比率'!B29)</f>
        <v>後期高齢者医療特別会計</v>
      </c>
      <c r="X35" s="410"/>
      <c r="Y35" s="410"/>
      <c r="Z35" s="410"/>
      <c r="AA35" s="410"/>
      <c r="AB35" s="410"/>
      <c r="AC35" s="410"/>
      <c r="AD35" s="410"/>
      <c r="AE35" s="410"/>
      <c r="AF35" s="410"/>
      <c r="AG35" s="410"/>
      <c r="AH35" s="410"/>
      <c r="AI35" s="410"/>
      <c r="AJ35" s="410"/>
      <c r="AK35" s="410"/>
      <c r="AL35" s="178"/>
      <c r="AM35" s="409">
        <f t="shared" ref="AM35:AM43" si="0">IF(AO35="","",AM34+1)</f>
        <v>7</v>
      </c>
      <c r="AN35" s="409"/>
      <c r="AO35" s="410" t="str">
        <f>IF('各会計、関係団体の財政状況及び健全化判断比率'!B31="","",'各会計、関係団体の財政状況及び健全化判断比率'!B31)</f>
        <v>公共下水道事業会計</v>
      </c>
      <c r="AP35" s="410"/>
      <c r="AQ35" s="410"/>
      <c r="AR35" s="410"/>
      <c r="AS35" s="410"/>
      <c r="AT35" s="410"/>
      <c r="AU35" s="410"/>
      <c r="AV35" s="410"/>
      <c r="AW35" s="410"/>
      <c r="AX35" s="410"/>
      <c r="AY35" s="410"/>
      <c r="AZ35" s="410"/>
      <c r="BA35" s="410"/>
      <c r="BB35" s="410"/>
      <c r="BC35" s="410"/>
      <c r="BD35" s="178"/>
      <c r="BE35" s="409">
        <f t="shared" ref="BE35:BE43" si="1">IF(BG35="","",BE34+1)</f>
        <v>9</v>
      </c>
      <c r="BF35" s="409"/>
      <c r="BG35" s="410" t="str">
        <f>IF('各会計、関係団体の財政状況及び健全化判断比率'!B33="","",'各会計、関係団体の財政状況及び健全化判断比率'!B33)</f>
        <v>渡船事業特別会計</v>
      </c>
      <c r="BH35" s="410"/>
      <c r="BI35" s="410"/>
      <c r="BJ35" s="410"/>
      <c r="BK35" s="410"/>
      <c r="BL35" s="410"/>
      <c r="BM35" s="410"/>
      <c r="BN35" s="410"/>
      <c r="BO35" s="410"/>
      <c r="BP35" s="410"/>
      <c r="BQ35" s="410"/>
      <c r="BR35" s="410"/>
      <c r="BS35" s="410"/>
      <c r="BT35" s="410"/>
      <c r="BU35" s="410"/>
      <c r="BV35" s="178"/>
      <c r="BW35" s="409">
        <f t="shared" ref="BW35:BW43" si="2">IF(BY35="","",BW34+1)</f>
        <v>12</v>
      </c>
      <c r="BX35" s="409"/>
      <c r="BY35" s="410" t="str">
        <f>IF('各会計、関係団体の財政状況及び健全化判断比率'!B69="","",'各会計、関係団体の財政状況及び健全化判断比率'!B69)</f>
        <v>古賀高等学校組合(一般会計)</v>
      </c>
      <c r="BZ35" s="410"/>
      <c r="CA35" s="410"/>
      <c r="CB35" s="410"/>
      <c r="CC35" s="410"/>
      <c r="CD35" s="410"/>
      <c r="CE35" s="410"/>
      <c r="CF35" s="410"/>
      <c r="CG35" s="410"/>
      <c r="CH35" s="410"/>
      <c r="CI35" s="410"/>
      <c r="CJ35" s="410"/>
      <c r="CK35" s="410"/>
      <c r="CL35" s="410"/>
      <c r="CM35" s="410"/>
      <c r="CN35" s="178"/>
      <c r="CO35" s="409">
        <f t="shared" ref="CO35:CO43" si="3">IF(CQ35="","",CO34+1)</f>
        <v>22</v>
      </c>
      <c r="CP35" s="409"/>
      <c r="CQ35" s="410" t="str">
        <f>IF('各会計、関係団体の財政状況及び健全化判断比率'!BS8="","",'各会計、関係団体の財政状況及び健全化判断比率'!BS8)</f>
        <v>新宮町土地開発公社</v>
      </c>
      <c r="CR35" s="410"/>
      <c r="CS35" s="410"/>
      <c r="CT35" s="410"/>
      <c r="CU35" s="410"/>
      <c r="CV35" s="410"/>
      <c r="CW35" s="410"/>
      <c r="CX35" s="410"/>
      <c r="CY35" s="410"/>
      <c r="CZ35" s="410"/>
      <c r="DA35" s="410"/>
      <c r="DB35" s="410"/>
      <c r="DC35" s="410"/>
      <c r="DD35" s="410"/>
      <c r="DE35" s="410"/>
      <c r="DG35" s="407" t="str">
        <f>IF('各会計、関係団体の財政状況及び健全化判断比率'!BR8="","",'各会計、関係団体の財政状況及び健全化判断比率'!BR8)</f>
        <v/>
      </c>
      <c r="DH35" s="407"/>
      <c r="DI35" s="205"/>
    </row>
    <row r="36" spans="1:113" ht="32.25" customHeight="1">
      <c r="A36" s="178"/>
      <c r="B36" s="202"/>
      <c r="C36" s="409">
        <f>IF(E36="","",C35+1)</f>
        <v>3</v>
      </c>
      <c r="D36" s="409"/>
      <c r="E36" s="410" t="str">
        <f>IF('各会計、関係団体の財政状況及び健全化判断比率'!B9="","",'各会計、関係団体の財政状況及び健全化判断比率'!B9)</f>
        <v>相島診療所事業特別会計</v>
      </c>
      <c r="F36" s="410"/>
      <c r="G36" s="410"/>
      <c r="H36" s="410"/>
      <c r="I36" s="410"/>
      <c r="J36" s="410"/>
      <c r="K36" s="410"/>
      <c r="L36" s="410"/>
      <c r="M36" s="410"/>
      <c r="N36" s="410"/>
      <c r="O36" s="410"/>
      <c r="P36" s="410"/>
      <c r="Q36" s="410"/>
      <c r="R36" s="410"/>
      <c r="S36" s="410"/>
      <c r="T36" s="178"/>
      <c r="U36" s="409" t="str">
        <f t="shared" ref="U36:U43" si="4">IF(W36="","",U35+1)</f>
        <v/>
      </c>
      <c r="V36" s="409"/>
      <c r="W36" s="410"/>
      <c r="X36" s="410"/>
      <c r="Y36" s="410"/>
      <c r="Z36" s="410"/>
      <c r="AA36" s="410"/>
      <c r="AB36" s="410"/>
      <c r="AC36" s="410"/>
      <c r="AD36" s="410"/>
      <c r="AE36" s="410"/>
      <c r="AF36" s="410"/>
      <c r="AG36" s="410"/>
      <c r="AH36" s="410"/>
      <c r="AI36" s="410"/>
      <c r="AJ36" s="410"/>
      <c r="AK36" s="410"/>
      <c r="AL36" s="178"/>
      <c r="AM36" s="409" t="str">
        <f t="shared" si="0"/>
        <v/>
      </c>
      <c r="AN36" s="409"/>
      <c r="AO36" s="410"/>
      <c r="AP36" s="410"/>
      <c r="AQ36" s="410"/>
      <c r="AR36" s="410"/>
      <c r="AS36" s="410"/>
      <c r="AT36" s="410"/>
      <c r="AU36" s="410"/>
      <c r="AV36" s="410"/>
      <c r="AW36" s="410"/>
      <c r="AX36" s="410"/>
      <c r="AY36" s="410"/>
      <c r="AZ36" s="410"/>
      <c r="BA36" s="410"/>
      <c r="BB36" s="410"/>
      <c r="BC36" s="410"/>
      <c r="BD36" s="178"/>
      <c r="BE36" s="409">
        <f t="shared" si="1"/>
        <v>10</v>
      </c>
      <c r="BF36" s="409"/>
      <c r="BG36" s="410" t="str">
        <f>IF('各会計、関係団体の財政状況及び健全化判断比率'!B34="","",'各会計、関係団体の財政状況及び健全化判断比率'!B34)</f>
        <v>相島漁業集落環境整備事業特別会計</v>
      </c>
      <c r="BH36" s="410"/>
      <c r="BI36" s="410"/>
      <c r="BJ36" s="410"/>
      <c r="BK36" s="410"/>
      <c r="BL36" s="410"/>
      <c r="BM36" s="410"/>
      <c r="BN36" s="410"/>
      <c r="BO36" s="410"/>
      <c r="BP36" s="410"/>
      <c r="BQ36" s="410"/>
      <c r="BR36" s="410"/>
      <c r="BS36" s="410"/>
      <c r="BT36" s="410"/>
      <c r="BU36" s="410"/>
      <c r="BV36" s="178"/>
      <c r="BW36" s="409">
        <f t="shared" si="2"/>
        <v>13</v>
      </c>
      <c r="BX36" s="409"/>
      <c r="BY36" s="410" t="str">
        <f>IF('各会計、関係団体の財政状況及び健全化判断比率'!B70="","",'各会計、関係団体の財政状況及び健全化判断比率'!B70)</f>
        <v>福岡県市町村消防団員等公務災害補償組合(一般会計)</v>
      </c>
      <c r="BZ36" s="410"/>
      <c r="CA36" s="410"/>
      <c r="CB36" s="410"/>
      <c r="CC36" s="410"/>
      <c r="CD36" s="410"/>
      <c r="CE36" s="410"/>
      <c r="CF36" s="410"/>
      <c r="CG36" s="410"/>
      <c r="CH36" s="410"/>
      <c r="CI36" s="410"/>
      <c r="CJ36" s="410"/>
      <c r="CK36" s="410"/>
      <c r="CL36" s="410"/>
      <c r="CM36" s="410"/>
      <c r="CN36" s="178"/>
      <c r="CO36" s="409" t="str">
        <f t="shared" si="3"/>
        <v/>
      </c>
      <c r="CP36" s="409"/>
      <c r="CQ36" s="410" t="str">
        <f>IF('各会計、関係団体の財政状況及び健全化判断比率'!BS9="","",'各会計、関係団体の財政状況及び健全化判断比率'!BS9)</f>
        <v/>
      </c>
      <c r="CR36" s="410"/>
      <c r="CS36" s="410"/>
      <c r="CT36" s="410"/>
      <c r="CU36" s="410"/>
      <c r="CV36" s="410"/>
      <c r="CW36" s="410"/>
      <c r="CX36" s="410"/>
      <c r="CY36" s="410"/>
      <c r="CZ36" s="410"/>
      <c r="DA36" s="410"/>
      <c r="DB36" s="410"/>
      <c r="DC36" s="410"/>
      <c r="DD36" s="410"/>
      <c r="DE36" s="410"/>
      <c r="DG36" s="407" t="str">
        <f>IF('各会計、関係団体の財政状況及び健全化判断比率'!BR9="","",'各会計、関係団体の財政状況及び健全化判断比率'!BR9)</f>
        <v/>
      </c>
      <c r="DH36" s="407"/>
      <c r="DI36" s="205"/>
    </row>
    <row r="37" spans="1:113" ht="32.25" customHeight="1">
      <c r="A37" s="178"/>
      <c r="B37" s="202"/>
      <c r="C37" s="409" t="str">
        <f>IF(E37="","",C36+1)</f>
        <v/>
      </c>
      <c r="D37" s="409"/>
      <c r="E37" s="410" t="str">
        <f>IF('各会計、関係団体の財政状況及び健全化判断比率'!B10="","",'各会計、関係団体の財政状況及び健全化判断比率'!B10)</f>
        <v/>
      </c>
      <c r="F37" s="410"/>
      <c r="G37" s="410"/>
      <c r="H37" s="410"/>
      <c r="I37" s="410"/>
      <c r="J37" s="410"/>
      <c r="K37" s="410"/>
      <c r="L37" s="410"/>
      <c r="M37" s="410"/>
      <c r="N37" s="410"/>
      <c r="O37" s="410"/>
      <c r="P37" s="410"/>
      <c r="Q37" s="410"/>
      <c r="R37" s="410"/>
      <c r="S37" s="410"/>
      <c r="T37" s="178"/>
      <c r="U37" s="409" t="str">
        <f t="shared" si="4"/>
        <v/>
      </c>
      <c r="V37" s="409"/>
      <c r="W37" s="410"/>
      <c r="X37" s="410"/>
      <c r="Y37" s="410"/>
      <c r="Z37" s="410"/>
      <c r="AA37" s="410"/>
      <c r="AB37" s="410"/>
      <c r="AC37" s="410"/>
      <c r="AD37" s="410"/>
      <c r="AE37" s="410"/>
      <c r="AF37" s="410"/>
      <c r="AG37" s="410"/>
      <c r="AH37" s="410"/>
      <c r="AI37" s="410"/>
      <c r="AJ37" s="410"/>
      <c r="AK37" s="410"/>
      <c r="AL37" s="178"/>
      <c r="AM37" s="409" t="str">
        <f t="shared" si="0"/>
        <v/>
      </c>
      <c r="AN37" s="409"/>
      <c r="AO37" s="410"/>
      <c r="AP37" s="410"/>
      <c r="AQ37" s="410"/>
      <c r="AR37" s="410"/>
      <c r="AS37" s="410"/>
      <c r="AT37" s="410"/>
      <c r="AU37" s="410"/>
      <c r="AV37" s="410"/>
      <c r="AW37" s="410"/>
      <c r="AX37" s="410"/>
      <c r="AY37" s="410"/>
      <c r="AZ37" s="410"/>
      <c r="BA37" s="410"/>
      <c r="BB37" s="410"/>
      <c r="BC37" s="410"/>
      <c r="BD37" s="178"/>
      <c r="BE37" s="409" t="str">
        <f t="shared" si="1"/>
        <v/>
      </c>
      <c r="BF37" s="409"/>
      <c r="BG37" s="410"/>
      <c r="BH37" s="410"/>
      <c r="BI37" s="410"/>
      <c r="BJ37" s="410"/>
      <c r="BK37" s="410"/>
      <c r="BL37" s="410"/>
      <c r="BM37" s="410"/>
      <c r="BN37" s="410"/>
      <c r="BO37" s="410"/>
      <c r="BP37" s="410"/>
      <c r="BQ37" s="410"/>
      <c r="BR37" s="410"/>
      <c r="BS37" s="410"/>
      <c r="BT37" s="410"/>
      <c r="BU37" s="410"/>
      <c r="BV37" s="178"/>
      <c r="BW37" s="409">
        <f t="shared" si="2"/>
        <v>14</v>
      </c>
      <c r="BX37" s="409"/>
      <c r="BY37" s="410" t="str">
        <f>IF('各会計、関係団体の財政状況及び健全化判断比率'!B71="","",'各会計、関係団体の財政状況及び健全化判断比率'!B71)</f>
        <v>福岡県市町村職員退職手当組合(一般会計)</v>
      </c>
      <c r="BZ37" s="410"/>
      <c r="CA37" s="410"/>
      <c r="CB37" s="410"/>
      <c r="CC37" s="410"/>
      <c r="CD37" s="410"/>
      <c r="CE37" s="410"/>
      <c r="CF37" s="410"/>
      <c r="CG37" s="410"/>
      <c r="CH37" s="410"/>
      <c r="CI37" s="410"/>
      <c r="CJ37" s="410"/>
      <c r="CK37" s="410"/>
      <c r="CL37" s="410"/>
      <c r="CM37" s="410"/>
      <c r="CN37" s="178"/>
      <c r="CO37" s="409" t="str">
        <f t="shared" si="3"/>
        <v/>
      </c>
      <c r="CP37" s="409"/>
      <c r="CQ37" s="410" t="str">
        <f>IF('各会計、関係団体の財政状況及び健全化判断比率'!BS10="","",'各会計、関係団体の財政状況及び健全化判断比率'!BS10)</f>
        <v/>
      </c>
      <c r="CR37" s="410"/>
      <c r="CS37" s="410"/>
      <c r="CT37" s="410"/>
      <c r="CU37" s="410"/>
      <c r="CV37" s="410"/>
      <c r="CW37" s="410"/>
      <c r="CX37" s="410"/>
      <c r="CY37" s="410"/>
      <c r="CZ37" s="410"/>
      <c r="DA37" s="410"/>
      <c r="DB37" s="410"/>
      <c r="DC37" s="410"/>
      <c r="DD37" s="410"/>
      <c r="DE37" s="410"/>
      <c r="DG37" s="407" t="str">
        <f>IF('各会計、関係団体の財政状況及び健全化判断比率'!BR10="","",'各会計、関係団体の財政状況及び健全化判断比率'!BR10)</f>
        <v/>
      </c>
      <c r="DH37" s="407"/>
      <c r="DI37" s="205"/>
    </row>
    <row r="38" spans="1:113" ht="32.25" customHeight="1">
      <c r="A38" s="178"/>
      <c r="B38" s="202"/>
      <c r="C38" s="409" t="str">
        <f t="shared" ref="C38:C43" si="5">IF(E38="","",C37+1)</f>
        <v/>
      </c>
      <c r="D38" s="409"/>
      <c r="E38" s="410" t="str">
        <f>IF('各会計、関係団体の財政状況及び健全化判断比率'!B11="","",'各会計、関係団体の財政状況及び健全化判断比率'!B11)</f>
        <v/>
      </c>
      <c r="F38" s="410"/>
      <c r="G38" s="410"/>
      <c r="H38" s="410"/>
      <c r="I38" s="410"/>
      <c r="J38" s="410"/>
      <c r="K38" s="410"/>
      <c r="L38" s="410"/>
      <c r="M38" s="410"/>
      <c r="N38" s="410"/>
      <c r="O38" s="410"/>
      <c r="P38" s="410"/>
      <c r="Q38" s="410"/>
      <c r="R38" s="410"/>
      <c r="S38" s="410"/>
      <c r="T38" s="178"/>
      <c r="U38" s="409" t="str">
        <f t="shared" si="4"/>
        <v/>
      </c>
      <c r="V38" s="409"/>
      <c r="W38" s="410"/>
      <c r="X38" s="410"/>
      <c r="Y38" s="410"/>
      <c r="Z38" s="410"/>
      <c r="AA38" s="410"/>
      <c r="AB38" s="410"/>
      <c r="AC38" s="410"/>
      <c r="AD38" s="410"/>
      <c r="AE38" s="410"/>
      <c r="AF38" s="410"/>
      <c r="AG38" s="410"/>
      <c r="AH38" s="410"/>
      <c r="AI38" s="410"/>
      <c r="AJ38" s="410"/>
      <c r="AK38" s="410"/>
      <c r="AL38" s="178"/>
      <c r="AM38" s="409" t="str">
        <f t="shared" si="0"/>
        <v/>
      </c>
      <c r="AN38" s="409"/>
      <c r="AO38" s="410"/>
      <c r="AP38" s="410"/>
      <c r="AQ38" s="410"/>
      <c r="AR38" s="410"/>
      <c r="AS38" s="410"/>
      <c r="AT38" s="410"/>
      <c r="AU38" s="410"/>
      <c r="AV38" s="410"/>
      <c r="AW38" s="410"/>
      <c r="AX38" s="410"/>
      <c r="AY38" s="410"/>
      <c r="AZ38" s="410"/>
      <c r="BA38" s="410"/>
      <c r="BB38" s="410"/>
      <c r="BC38" s="410"/>
      <c r="BD38" s="178"/>
      <c r="BE38" s="409" t="str">
        <f t="shared" si="1"/>
        <v/>
      </c>
      <c r="BF38" s="409"/>
      <c r="BG38" s="410"/>
      <c r="BH38" s="410"/>
      <c r="BI38" s="410"/>
      <c r="BJ38" s="410"/>
      <c r="BK38" s="410"/>
      <c r="BL38" s="410"/>
      <c r="BM38" s="410"/>
      <c r="BN38" s="410"/>
      <c r="BO38" s="410"/>
      <c r="BP38" s="410"/>
      <c r="BQ38" s="410"/>
      <c r="BR38" s="410"/>
      <c r="BS38" s="410"/>
      <c r="BT38" s="410"/>
      <c r="BU38" s="410"/>
      <c r="BV38" s="178"/>
      <c r="BW38" s="409">
        <f t="shared" si="2"/>
        <v>15</v>
      </c>
      <c r="BX38" s="409"/>
      <c r="BY38" s="410" t="str">
        <f>IF('各会計、関係団体の財政状況及び健全化判断比率'!B72="","",'各会計、関係団体の財政状況及び健全化判断比率'!B72)</f>
        <v>福岡県市町村職員退職手当組合（基金特別会計）</v>
      </c>
      <c r="BZ38" s="410"/>
      <c r="CA38" s="410"/>
      <c r="CB38" s="410"/>
      <c r="CC38" s="410"/>
      <c r="CD38" s="410"/>
      <c r="CE38" s="410"/>
      <c r="CF38" s="410"/>
      <c r="CG38" s="410"/>
      <c r="CH38" s="410"/>
      <c r="CI38" s="410"/>
      <c r="CJ38" s="410"/>
      <c r="CK38" s="410"/>
      <c r="CL38" s="410"/>
      <c r="CM38" s="410"/>
      <c r="CN38" s="178"/>
      <c r="CO38" s="409" t="str">
        <f t="shared" si="3"/>
        <v/>
      </c>
      <c r="CP38" s="409"/>
      <c r="CQ38" s="410" t="str">
        <f>IF('各会計、関係団体の財政状況及び健全化判断比率'!BS11="","",'各会計、関係団体の財政状況及び健全化判断比率'!BS11)</f>
        <v/>
      </c>
      <c r="CR38" s="410"/>
      <c r="CS38" s="410"/>
      <c r="CT38" s="410"/>
      <c r="CU38" s="410"/>
      <c r="CV38" s="410"/>
      <c r="CW38" s="410"/>
      <c r="CX38" s="410"/>
      <c r="CY38" s="410"/>
      <c r="CZ38" s="410"/>
      <c r="DA38" s="410"/>
      <c r="DB38" s="410"/>
      <c r="DC38" s="410"/>
      <c r="DD38" s="410"/>
      <c r="DE38" s="410"/>
      <c r="DG38" s="407" t="str">
        <f>IF('各会計、関係団体の財政状況及び健全化判断比率'!BR11="","",'各会計、関係団体の財政状況及び健全化判断比率'!BR11)</f>
        <v/>
      </c>
      <c r="DH38" s="407"/>
      <c r="DI38" s="205"/>
    </row>
    <row r="39" spans="1:113" ht="32.25" customHeight="1">
      <c r="A39" s="178"/>
      <c r="B39" s="202"/>
      <c r="C39" s="409" t="str">
        <f t="shared" si="5"/>
        <v/>
      </c>
      <c r="D39" s="409"/>
      <c r="E39" s="410" t="str">
        <f>IF('各会計、関係団体の財政状況及び健全化判断比率'!B12="","",'各会計、関係団体の財政状況及び健全化判断比率'!B12)</f>
        <v/>
      </c>
      <c r="F39" s="410"/>
      <c r="G39" s="410"/>
      <c r="H39" s="410"/>
      <c r="I39" s="410"/>
      <c r="J39" s="410"/>
      <c r="K39" s="410"/>
      <c r="L39" s="410"/>
      <c r="M39" s="410"/>
      <c r="N39" s="410"/>
      <c r="O39" s="410"/>
      <c r="P39" s="410"/>
      <c r="Q39" s="410"/>
      <c r="R39" s="410"/>
      <c r="S39" s="410"/>
      <c r="T39" s="178"/>
      <c r="U39" s="409" t="str">
        <f t="shared" si="4"/>
        <v/>
      </c>
      <c r="V39" s="409"/>
      <c r="W39" s="410"/>
      <c r="X39" s="410"/>
      <c r="Y39" s="410"/>
      <c r="Z39" s="410"/>
      <c r="AA39" s="410"/>
      <c r="AB39" s="410"/>
      <c r="AC39" s="410"/>
      <c r="AD39" s="410"/>
      <c r="AE39" s="410"/>
      <c r="AF39" s="410"/>
      <c r="AG39" s="410"/>
      <c r="AH39" s="410"/>
      <c r="AI39" s="410"/>
      <c r="AJ39" s="410"/>
      <c r="AK39" s="410"/>
      <c r="AL39" s="178"/>
      <c r="AM39" s="409" t="str">
        <f t="shared" si="0"/>
        <v/>
      </c>
      <c r="AN39" s="409"/>
      <c r="AO39" s="410"/>
      <c r="AP39" s="410"/>
      <c r="AQ39" s="410"/>
      <c r="AR39" s="410"/>
      <c r="AS39" s="410"/>
      <c r="AT39" s="410"/>
      <c r="AU39" s="410"/>
      <c r="AV39" s="410"/>
      <c r="AW39" s="410"/>
      <c r="AX39" s="410"/>
      <c r="AY39" s="410"/>
      <c r="AZ39" s="410"/>
      <c r="BA39" s="410"/>
      <c r="BB39" s="410"/>
      <c r="BC39" s="410"/>
      <c r="BD39" s="178"/>
      <c r="BE39" s="409" t="str">
        <f t="shared" si="1"/>
        <v/>
      </c>
      <c r="BF39" s="409"/>
      <c r="BG39" s="410"/>
      <c r="BH39" s="410"/>
      <c r="BI39" s="410"/>
      <c r="BJ39" s="410"/>
      <c r="BK39" s="410"/>
      <c r="BL39" s="410"/>
      <c r="BM39" s="410"/>
      <c r="BN39" s="410"/>
      <c r="BO39" s="410"/>
      <c r="BP39" s="410"/>
      <c r="BQ39" s="410"/>
      <c r="BR39" s="410"/>
      <c r="BS39" s="410"/>
      <c r="BT39" s="410"/>
      <c r="BU39" s="410"/>
      <c r="BV39" s="178"/>
      <c r="BW39" s="409">
        <f t="shared" si="2"/>
        <v>16</v>
      </c>
      <c r="BX39" s="409"/>
      <c r="BY39" s="410" t="str">
        <f>IF('各会計、関係団体の財政状況及び健全化判断比率'!B73="","",'各会計、関係団体の財政状況及び健全化判断比率'!B73)</f>
        <v>福岡県自治会館管理組合(一般会計)</v>
      </c>
      <c r="BZ39" s="410"/>
      <c r="CA39" s="410"/>
      <c r="CB39" s="410"/>
      <c r="CC39" s="410"/>
      <c r="CD39" s="410"/>
      <c r="CE39" s="410"/>
      <c r="CF39" s="410"/>
      <c r="CG39" s="410"/>
      <c r="CH39" s="410"/>
      <c r="CI39" s="410"/>
      <c r="CJ39" s="410"/>
      <c r="CK39" s="410"/>
      <c r="CL39" s="410"/>
      <c r="CM39" s="410"/>
      <c r="CN39" s="178"/>
      <c r="CO39" s="409" t="str">
        <f t="shared" si="3"/>
        <v/>
      </c>
      <c r="CP39" s="409"/>
      <c r="CQ39" s="410" t="str">
        <f>IF('各会計、関係団体の財政状況及び健全化判断比率'!BS12="","",'各会計、関係団体の財政状況及び健全化判断比率'!BS12)</f>
        <v/>
      </c>
      <c r="CR39" s="410"/>
      <c r="CS39" s="410"/>
      <c r="CT39" s="410"/>
      <c r="CU39" s="410"/>
      <c r="CV39" s="410"/>
      <c r="CW39" s="410"/>
      <c r="CX39" s="410"/>
      <c r="CY39" s="410"/>
      <c r="CZ39" s="410"/>
      <c r="DA39" s="410"/>
      <c r="DB39" s="410"/>
      <c r="DC39" s="410"/>
      <c r="DD39" s="410"/>
      <c r="DE39" s="410"/>
      <c r="DG39" s="407" t="str">
        <f>IF('各会計、関係団体の財政状況及び健全化判断比率'!BR12="","",'各会計、関係団体の財政状況及び健全化判断比率'!BR12)</f>
        <v/>
      </c>
      <c r="DH39" s="407"/>
      <c r="DI39" s="205"/>
    </row>
    <row r="40" spans="1:113" ht="32.25" customHeight="1">
      <c r="A40" s="178"/>
      <c r="B40" s="202"/>
      <c r="C40" s="409" t="str">
        <f t="shared" si="5"/>
        <v/>
      </c>
      <c r="D40" s="409"/>
      <c r="E40" s="410" t="str">
        <f>IF('各会計、関係団体の財政状況及び健全化判断比率'!B13="","",'各会計、関係団体の財政状況及び健全化判断比率'!B13)</f>
        <v/>
      </c>
      <c r="F40" s="410"/>
      <c r="G40" s="410"/>
      <c r="H40" s="410"/>
      <c r="I40" s="410"/>
      <c r="J40" s="410"/>
      <c r="K40" s="410"/>
      <c r="L40" s="410"/>
      <c r="M40" s="410"/>
      <c r="N40" s="410"/>
      <c r="O40" s="410"/>
      <c r="P40" s="410"/>
      <c r="Q40" s="410"/>
      <c r="R40" s="410"/>
      <c r="S40" s="410"/>
      <c r="T40" s="178"/>
      <c r="U40" s="409" t="str">
        <f t="shared" si="4"/>
        <v/>
      </c>
      <c r="V40" s="409"/>
      <c r="W40" s="410"/>
      <c r="X40" s="410"/>
      <c r="Y40" s="410"/>
      <c r="Z40" s="410"/>
      <c r="AA40" s="410"/>
      <c r="AB40" s="410"/>
      <c r="AC40" s="410"/>
      <c r="AD40" s="410"/>
      <c r="AE40" s="410"/>
      <c r="AF40" s="410"/>
      <c r="AG40" s="410"/>
      <c r="AH40" s="410"/>
      <c r="AI40" s="410"/>
      <c r="AJ40" s="410"/>
      <c r="AK40" s="410"/>
      <c r="AL40" s="178"/>
      <c r="AM40" s="409" t="str">
        <f t="shared" si="0"/>
        <v/>
      </c>
      <c r="AN40" s="409"/>
      <c r="AO40" s="410"/>
      <c r="AP40" s="410"/>
      <c r="AQ40" s="410"/>
      <c r="AR40" s="410"/>
      <c r="AS40" s="410"/>
      <c r="AT40" s="410"/>
      <c r="AU40" s="410"/>
      <c r="AV40" s="410"/>
      <c r="AW40" s="410"/>
      <c r="AX40" s="410"/>
      <c r="AY40" s="410"/>
      <c r="AZ40" s="410"/>
      <c r="BA40" s="410"/>
      <c r="BB40" s="410"/>
      <c r="BC40" s="410"/>
      <c r="BD40" s="178"/>
      <c r="BE40" s="409" t="str">
        <f t="shared" si="1"/>
        <v/>
      </c>
      <c r="BF40" s="409"/>
      <c r="BG40" s="410"/>
      <c r="BH40" s="410"/>
      <c r="BI40" s="410"/>
      <c r="BJ40" s="410"/>
      <c r="BK40" s="410"/>
      <c r="BL40" s="410"/>
      <c r="BM40" s="410"/>
      <c r="BN40" s="410"/>
      <c r="BO40" s="410"/>
      <c r="BP40" s="410"/>
      <c r="BQ40" s="410"/>
      <c r="BR40" s="410"/>
      <c r="BS40" s="410"/>
      <c r="BT40" s="410"/>
      <c r="BU40" s="410"/>
      <c r="BV40" s="178"/>
      <c r="BW40" s="409">
        <f t="shared" si="2"/>
        <v>17</v>
      </c>
      <c r="BX40" s="409"/>
      <c r="BY40" s="410" t="str">
        <f>IF('各会計、関係団体の財政状況及び健全化判断比率'!B74="","",'各会計、関係団体の財政状況及び健全化判断比率'!B74)</f>
        <v>糟屋郡自治会館組合(一般会計)</v>
      </c>
      <c r="BZ40" s="410"/>
      <c r="CA40" s="410"/>
      <c r="CB40" s="410"/>
      <c r="CC40" s="410"/>
      <c r="CD40" s="410"/>
      <c r="CE40" s="410"/>
      <c r="CF40" s="410"/>
      <c r="CG40" s="410"/>
      <c r="CH40" s="410"/>
      <c r="CI40" s="410"/>
      <c r="CJ40" s="410"/>
      <c r="CK40" s="410"/>
      <c r="CL40" s="410"/>
      <c r="CM40" s="410"/>
      <c r="CN40" s="178"/>
      <c r="CO40" s="409" t="str">
        <f t="shared" si="3"/>
        <v/>
      </c>
      <c r="CP40" s="409"/>
      <c r="CQ40" s="410" t="str">
        <f>IF('各会計、関係団体の財政状況及び健全化判断比率'!BS13="","",'各会計、関係団体の財政状況及び健全化判断比率'!BS13)</f>
        <v/>
      </c>
      <c r="CR40" s="410"/>
      <c r="CS40" s="410"/>
      <c r="CT40" s="410"/>
      <c r="CU40" s="410"/>
      <c r="CV40" s="410"/>
      <c r="CW40" s="410"/>
      <c r="CX40" s="410"/>
      <c r="CY40" s="410"/>
      <c r="CZ40" s="410"/>
      <c r="DA40" s="410"/>
      <c r="DB40" s="410"/>
      <c r="DC40" s="410"/>
      <c r="DD40" s="410"/>
      <c r="DE40" s="410"/>
      <c r="DG40" s="407" t="str">
        <f>IF('各会計、関係団体の財政状況及び健全化判断比率'!BR13="","",'各会計、関係団体の財政状況及び健全化判断比率'!BR13)</f>
        <v/>
      </c>
      <c r="DH40" s="407"/>
      <c r="DI40" s="205"/>
    </row>
    <row r="41" spans="1:113" ht="32.25" customHeight="1">
      <c r="A41" s="178"/>
      <c r="B41" s="202"/>
      <c r="C41" s="409" t="str">
        <f t="shared" si="5"/>
        <v/>
      </c>
      <c r="D41" s="409"/>
      <c r="E41" s="410" t="str">
        <f>IF('各会計、関係団体の財政状況及び健全化判断比率'!B14="","",'各会計、関係団体の財政状況及び健全化判断比率'!B14)</f>
        <v/>
      </c>
      <c r="F41" s="410"/>
      <c r="G41" s="410"/>
      <c r="H41" s="410"/>
      <c r="I41" s="410"/>
      <c r="J41" s="410"/>
      <c r="K41" s="410"/>
      <c r="L41" s="410"/>
      <c r="M41" s="410"/>
      <c r="N41" s="410"/>
      <c r="O41" s="410"/>
      <c r="P41" s="410"/>
      <c r="Q41" s="410"/>
      <c r="R41" s="410"/>
      <c r="S41" s="410"/>
      <c r="T41" s="178"/>
      <c r="U41" s="409" t="str">
        <f t="shared" si="4"/>
        <v/>
      </c>
      <c r="V41" s="409"/>
      <c r="W41" s="410"/>
      <c r="X41" s="410"/>
      <c r="Y41" s="410"/>
      <c r="Z41" s="410"/>
      <c r="AA41" s="410"/>
      <c r="AB41" s="410"/>
      <c r="AC41" s="410"/>
      <c r="AD41" s="410"/>
      <c r="AE41" s="410"/>
      <c r="AF41" s="410"/>
      <c r="AG41" s="410"/>
      <c r="AH41" s="410"/>
      <c r="AI41" s="410"/>
      <c r="AJ41" s="410"/>
      <c r="AK41" s="410"/>
      <c r="AL41" s="178"/>
      <c r="AM41" s="409" t="str">
        <f t="shared" si="0"/>
        <v/>
      </c>
      <c r="AN41" s="409"/>
      <c r="AO41" s="410"/>
      <c r="AP41" s="410"/>
      <c r="AQ41" s="410"/>
      <c r="AR41" s="410"/>
      <c r="AS41" s="410"/>
      <c r="AT41" s="410"/>
      <c r="AU41" s="410"/>
      <c r="AV41" s="410"/>
      <c r="AW41" s="410"/>
      <c r="AX41" s="410"/>
      <c r="AY41" s="410"/>
      <c r="AZ41" s="410"/>
      <c r="BA41" s="410"/>
      <c r="BB41" s="410"/>
      <c r="BC41" s="410"/>
      <c r="BD41" s="178"/>
      <c r="BE41" s="409" t="str">
        <f t="shared" si="1"/>
        <v/>
      </c>
      <c r="BF41" s="409"/>
      <c r="BG41" s="410"/>
      <c r="BH41" s="410"/>
      <c r="BI41" s="410"/>
      <c r="BJ41" s="410"/>
      <c r="BK41" s="410"/>
      <c r="BL41" s="410"/>
      <c r="BM41" s="410"/>
      <c r="BN41" s="410"/>
      <c r="BO41" s="410"/>
      <c r="BP41" s="410"/>
      <c r="BQ41" s="410"/>
      <c r="BR41" s="410"/>
      <c r="BS41" s="410"/>
      <c r="BT41" s="410"/>
      <c r="BU41" s="410"/>
      <c r="BV41" s="178"/>
      <c r="BW41" s="409">
        <f t="shared" si="2"/>
        <v>18</v>
      </c>
      <c r="BX41" s="409"/>
      <c r="BY41" s="410" t="str">
        <f>IF('各会計、関係団体の財政状況及び健全化判断比率'!B75="","",'各会計、関係団体の財政状況及び健全化判断比率'!B75)</f>
        <v>北筑昇華苑組合(一般会計)</v>
      </c>
      <c r="BZ41" s="410"/>
      <c r="CA41" s="410"/>
      <c r="CB41" s="410"/>
      <c r="CC41" s="410"/>
      <c r="CD41" s="410"/>
      <c r="CE41" s="410"/>
      <c r="CF41" s="410"/>
      <c r="CG41" s="410"/>
      <c r="CH41" s="410"/>
      <c r="CI41" s="410"/>
      <c r="CJ41" s="410"/>
      <c r="CK41" s="410"/>
      <c r="CL41" s="410"/>
      <c r="CM41" s="410"/>
      <c r="CN41" s="178"/>
      <c r="CO41" s="409" t="str">
        <f t="shared" si="3"/>
        <v/>
      </c>
      <c r="CP41" s="409"/>
      <c r="CQ41" s="410" t="str">
        <f>IF('各会計、関係団体の財政状況及び健全化判断比率'!BS14="","",'各会計、関係団体の財政状況及び健全化判断比率'!BS14)</f>
        <v/>
      </c>
      <c r="CR41" s="410"/>
      <c r="CS41" s="410"/>
      <c r="CT41" s="410"/>
      <c r="CU41" s="410"/>
      <c r="CV41" s="410"/>
      <c r="CW41" s="410"/>
      <c r="CX41" s="410"/>
      <c r="CY41" s="410"/>
      <c r="CZ41" s="410"/>
      <c r="DA41" s="410"/>
      <c r="DB41" s="410"/>
      <c r="DC41" s="410"/>
      <c r="DD41" s="410"/>
      <c r="DE41" s="410"/>
      <c r="DG41" s="407" t="str">
        <f>IF('各会計、関係団体の財政状況及び健全化判断比率'!BR14="","",'各会計、関係団体の財政状況及び健全化判断比率'!BR14)</f>
        <v/>
      </c>
      <c r="DH41" s="407"/>
      <c r="DI41" s="205"/>
    </row>
    <row r="42" spans="1:113" ht="32.25" customHeight="1">
      <c r="B42" s="202"/>
      <c r="C42" s="409" t="str">
        <f t="shared" si="5"/>
        <v/>
      </c>
      <c r="D42" s="409"/>
      <c r="E42" s="410" t="str">
        <f>IF('各会計、関係団体の財政状況及び健全化判断比率'!B15="","",'各会計、関係団体の財政状況及び健全化判断比率'!B15)</f>
        <v/>
      </c>
      <c r="F42" s="410"/>
      <c r="G42" s="410"/>
      <c r="H42" s="410"/>
      <c r="I42" s="410"/>
      <c r="J42" s="410"/>
      <c r="K42" s="410"/>
      <c r="L42" s="410"/>
      <c r="M42" s="410"/>
      <c r="N42" s="410"/>
      <c r="O42" s="410"/>
      <c r="P42" s="410"/>
      <c r="Q42" s="410"/>
      <c r="R42" s="410"/>
      <c r="S42" s="410"/>
      <c r="T42" s="178"/>
      <c r="U42" s="409" t="str">
        <f t="shared" si="4"/>
        <v/>
      </c>
      <c r="V42" s="409"/>
      <c r="W42" s="410"/>
      <c r="X42" s="410"/>
      <c r="Y42" s="410"/>
      <c r="Z42" s="410"/>
      <c r="AA42" s="410"/>
      <c r="AB42" s="410"/>
      <c r="AC42" s="410"/>
      <c r="AD42" s="410"/>
      <c r="AE42" s="410"/>
      <c r="AF42" s="410"/>
      <c r="AG42" s="410"/>
      <c r="AH42" s="410"/>
      <c r="AI42" s="410"/>
      <c r="AJ42" s="410"/>
      <c r="AK42" s="410"/>
      <c r="AL42" s="178"/>
      <c r="AM42" s="409" t="str">
        <f t="shared" si="0"/>
        <v/>
      </c>
      <c r="AN42" s="409"/>
      <c r="AO42" s="410"/>
      <c r="AP42" s="410"/>
      <c r="AQ42" s="410"/>
      <c r="AR42" s="410"/>
      <c r="AS42" s="410"/>
      <c r="AT42" s="410"/>
      <c r="AU42" s="410"/>
      <c r="AV42" s="410"/>
      <c r="AW42" s="410"/>
      <c r="AX42" s="410"/>
      <c r="AY42" s="410"/>
      <c r="AZ42" s="410"/>
      <c r="BA42" s="410"/>
      <c r="BB42" s="410"/>
      <c r="BC42" s="410"/>
      <c r="BD42" s="178"/>
      <c r="BE42" s="409" t="str">
        <f t="shared" si="1"/>
        <v/>
      </c>
      <c r="BF42" s="409"/>
      <c r="BG42" s="410"/>
      <c r="BH42" s="410"/>
      <c r="BI42" s="410"/>
      <c r="BJ42" s="410"/>
      <c r="BK42" s="410"/>
      <c r="BL42" s="410"/>
      <c r="BM42" s="410"/>
      <c r="BN42" s="410"/>
      <c r="BO42" s="410"/>
      <c r="BP42" s="410"/>
      <c r="BQ42" s="410"/>
      <c r="BR42" s="410"/>
      <c r="BS42" s="410"/>
      <c r="BT42" s="410"/>
      <c r="BU42" s="410"/>
      <c r="BV42" s="178"/>
      <c r="BW42" s="409">
        <f t="shared" si="2"/>
        <v>19</v>
      </c>
      <c r="BX42" s="409"/>
      <c r="BY42" s="410" t="str">
        <f>IF('各会計、関係団体の財政状況及び健全化判断比率'!B76="","",'各会計、関係団体の財政状況及び健全化判断比率'!B76)</f>
        <v>粕屋北部消防組合(一般会計)</v>
      </c>
      <c r="BZ42" s="410"/>
      <c r="CA42" s="410"/>
      <c r="CB42" s="410"/>
      <c r="CC42" s="410"/>
      <c r="CD42" s="410"/>
      <c r="CE42" s="410"/>
      <c r="CF42" s="410"/>
      <c r="CG42" s="410"/>
      <c r="CH42" s="410"/>
      <c r="CI42" s="410"/>
      <c r="CJ42" s="410"/>
      <c r="CK42" s="410"/>
      <c r="CL42" s="410"/>
      <c r="CM42" s="410"/>
      <c r="CN42" s="178"/>
      <c r="CO42" s="409" t="str">
        <f t="shared" si="3"/>
        <v/>
      </c>
      <c r="CP42" s="409"/>
      <c r="CQ42" s="410" t="str">
        <f>IF('各会計、関係団体の財政状況及び健全化判断比率'!BS15="","",'各会計、関係団体の財政状況及び健全化判断比率'!BS15)</f>
        <v/>
      </c>
      <c r="CR42" s="410"/>
      <c r="CS42" s="410"/>
      <c r="CT42" s="410"/>
      <c r="CU42" s="410"/>
      <c r="CV42" s="410"/>
      <c r="CW42" s="410"/>
      <c r="CX42" s="410"/>
      <c r="CY42" s="410"/>
      <c r="CZ42" s="410"/>
      <c r="DA42" s="410"/>
      <c r="DB42" s="410"/>
      <c r="DC42" s="410"/>
      <c r="DD42" s="410"/>
      <c r="DE42" s="410"/>
      <c r="DG42" s="407" t="str">
        <f>IF('各会計、関係団体の財政状況及び健全化判断比率'!BR15="","",'各会計、関係団体の財政状況及び健全化判断比率'!BR15)</f>
        <v/>
      </c>
      <c r="DH42" s="407"/>
      <c r="DI42" s="205"/>
    </row>
    <row r="43" spans="1:113" ht="32.25" customHeight="1">
      <c r="B43" s="202"/>
      <c r="C43" s="409" t="str">
        <f t="shared" si="5"/>
        <v/>
      </c>
      <c r="D43" s="409"/>
      <c r="E43" s="410" t="str">
        <f>IF('各会計、関係団体の財政状況及び健全化判断比率'!B16="","",'各会計、関係団体の財政状況及び健全化判断比率'!B16)</f>
        <v/>
      </c>
      <c r="F43" s="410"/>
      <c r="G43" s="410"/>
      <c r="H43" s="410"/>
      <c r="I43" s="410"/>
      <c r="J43" s="410"/>
      <c r="K43" s="410"/>
      <c r="L43" s="410"/>
      <c r="M43" s="410"/>
      <c r="N43" s="410"/>
      <c r="O43" s="410"/>
      <c r="P43" s="410"/>
      <c r="Q43" s="410"/>
      <c r="R43" s="410"/>
      <c r="S43" s="410"/>
      <c r="T43" s="178"/>
      <c r="U43" s="409" t="str">
        <f t="shared" si="4"/>
        <v/>
      </c>
      <c r="V43" s="409"/>
      <c r="W43" s="410"/>
      <c r="X43" s="410"/>
      <c r="Y43" s="410"/>
      <c r="Z43" s="410"/>
      <c r="AA43" s="410"/>
      <c r="AB43" s="410"/>
      <c r="AC43" s="410"/>
      <c r="AD43" s="410"/>
      <c r="AE43" s="410"/>
      <c r="AF43" s="410"/>
      <c r="AG43" s="410"/>
      <c r="AH43" s="410"/>
      <c r="AI43" s="410"/>
      <c r="AJ43" s="410"/>
      <c r="AK43" s="410"/>
      <c r="AL43" s="178"/>
      <c r="AM43" s="409" t="str">
        <f t="shared" si="0"/>
        <v/>
      </c>
      <c r="AN43" s="409"/>
      <c r="AO43" s="410"/>
      <c r="AP43" s="410"/>
      <c r="AQ43" s="410"/>
      <c r="AR43" s="410"/>
      <c r="AS43" s="410"/>
      <c r="AT43" s="410"/>
      <c r="AU43" s="410"/>
      <c r="AV43" s="410"/>
      <c r="AW43" s="410"/>
      <c r="AX43" s="410"/>
      <c r="AY43" s="410"/>
      <c r="AZ43" s="410"/>
      <c r="BA43" s="410"/>
      <c r="BB43" s="410"/>
      <c r="BC43" s="410"/>
      <c r="BD43" s="178"/>
      <c r="BE43" s="409" t="str">
        <f t="shared" si="1"/>
        <v/>
      </c>
      <c r="BF43" s="409"/>
      <c r="BG43" s="410"/>
      <c r="BH43" s="410"/>
      <c r="BI43" s="410"/>
      <c r="BJ43" s="410"/>
      <c r="BK43" s="410"/>
      <c r="BL43" s="410"/>
      <c r="BM43" s="410"/>
      <c r="BN43" s="410"/>
      <c r="BO43" s="410"/>
      <c r="BP43" s="410"/>
      <c r="BQ43" s="410"/>
      <c r="BR43" s="410"/>
      <c r="BS43" s="410"/>
      <c r="BT43" s="410"/>
      <c r="BU43" s="410"/>
      <c r="BV43" s="178"/>
      <c r="BW43" s="409">
        <f t="shared" si="2"/>
        <v>20</v>
      </c>
      <c r="BX43" s="409"/>
      <c r="BY43" s="410" t="str">
        <f>IF('各会計、関係団体の財政状況及び健全化判断比率'!B77="","",'各会計、関係団体の財政状況及び健全化判断比率'!B77)</f>
        <v>粕屋北部消防組合(休日診療所事業特別会計)</v>
      </c>
      <c r="BZ43" s="410"/>
      <c r="CA43" s="410"/>
      <c r="CB43" s="410"/>
      <c r="CC43" s="410"/>
      <c r="CD43" s="410"/>
      <c r="CE43" s="410"/>
      <c r="CF43" s="410"/>
      <c r="CG43" s="410"/>
      <c r="CH43" s="410"/>
      <c r="CI43" s="410"/>
      <c r="CJ43" s="410"/>
      <c r="CK43" s="410"/>
      <c r="CL43" s="410"/>
      <c r="CM43" s="410"/>
      <c r="CN43" s="178"/>
      <c r="CO43" s="409" t="str">
        <f t="shared" si="3"/>
        <v/>
      </c>
      <c r="CP43" s="409"/>
      <c r="CQ43" s="410" t="str">
        <f>IF('各会計、関係団体の財政状況及び健全化判断比率'!BS16="","",'各会計、関係団体の財政状況及び健全化判断比率'!BS16)</f>
        <v/>
      </c>
      <c r="CR43" s="410"/>
      <c r="CS43" s="410"/>
      <c r="CT43" s="410"/>
      <c r="CU43" s="410"/>
      <c r="CV43" s="410"/>
      <c r="CW43" s="410"/>
      <c r="CX43" s="410"/>
      <c r="CY43" s="410"/>
      <c r="CZ43" s="410"/>
      <c r="DA43" s="410"/>
      <c r="DB43" s="410"/>
      <c r="DC43" s="410"/>
      <c r="DD43" s="410"/>
      <c r="DE43" s="410"/>
      <c r="DG43" s="407" t="str">
        <f>IF('各会計、関係団体の財政状況及び健全化判断比率'!BR16="","",'各会計、関係団体の財政状況及び健全化判断比率'!BR16)</f>
        <v/>
      </c>
      <c r="DH43" s="407"/>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406" t="s">
        <v>208</v>
      </c>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c r="BX46" s="406"/>
      <c r="BY46" s="406"/>
      <c r="BZ46" s="406"/>
      <c r="CA46" s="406"/>
      <c r="CB46" s="406"/>
      <c r="CC46" s="406"/>
      <c r="CD46" s="406"/>
      <c r="CE46" s="406"/>
      <c r="CF46" s="406"/>
      <c r="CG46" s="406"/>
      <c r="CH46" s="406"/>
      <c r="CI46" s="406"/>
      <c r="CJ46" s="406"/>
      <c r="CK46" s="406"/>
      <c r="CL46" s="406"/>
      <c r="CM46" s="406"/>
      <c r="CN46" s="406"/>
      <c r="CO46" s="406"/>
      <c r="CP46" s="406"/>
      <c r="CQ46" s="406"/>
      <c r="CR46" s="406"/>
      <c r="CS46" s="406"/>
      <c r="CT46" s="406"/>
      <c r="CU46" s="406"/>
      <c r="CV46" s="406"/>
      <c r="CW46" s="406"/>
      <c r="CX46" s="406"/>
      <c r="CY46" s="406"/>
      <c r="CZ46" s="406"/>
      <c r="DA46" s="406"/>
      <c r="DB46" s="406"/>
      <c r="DC46" s="406"/>
      <c r="DD46" s="406"/>
      <c r="DE46" s="406"/>
      <c r="DF46" s="406"/>
      <c r="DG46" s="406"/>
      <c r="DH46" s="406"/>
      <c r="DI46" s="406"/>
    </row>
    <row r="47" spans="1:113">
      <c r="E47" s="406" t="s">
        <v>209</v>
      </c>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6"/>
      <c r="CG47" s="406"/>
      <c r="CH47" s="406"/>
      <c r="CI47" s="406"/>
      <c r="CJ47" s="406"/>
      <c r="CK47" s="406"/>
      <c r="CL47" s="406"/>
      <c r="CM47" s="406"/>
      <c r="CN47" s="406"/>
      <c r="CO47" s="406"/>
      <c r="CP47" s="406"/>
      <c r="CQ47" s="406"/>
      <c r="CR47" s="406"/>
      <c r="CS47" s="406"/>
      <c r="CT47" s="406"/>
      <c r="CU47" s="406"/>
      <c r="CV47" s="406"/>
      <c r="CW47" s="406"/>
      <c r="CX47" s="406"/>
      <c r="CY47" s="406"/>
      <c r="CZ47" s="406"/>
      <c r="DA47" s="406"/>
      <c r="DB47" s="406"/>
      <c r="DC47" s="406"/>
      <c r="DD47" s="406"/>
      <c r="DE47" s="406"/>
      <c r="DF47" s="406"/>
      <c r="DG47" s="406"/>
      <c r="DH47" s="406"/>
      <c r="DI47" s="406"/>
    </row>
    <row r="48" spans="1:113">
      <c r="E48" s="406" t="s">
        <v>210</v>
      </c>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406"/>
      <c r="CD48" s="406"/>
      <c r="CE48" s="406"/>
      <c r="CF48" s="406"/>
      <c r="CG48" s="406"/>
      <c r="CH48" s="406"/>
      <c r="CI48" s="406"/>
      <c r="CJ48" s="406"/>
      <c r="CK48" s="406"/>
      <c r="CL48" s="406"/>
      <c r="CM48" s="406"/>
      <c r="CN48" s="406"/>
      <c r="CO48" s="406"/>
      <c r="CP48" s="406"/>
      <c r="CQ48" s="406"/>
      <c r="CR48" s="406"/>
      <c r="CS48" s="406"/>
      <c r="CT48" s="406"/>
      <c r="CU48" s="406"/>
      <c r="CV48" s="406"/>
      <c r="CW48" s="406"/>
      <c r="CX48" s="406"/>
      <c r="CY48" s="406"/>
      <c r="CZ48" s="406"/>
      <c r="DA48" s="406"/>
      <c r="DB48" s="406"/>
      <c r="DC48" s="406"/>
      <c r="DD48" s="406"/>
      <c r="DE48" s="406"/>
      <c r="DF48" s="406"/>
      <c r="DG48" s="406"/>
      <c r="DH48" s="406"/>
      <c r="DI48" s="406"/>
    </row>
    <row r="49" spans="5:113">
      <c r="E49" s="408" t="s">
        <v>211</v>
      </c>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408"/>
      <c r="CM49" s="408"/>
      <c r="CN49" s="408"/>
      <c r="CO49" s="408"/>
      <c r="CP49" s="408"/>
      <c r="CQ49" s="408"/>
      <c r="CR49" s="408"/>
      <c r="CS49" s="408"/>
      <c r="CT49" s="408"/>
      <c r="CU49" s="408"/>
      <c r="CV49" s="408"/>
      <c r="CW49" s="408"/>
      <c r="CX49" s="408"/>
      <c r="CY49" s="408"/>
      <c r="CZ49" s="408"/>
      <c r="DA49" s="408"/>
      <c r="DB49" s="408"/>
      <c r="DC49" s="408"/>
      <c r="DD49" s="408"/>
      <c r="DE49" s="408"/>
      <c r="DF49" s="408"/>
      <c r="DG49" s="408"/>
      <c r="DH49" s="408"/>
      <c r="DI49" s="408"/>
    </row>
    <row r="50" spans="5:113">
      <c r="E50" s="406" t="s">
        <v>212</v>
      </c>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6"/>
      <c r="BZ50" s="406"/>
      <c r="CA50" s="406"/>
      <c r="CB50" s="406"/>
      <c r="CC50" s="406"/>
      <c r="CD50" s="406"/>
      <c r="CE50" s="406"/>
      <c r="CF50" s="406"/>
      <c r="CG50" s="406"/>
      <c r="CH50" s="406"/>
      <c r="CI50" s="406"/>
      <c r="CJ50" s="406"/>
      <c r="CK50" s="406"/>
      <c r="CL50" s="406"/>
      <c r="CM50" s="406"/>
      <c r="CN50" s="406"/>
      <c r="CO50" s="406"/>
      <c r="CP50" s="406"/>
      <c r="CQ50" s="406"/>
      <c r="CR50" s="406"/>
      <c r="CS50" s="406"/>
      <c r="CT50" s="406"/>
      <c r="CU50" s="406"/>
      <c r="CV50" s="406"/>
      <c r="CW50" s="406"/>
      <c r="CX50" s="406"/>
      <c r="CY50" s="406"/>
      <c r="CZ50" s="406"/>
      <c r="DA50" s="406"/>
      <c r="DB50" s="406"/>
      <c r="DC50" s="406"/>
      <c r="DD50" s="406"/>
      <c r="DE50" s="406"/>
      <c r="DF50" s="406"/>
      <c r="DG50" s="406"/>
      <c r="DH50" s="406"/>
      <c r="DI50" s="406"/>
    </row>
    <row r="51" spans="5:113">
      <c r="E51" s="406" t="s">
        <v>213</v>
      </c>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row>
    <row r="52" spans="5:113">
      <c r="E52" s="406" t="s">
        <v>214</v>
      </c>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row>
    <row r="53" spans="5:113">
      <c r="E53" s="362" t="s">
        <v>606</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218" t="s">
        <v>527</v>
      </c>
      <c r="D34" s="1218"/>
      <c r="E34" s="1219"/>
      <c r="F34" s="32">
        <v>15.86</v>
      </c>
      <c r="G34" s="33">
        <v>16.420000000000002</v>
      </c>
      <c r="H34" s="33">
        <v>16.579999999999998</v>
      </c>
      <c r="I34" s="33">
        <v>15.49</v>
      </c>
      <c r="J34" s="34">
        <v>14.39</v>
      </c>
      <c r="K34" s="22"/>
      <c r="L34" s="22"/>
      <c r="M34" s="22"/>
      <c r="N34" s="22"/>
      <c r="O34" s="22"/>
      <c r="P34" s="22"/>
    </row>
    <row r="35" spans="1:16" ht="39" customHeight="1">
      <c r="A35" s="22"/>
      <c r="B35" s="35"/>
      <c r="C35" s="1212" t="s">
        <v>528</v>
      </c>
      <c r="D35" s="1213"/>
      <c r="E35" s="1214"/>
      <c r="F35" s="36">
        <v>5.57</v>
      </c>
      <c r="G35" s="37">
        <v>6.02</v>
      </c>
      <c r="H35" s="37">
        <v>4.5599999999999996</v>
      </c>
      <c r="I35" s="37">
        <v>5.2</v>
      </c>
      <c r="J35" s="38">
        <v>8.3699999999999992</v>
      </c>
      <c r="K35" s="22"/>
      <c r="L35" s="22"/>
      <c r="M35" s="22"/>
      <c r="N35" s="22"/>
      <c r="O35" s="22"/>
      <c r="P35" s="22"/>
    </row>
    <row r="36" spans="1:16" ht="39" customHeight="1">
      <c r="A36" s="22"/>
      <c r="B36" s="35"/>
      <c r="C36" s="1212" t="s">
        <v>529</v>
      </c>
      <c r="D36" s="1213"/>
      <c r="E36" s="1214"/>
      <c r="F36" s="36" t="s">
        <v>478</v>
      </c>
      <c r="G36" s="37">
        <v>2.14</v>
      </c>
      <c r="H36" s="37">
        <v>2.56</v>
      </c>
      <c r="I36" s="37">
        <v>3.24</v>
      </c>
      <c r="J36" s="38">
        <v>3.26</v>
      </c>
      <c r="K36" s="22"/>
      <c r="L36" s="22"/>
      <c r="M36" s="22"/>
      <c r="N36" s="22"/>
      <c r="O36" s="22"/>
      <c r="P36" s="22"/>
    </row>
    <row r="37" spans="1:16" ht="39" customHeight="1">
      <c r="A37" s="22"/>
      <c r="B37" s="35"/>
      <c r="C37" s="1212" t="s">
        <v>530</v>
      </c>
      <c r="D37" s="1213"/>
      <c r="E37" s="1214"/>
      <c r="F37" s="36">
        <v>0.13</v>
      </c>
      <c r="G37" s="37">
        <v>0.17</v>
      </c>
      <c r="H37" s="37">
        <v>0.17</v>
      </c>
      <c r="I37" s="37">
        <v>0.48</v>
      </c>
      <c r="J37" s="38">
        <v>0.84</v>
      </c>
      <c r="K37" s="22"/>
      <c r="L37" s="22"/>
      <c r="M37" s="22"/>
      <c r="N37" s="22"/>
      <c r="O37" s="22"/>
      <c r="P37" s="22"/>
    </row>
    <row r="38" spans="1:16" ht="39" customHeight="1">
      <c r="A38" s="22"/>
      <c r="B38" s="35"/>
      <c r="C38" s="1212" t="s">
        <v>531</v>
      </c>
      <c r="D38" s="1213"/>
      <c r="E38" s="1214"/>
      <c r="F38" s="36">
        <v>0.05</v>
      </c>
      <c r="G38" s="37">
        <v>0.04</v>
      </c>
      <c r="H38" s="37">
        <v>0.03</v>
      </c>
      <c r="I38" s="37">
        <v>0.08</v>
      </c>
      <c r="J38" s="38">
        <v>0.04</v>
      </c>
      <c r="K38" s="22"/>
      <c r="L38" s="22"/>
      <c r="M38" s="22"/>
      <c r="N38" s="22"/>
      <c r="O38" s="22"/>
      <c r="P38" s="22"/>
    </row>
    <row r="39" spans="1:16" ht="39" customHeight="1">
      <c r="A39" s="22"/>
      <c r="B39" s="35"/>
      <c r="C39" s="1212" t="s">
        <v>532</v>
      </c>
      <c r="D39" s="1213"/>
      <c r="E39" s="1214"/>
      <c r="F39" s="36">
        <v>0.02</v>
      </c>
      <c r="G39" s="37">
        <v>0.02</v>
      </c>
      <c r="H39" s="37">
        <v>0.03</v>
      </c>
      <c r="I39" s="37">
        <v>0.02</v>
      </c>
      <c r="J39" s="38">
        <v>0.04</v>
      </c>
      <c r="K39" s="22"/>
      <c r="L39" s="22"/>
      <c r="M39" s="22"/>
      <c r="N39" s="22"/>
      <c r="O39" s="22"/>
      <c r="P39" s="22"/>
    </row>
    <row r="40" spans="1:16" ht="39" customHeight="1">
      <c r="A40" s="22"/>
      <c r="B40" s="35"/>
      <c r="C40" s="1212" t="s">
        <v>533</v>
      </c>
      <c r="D40" s="1213"/>
      <c r="E40" s="1214"/>
      <c r="F40" s="36">
        <v>0.35</v>
      </c>
      <c r="G40" s="37">
        <v>0.28000000000000003</v>
      </c>
      <c r="H40" s="37">
        <v>0.19</v>
      </c>
      <c r="I40" s="37">
        <v>0.05</v>
      </c>
      <c r="J40" s="38">
        <v>0.04</v>
      </c>
      <c r="K40" s="22"/>
      <c r="L40" s="22"/>
      <c r="M40" s="22"/>
      <c r="N40" s="22"/>
      <c r="O40" s="22"/>
      <c r="P40" s="22"/>
    </row>
    <row r="41" spans="1:16" ht="39" customHeight="1">
      <c r="A41" s="22"/>
      <c r="B41" s="35"/>
      <c r="C41" s="1212" t="s">
        <v>534</v>
      </c>
      <c r="D41" s="1213"/>
      <c r="E41" s="1214"/>
      <c r="F41" s="36">
        <v>0.01</v>
      </c>
      <c r="G41" s="37">
        <v>0.01</v>
      </c>
      <c r="H41" s="37">
        <v>0.01</v>
      </c>
      <c r="I41" s="37">
        <v>0.01</v>
      </c>
      <c r="J41" s="38">
        <v>0.02</v>
      </c>
      <c r="K41" s="22"/>
      <c r="L41" s="22"/>
      <c r="M41" s="22"/>
      <c r="N41" s="22"/>
      <c r="O41" s="22"/>
      <c r="P41" s="22"/>
    </row>
    <row r="42" spans="1:16" ht="39" customHeight="1">
      <c r="A42" s="22"/>
      <c r="B42" s="39"/>
      <c r="C42" s="1212" t="s">
        <v>535</v>
      </c>
      <c r="D42" s="1213"/>
      <c r="E42" s="1214"/>
      <c r="F42" s="36" t="s">
        <v>478</v>
      </c>
      <c r="G42" s="37" t="s">
        <v>478</v>
      </c>
      <c r="H42" s="37" t="s">
        <v>478</v>
      </c>
      <c r="I42" s="37" t="s">
        <v>478</v>
      </c>
      <c r="J42" s="38" t="s">
        <v>478</v>
      </c>
      <c r="K42" s="22"/>
      <c r="L42" s="22"/>
      <c r="M42" s="22"/>
      <c r="N42" s="22"/>
      <c r="O42" s="22"/>
      <c r="P42" s="22"/>
    </row>
    <row r="43" spans="1:16" ht="39" customHeight="1" thickBot="1">
      <c r="A43" s="22"/>
      <c r="B43" s="40"/>
      <c r="C43" s="1215" t="s">
        <v>536</v>
      </c>
      <c r="D43" s="1216"/>
      <c r="E43" s="1217"/>
      <c r="F43" s="41">
        <v>2.4300000000000002</v>
      </c>
      <c r="G43" s="42">
        <v>0.02</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l2+laMItQFH8jXsl6zzFVk6f7WFePppk3/j9Ht3XdxeCp36eODbmIWtj+sM6F+EmhuGjZeN4FBlR6gtup4/nw==" saltValue="r83AQ7mTSmYRVpzlJWvf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115" zoomScaleNormal="11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238" t="s">
        <v>11</v>
      </c>
      <c r="C45" s="1239"/>
      <c r="D45" s="58"/>
      <c r="E45" s="1244" t="s">
        <v>12</v>
      </c>
      <c r="F45" s="1244"/>
      <c r="G45" s="1244"/>
      <c r="H45" s="1244"/>
      <c r="I45" s="1244"/>
      <c r="J45" s="1245"/>
      <c r="K45" s="59">
        <v>762</v>
      </c>
      <c r="L45" s="60">
        <v>793</v>
      </c>
      <c r="M45" s="60">
        <v>815</v>
      </c>
      <c r="N45" s="60">
        <v>941</v>
      </c>
      <c r="O45" s="61">
        <v>985</v>
      </c>
      <c r="P45" s="48"/>
      <c r="Q45" s="48"/>
      <c r="R45" s="48"/>
      <c r="S45" s="48"/>
      <c r="T45" s="48"/>
      <c r="U45" s="48"/>
    </row>
    <row r="46" spans="1:21" ht="30.75" customHeight="1">
      <c r="A46" s="48"/>
      <c r="B46" s="1240"/>
      <c r="C46" s="1241"/>
      <c r="D46" s="62"/>
      <c r="E46" s="1222" t="s">
        <v>13</v>
      </c>
      <c r="F46" s="1222"/>
      <c r="G46" s="1222"/>
      <c r="H46" s="1222"/>
      <c r="I46" s="1222"/>
      <c r="J46" s="1223"/>
      <c r="K46" s="63" t="s">
        <v>478</v>
      </c>
      <c r="L46" s="64" t="s">
        <v>478</v>
      </c>
      <c r="M46" s="64" t="s">
        <v>478</v>
      </c>
      <c r="N46" s="64" t="s">
        <v>478</v>
      </c>
      <c r="O46" s="65" t="s">
        <v>478</v>
      </c>
      <c r="P46" s="48"/>
      <c r="Q46" s="48"/>
      <c r="R46" s="48"/>
      <c r="S46" s="48"/>
      <c r="T46" s="48"/>
      <c r="U46" s="48"/>
    </row>
    <row r="47" spans="1:21" ht="30.75" customHeight="1">
      <c r="A47" s="48"/>
      <c r="B47" s="1240"/>
      <c r="C47" s="1241"/>
      <c r="D47" s="62"/>
      <c r="E47" s="1222" t="s">
        <v>14</v>
      </c>
      <c r="F47" s="1222"/>
      <c r="G47" s="1222"/>
      <c r="H47" s="1222"/>
      <c r="I47" s="1222"/>
      <c r="J47" s="1223"/>
      <c r="K47" s="63" t="s">
        <v>478</v>
      </c>
      <c r="L47" s="64" t="s">
        <v>478</v>
      </c>
      <c r="M47" s="64" t="s">
        <v>478</v>
      </c>
      <c r="N47" s="64" t="s">
        <v>478</v>
      </c>
      <c r="O47" s="65" t="s">
        <v>478</v>
      </c>
      <c r="P47" s="48"/>
      <c r="Q47" s="48"/>
      <c r="R47" s="48"/>
      <c r="S47" s="48"/>
      <c r="T47" s="48"/>
      <c r="U47" s="48"/>
    </row>
    <row r="48" spans="1:21" ht="30.75" customHeight="1">
      <c r="A48" s="48"/>
      <c r="B48" s="1240"/>
      <c r="C48" s="1241"/>
      <c r="D48" s="62"/>
      <c r="E48" s="1222" t="s">
        <v>15</v>
      </c>
      <c r="F48" s="1222"/>
      <c r="G48" s="1222"/>
      <c r="H48" s="1222"/>
      <c r="I48" s="1222"/>
      <c r="J48" s="1223"/>
      <c r="K48" s="63">
        <v>235</v>
      </c>
      <c r="L48" s="64">
        <v>239</v>
      </c>
      <c r="M48" s="64">
        <v>244</v>
      </c>
      <c r="N48" s="64">
        <v>230</v>
      </c>
      <c r="O48" s="65">
        <v>215</v>
      </c>
      <c r="P48" s="48"/>
      <c r="Q48" s="48"/>
      <c r="R48" s="48"/>
      <c r="S48" s="48"/>
      <c r="T48" s="48"/>
      <c r="U48" s="48"/>
    </row>
    <row r="49" spans="1:21" ht="30.75" customHeight="1">
      <c r="A49" s="48"/>
      <c r="B49" s="1240"/>
      <c r="C49" s="1241"/>
      <c r="D49" s="62"/>
      <c r="E49" s="1222" t="s">
        <v>16</v>
      </c>
      <c r="F49" s="1222"/>
      <c r="G49" s="1222"/>
      <c r="H49" s="1222"/>
      <c r="I49" s="1222"/>
      <c r="J49" s="1223"/>
      <c r="K49" s="63">
        <v>76</v>
      </c>
      <c r="L49" s="64">
        <v>84</v>
      </c>
      <c r="M49" s="64">
        <v>41</v>
      </c>
      <c r="N49" s="64">
        <v>41</v>
      </c>
      <c r="O49" s="65">
        <v>36</v>
      </c>
      <c r="P49" s="48"/>
      <c r="Q49" s="48"/>
      <c r="R49" s="48"/>
      <c r="S49" s="48"/>
      <c r="T49" s="48"/>
      <c r="U49" s="48"/>
    </row>
    <row r="50" spans="1:21" ht="30.75" customHeight="1">
      <c r="A50" s="48"/>
      <c r="B50" s="1240"/>
      <c r="C50" s="1241"/>
      <c r="D50" s="62"/>
      <c r="E50" s="1222" t="s">
        <v>17</v>
      </c>
      <c r="F50" s="1222"/>
      <c r="G50" s="1222"/>
      <c r="H50" s="1222"/>
      <c r="I50" s="1222"/>
      <c r="J50" s="1223"/>
      <c r="K50" s="63">
        <v>96</v>
      </c>
      <c r="L50" s="64">
        <v>9</v>
      </c>
      <c r="M50" s="64">
        <v>11</v>
      </c>
      <c r="N50" s="64">
        <v>32</v>
      </c>
      <c r="O50" s="65">
        <v>34</v>
      </c>
      <c r="P50" s="48"/>
      <c r="Q50" s="48"/>
      <c r="R50" s="48"/>
      <c r="S50" s="48"/>
      <c r="T50" s="48"/>
      <c r="U50" s="48"/>
    </row>
    <row r="51" spans="1:21" ht="30.75" customHeight="1">
      <c r="A51" s="48"/>
      <c r="B51" s="1242"/>
      <c r="C51" s="1243"/>
      <c r="D51" s="66"/>
      <c r="E51" s="1222" t="s">
        <v>18</v>
      </c>
      <c r="F51" s="1222"/>
      <c r="G51" s="1222"/>
      <c r="H51" s="1222"/>
      <c r="I51" s="1222"/>
      <c r="J51" s="1223"/>
      <c r="K51" s="63" t="s">
        <v>478</v>
      </c>
      <c r="L51" s="64" t="s">
        <v>478</v>
      </c>
      <c r="M51" s="64" t="s">
        <v>478</v>
      </c>
      <c r="N51" s="64" t="s">
        <v>478</v>
      </c>
      <c r="O51" s="65" t="s">
        <v>478</v>
      </c>
      <c r="P51" s="48"/>
      <c r="Q51" s="48"/>
      <c r="R51" s="48"/>
      <c r="S51" s="48"/>
      <c r="T51" s="48"/>
      <c r="U51" s="48"/>
    </row>
    <row r="52" spans="1:21" ht="30.75" customHeight="1">
      <c r="A52" s="48"/>
      <c r="B52" s="1220" t="s">
        <v>19</v>
      </c>
      <c r="C52" s="1221"/>
      <c r="D52" s="66"/>
      <c r="E52" s="1222" t="s">
        <v>20</v>
      </c>
      <c r="F52" s="1222"/>
      <c r="G52" s="1222"/>
      <c r="H52" s="1222"/>
      <c r="I52" s="1222"/>
      <c r="J52" s="1223"/>
      <c r="K52" s="63">
        <v>731</v>
      </c>
      <c r="L52" s="64">
        <v>708</v>
      </c>
      <c r="M52" s="64">
        <v>738</v>
      </c>
      <c r="N52" s="64">
        <v>751</v>
      </c>
      <c r="O52" s="65">
        <v>757</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438</v>
      </c>
      <c r="L53" s="69">
        <v>417</v>
      </c>
      <c r="M53" s="69">
        <v>373</v>
      </c>
      <c r="N53" s="69">
        <v>493</v>
      </c>
      <c r="O53" s="70">
        <v>513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537</v>
      </c>
      <c r="P55" s="48"/>
      <c r="Q55" s="48"/>
      <c r="R55" s="48"/>
      <c r="S55" s="48"/>
      <c r="T55" s="48"/>
      <c r="U55" s="48"/>
    </row>
    <row r="56" spans="1:21" ht="31.5" customHeight="1" thickBot="1">
      <c r="A56" s="48"/>
      <c r="B56" s="76"/>
      <c r="C56" s="77"/>
      <c r="D56" s="77"/>
      <c r="E56" s="78"/>
      <c r="F56" s="78"/>
      <c r="G56" s="78"/>
      <c r="H56" s="78"/>
      <c r="I56" s="78"/>
      <c r="J56" s="79" t="s">
        <v>2</v>
      </c>
      <c r="K56" s="80" t="s">
        <v>538</v>
      </c>
      <c r="L56" s="81" t="s">
        <v>539</v>
      </c>
      <c r="M56" s="81" t="s">
        <v>540</v>
      </c>
      <c r="N56" s="81" t="s">
        <v>541</v>
      </c>
      <c r="O56" s="82" t="s">
        <v>542</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vlGn+CQ9hDC+kJoE0wYt6hRDb8CJH3SMu1ieNJjJCdo2h8yp1gBpAxTFDz5PZFG59pxFk8CruFGqcwUXw9cVg==" saltValue="5Kf7lYUKnj19QbE6rKWa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520</v>
      </c>
      <c r="J40" s="100" t="s">
        <v>521</v>
      </c>
      <c r="K40" s="100" t="s">
        <v>522</v>
      </c>
      <c r="L40" s="100" t="s">
        <v>523</v>
      </c>
      <c r="M40" s="101" t="s">
        <v>524</v>
      </c>
    </row>
    <row r="41" spans="2:13" ht="27.75" customHeight="1">
      <c r="B41" s="1258" t="s">
        <v>30</v>
      </c>
      <c r="C41" s="1259"/>
      <c r="D41" s="102"/>
      <c r="E41" s="1260" t="s">
        <v>31</v>
      </c>
      <c r="F41" s="1260"/>
      <c r="G41" s="1260"/>
      <c r="H41" s="1261"/>
      <c r="I41" s="351">
        <v>12740</v>
      </c>
      <c r="J41" s="352">
        <v>13997</v>
      </c>
      <c r="K41" s="352">
        <v>13879</v>
      </c>
      <c r="L41" s="352">
        <v>14060</v>
      </c>
      <c r="M41" s="353">
        <v>13983</v>
      </c>
    </row>
    <row r="42" spans="2:13" ht="27.75" customHeight="1">
      <c r="B42" s="1248"/>
      <c r="C42" s="1249"/>
      <c r="D42" s="103"/>
      <c r="E42" s="1252" t="s">
        <v>32</v>
      </c>
      <c r="F42" s="1252"/>
      <c r="G42" s="1252"/>
      <c r="H42" s="1253"/>
      <c r="I42" s="354">
        <v>3</v>
      </c>
      <c r="J42" s="355">
        <v>2</v>
      </c>
      <c r="K42" s="355">
        <v>1</v>
      </c>
      <c r="L42" s="355" t="s">
        <v>478</v>
      </c>
      <c r="M42" s="356" t="s">
        <v>478</v>
      </c>
    </row>
    <row r="43" spans="2:13" ht="27.75" customHeight="1">
      <c r="B43" s="1248"/>
      <c r="C43" s="1249"/>
      <c r="D43" s="103"/>
      <c r="E43" s="1252" t="s">
        <v>33</v>
      </c>
      <c r="F43" s="1252"/>
      <c r="G43" s="1252"/>
      <c r="H43" s="1253"/>
      <c r="I43" s="354">
        <v>3463</v>
      </c>
      <c r="J43" s="355">
        <v>3165</v>
      </c>
      <c r="K43" s="355">
        <v>3316</v>
      </c>
      <c r="L43" s="355">
        <v>3357</v>
      </c>
      <c r="M43" s="356">
        <v>3352</v>
      </c>
    </row>
    <row r="44" spans="2:13" ht="27.75" customHeight="1">
      <c r="B44" s="1248"/>
      <c r="C44" s="1249"/>
      <c r="D44" s="103"/>
      <c r="E44" s="1252" t="s">
        <v>34</v>
      </c>
      <c r="F44" s="1252"/>
      <c r="G44" s="1252"/>
      <c r="H44" s="1253"/>
      <c r="I44" s="354">
        <v>425</v>
      </c>
      <c r="J44" s="355">
        <v>398</v>
      </c>
      <c r="K44" s="355">
        <v>376</v>
      </c>
      <c r="L44" s="355">
        <v>312</v>
      </c>
      <c r="M44" s="356">
        <v>248</v>
      </c>
    </row>
    <row r="45" spans="2:13" ht="27.75" customHeight="1">
      <c r="B45" s="1248"/>
      <c r="C45" s="1249"/>
      <c r="D45" s="103"/>
      <c r="E45" s="1252" t="s">
        <v>35</v>
      </c>
      <c r="F45" s="1252"/>
      <c r="G45" s="1252"/>
      <c r="H45" s="1253"/>
      <c r="I45" s="354">
        <v>67</v>
      </c>
      <c r="J45" s="355" t="s">
        <v>478</v>
      </c>
      <c r="K45" s="355" t="s">
        <v>478</v>
      </c>
      <c r="L45" s="355" t="s">
        <v>478</v>
      </c>
      <c r="M45" s="356" t="s">
        <v>478</v>
      </c>
    </row>
    <row r="46" spans="2:13" ht="27.75" customHeight="1">
      <c r="B46" s="1248"/>
      <c r="C46" s="1249"/>
      <c r="D46" s="104"/>
      <c r="E46" s="1252" t="s">
        <v>36</v>
      </c>
      <c r="F46" s="1252"/>
      <c r="G46" s="1252"/>
      <c r="H46" s="1253"/>
      <c r="I46" s="354">
        <v>353</v>
      </c>
      <c r="J46" s="355">
        <v>512</v>
      </c>
      <c r="K46" s="355">
        <v>585</v>
      </c>
      <c r="L46" s="355">
        <v>425</v>
      </c>
      <c r="M46" s="356">
        <v>612</v>
      </c>
    </row>
    <row r="47" spans="2:13" ht="27.75" customHeight="1">
      <c r="B47" s="1248"/>
      <c r="C47" s="1249"/>
      <c r="D47" s="105"/>
      <c r="E47" s="1262" t="s">
        <v>37</v>
      </c>
      <c r="F47" s="1263"/>
      <c r="G47" s="1263"/>
      <c r="H47" s="1264"/>
      <c r="I47" s="354" t="s">
        <v>478</v>
      </c>
      <c r="J47" s="355" t="s">
        <v>478</v>
      </c>
      <c r="K47" s="355" t="s">
        <v>478</v>
      </c>
      <c r="L47" s="355" t="s">
        <v>478</v>
      </c>
      <c r="M47" s="356" t="s">
        <v>478</v>
      </c>
    </row>
    <row r="48" spans="2:13" ht="27.75" customHeight="1">
      <c r="B48" s="1248"/>
      <c r="C48" s="1249"/>
      <c r="D48" s="103"/>
      <c r="E48" s="1252" t="s">
        <v>38</v>
      </c>
      <c r="F48" s="1252"/>
      <c r="G48" s="1252"/>
      <c r="H48" s="1253"/>
      <c r="I48" s="354" t="s">
        <v>478</v>
      </c>
      <c r="J48" s="355" t="s">
        <v>478</v>
      </c>
      <c r="K48" s="355" t="s">
        <v>478</v>
      </c>
      <c r="L48" s="355" t="s">
        <v>478</v>
      </c>
      <c r="M48" s="356" t="s">
        <v>478</v>
      </c>
    </row>
    <row r="49" spans="2:13" ht="27.75" customHeight="1">
      <c r="B49" s="1250"/>
      <c r="C49" s="1251"/>
      <c r="D49" s="103"/>
      <c r="E49" s="1252" t="s">
        <v>39</v>
      </c>
      <c r="F49" s="1252"/>
      <c r="G49" s="1252"/>
      <c r="H49" s="1253"/>
      <c r="I49" s="354" t="s">
        <v>478</v>
      </c>
      <c r="J49" s="355" t="s">
        <v>478</v>
      </c>
      <c r="K49" s="355" t="s">
        <v>478</v>
      </c>
      <c r="L49" s="355" t="s">
        <v>478</v>
      </c>
      <c r="M49" s="356" t="s">
        <v>478</v>
      </c>
    </row>
    <row r="50" spans="2:13" ht="27.75" customHeight="1">
      <c r="B50" s="1246" t="s">
        <v>40</v>
      </c>
      <c r="C50" s="1247"/>
      <c r="D50" s="106"/>
      <c r="E50" s="1252" t="s">
        <v>41</v>
      </c>
      <c r="F50" s="1252"/>
      <c r="G50" s="1252"/>
      <c r="H50" s="1253"/>
      <c r="I50" s="354">
        <v>3439</v>
      </c>
      <c r="J50" s="355">
        <v>3192</v>
      </c>
      <c r="K50" s="355">
        <v>3487</v>
      </c>
      <c r="L50" s="355">
        <v>4878</v>
      </c>
      <c r="M50" s="356">
        <v>6388</v>
      </c>
    </row>
    <row r="51" spans="2:13" ht="27.75" customHeight="1">
      <c r="B51" s="1248"/>
      <c r="C51" s="1249"/>
      <c r="D51" s="103"/>
      <c r="E51" s="1252" t="s">
        <v>42</v>
      </c>
      <c r="F51" s="1252"/>
      <c r="G51" s="1252"/>
      <c r="H51" s="1253"/>
      <c r="I51" s="354" t="s">
        <v>478</v>
      </c>
      <c r="J51" s="355" t="s">
        <v>478</v>
      </c>
      <c r="K51" s="355" t="s">
        <v>478</v>
      </c>
      <c r="L51" s="355" t="s">
        <v>478</v>
      </c>
      <c r="M51" s="356" t="s">
        <v>478</v>
      </c>
    </row>
    <row r="52" spans="2:13" ht="27.75" customHeight="1">
      <c r="B52" s="1250"/>
      <c r="C52" s="1251"/>
      <c r="D52" s="103"/>
      <c r="E52" s="1252" t="s">
        <v>43</v>
      </c>
      <c r="F52" s="1252"/>
      <c r="G52" s="1252"/>
      <c r="H52" s="1253"/>
      <c r="I52" s="354">
        <v>9632</v>
      </c>
      <c r="J52" s="355">
        <v>9903</v>
      </c>
      <c r="K52" s="355">
        <v>9699</v>
      </c>
      <c r="L52" s="355">
        <v>9684</v>
      </c>
      <c r="M52" s="356">
        <v>9623</v>
      </c>
    </row>
    <row r="53" spans="2:13" ht="27.75" customHeight="1" thickBot="1">
      <c r="B53" s="1254" t="s">
        <v>44</v>
      </c>
      <c r="C53" s="1255"/>
      <c r="D53" s="107"/>
      <c r="E53" s="1256" t="s">
        <v>45</v>
      </c>
      <c r="F53" s="1256"/>
      <c r="G53" s="1256"/>
      <c r="H53" s="1257"/>
      <c r="I53" s="357">
        <v>3980</v>
      </c>
      <c r="J53" s="358">
        <v>4980</v>
      </c>
      <c r="K53" s="358">
        <v>4968</v>
      </c>
      <c r="L53" s="358">
        <v>3592</v>
      </c>
      <c r="M53" s="359">
        <v>2184</v>
      </c>
    </row>
    <row r="54" spans="2:13" ht="27.75" customHeight="1">
      <c r="B54" s="108" t="s">
        <v>46</v>
      </c>
      <c r="C54" s="109"/>
      <c r="D54" s="109"/>
      <c r="E54" s="110"/>
      <c r="F54" s="110"/>
      <c r="G54" s="110"/>
      <c r="H54" s="110"/>
      <c r="I54" s="111"/>
      <c r="J54" s="111"/>
      <c r="K54" s="111"/>
      <c r="L54" s="111"/>
      <c r="M54" s="111"/>
    </row>
    <row r="55" spans="2:13"/>
  </sheetData>
  <sheetProtection algorithmName="SHA-512" hashValue="o0D/Peov5Hwd9AVgAz2LE7NgocJhtjhguuf95wPftnP0ilBMp+FeyJP9710t/gqp6RmnvsKbdvRNnSCdKcm4xw==" saltValue="sq0O1V08IuchGZWttrsh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522</v>
      </c>
      <c r="G54" s="116" t="s">
        <v>523</v>
      </c>
      <c r="H54" s="117" t="s">
        <v>524</v>
      </c>
    </row>
    <row r="55" spans="2:8" ht="52.5" customHeight="1">
      <c r="B55" s="118"/>
      <c r="C55" s="1273" t="s">
        <v>48</v>
      </c>
      <c r="D55" s="1273"/>
      <c r="E55" s="1274"/>
      <c r="F55" s="119">
        <v>2407</v>
      </c>
      <c r="G55" s="119">
        <v>2408</v>
      </c>
      <c r="H55" s="120">
        <v>2709</v>
      </c>
    </row>
    <row r="56" spans="2:8" ht="52.5" customHeight="1">
      <c r="B56" s="121"/>
      <c r="C56" s="1275" t="s">
        <v>49</v>
      </c>
      <c r="D56" s="1275"/>
      <c r="E56" s="1276"/>
      <c r="F56" s="122">
        <v>349</v>
      </c>
      <c r="G56" s="122">
        <v>650</v>
      </c>
      <c r="H56" s="123">
        <v>950</v>
      </c>
    </row>
    <row r="57" spans="2:8" ht="53.25" customHeight="1">
      <c r="B57" s="121"/>
      <c r="C57" s="1277" t="s">
        <v>50</v>
      </c>
      <c r="D57" s="1277"/>
      <c r="E57" s="1278"/>
      <c r="F57" s="124">
        <v>729</v>
      </c>
      <c r="G57" s="124">
        <v>1821</v>
      </c>
      <c r="H57" s="125">
        <v>2730</v>
      </c>
    </row>
    <row r="58" spans="2:8" ht="45.75" customHeight="1">
      <c r="B58" s="126"/>
      <c r="C58" s="1265" t="s">
        <v>570</v>
      </c>
      <c r="D58" s="1266"/>
      <c r="E58" s="1267"/>
      <c r="F58" s="360">
        <v>720</v>
      </c>
      <c r="G58" s="361">
        <v>1810</v>
      </c>
      <c r="H58" s="128">
        <v>2718</v>
      </c>
    </row>
    <row r="59" spans="2:8" ht="45.75" customHeight="1">
      <c r="B59" s="126"/>
      <c r="C59" s="1265" t="s">
        <v>571</v>
      </c>
      <c r="D59" s="1266"/>
      <c r="E59" s="1267"/>
      <c r="F59" s="360">
        <v>7</v>
      </c>
      <c r="G59" s="361">
        <v>7</v>
      </c>
      <c r="H59" s="128">
        <v>7</v>
      </c>
    </row>
    <row r="60" spans="2:8" ht="45.75" customHeight="1">
      <c r="B60" s="126"/>
      <c r="C60" s="1265" t="s">
        <v>572</v>
      </c>
      <c r="D60" s="1266"/>
      <c r="E60" s="1267"/>
      <c r="F60" s="360">
        <v>2</v>
      </c>
      <c r="G60" s="361">
        <v>4</v>
      </c>
      <c r="H60" s="128">
        <v>4</v>
      </c>
    </row>
    <row r="61" spans="2:8" ht="45.75" customHeight="1">
      <c r="B61" s="126"/>
      <c r="C61" s="1265"/>
      <c r="D61" s="1266"/>
      <c r="E61" s="1267"/>
      <c r="F61" s="127"/>
      <c r="G61" s="127"/>
      <c r="H61" s="128"/>
    </row>
    <row r="62" spans="2:8" ht="45.75" customHeight="1" thickBot="1">
      <c r="B62" s="129"/>
      <c r="C62" s="1268"/>
      <c r="D62" s="1269"/>
      <c r="E62" s="1270"/>
      <c r="F62" s="130"/>
      <c r="G62" s="130"/>
      <c r="H62" s="131"/>
    </row>
    <row r="63" spans="2:8" ht="52.5" customHeight="1" thickBot="1">
      <c r="B63" s="132"/>
      <c r="C63" s="1271" t="s">
        <v>51</v>
      </c>
      <c r="D63" s="1271"/>
      <c r="E63" s="1272"/>
      <c r="F63" s="133">
        <v>3485</v>
      </c>
      <c r="G63" s="133">
        <v>4879</v>
      </c>
      <c r="H63" s="134">
        <v>6389</v>
      </c>
    </row>
    <row r="64" spans="2:8"/>
  </sheetData>
  <sheetProtection algorithmName="SHA-512" hashValue="54hRidhzYXMCA+7Q6w1cK9qcC6CHL3h2h/0GoedamCeo25XNjVrCyXItgnQXzQUPJMnap97v4Tz/jZIgMkiVpg==" saltValue="7F0yS3TKdMcppSDxloYP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48" sqref="AN48"/>
    </sheetView>
  </sheetViews>
  <sheetFormatPr defaultColWidth="0" defaultRowHeight="13.5" customHeight="1" zeroHeight="1"/>
  <cols>
    <col min="1" max="1" width="6.375" style="372" customWidth="1"/>
    <col min="2" max="107" width="2.5" style="372" customWidth="1"/>
    <col min="108" max="108" width="6.125" style="379" customWidth="1"/>
    <col min="109" max="109" width="5.875" style="378" customWidth="1"/>
    <col min="110" max="16384" width="8.625" style="372" hidden="1"/>
  </cols>
  <sheetData>
    <row r="1" spans="1:109" ht="42.75" customHeight="1">
      <c r="A1" s="370"/>
      <c r="B1" s="371"/>
      <c r="DD1" s="372"/>
      <c r="DE1" s="372"/>
    </row>
    <row r="2" spans="1:109" ht="25.5" customHeight="1">
      <c r="A2" s="373"/>
      <c r="C2" s="373"/>
      <c r="O2" s="373"/>
      <c r="P2" s="373"/>
      <c r="Q2" s="373"/>
      <c r="R2" s="373"/>
      <c r="S2" s="373"/>
      <c r="T2" s="373"/>
      <c r="U2" s="373"/>
      <c r="V2" s="373"/>
      <c r="W2" s="373"/>
      <c r="X2" s="373"/>
      <c r="Y2" s="373"/>
      <c r="Z2" s="373"/>
      <c r="AA2" s="373"/>
      <c r="AB2" s="373"/>
      <c r="AC2" s="373"/>
      <c r="AD2" s="373"/>
      <c r="AE2" s="373"/>
      <c r="AF2" s="373"/>
      <c r="AG2" s="373"/>
      <c r="AH2" s="373"/>
      <c r="AI2" s="373"/>
      <c r="AU2" s="373"/>
      <c r="BG2" s="373"/>
      <c r="BS2" s="373"/>
      <c r="CE2" s="373"/>
      <c r="CQ2" s="373"/>
      <c r="DD2" s="372"/>
      <c r="DE2" s="372"/>
    </row>
    <row r="3" spans="1:109" ht="25.5" customHeight="1">
      <c r="A3" s="373"/>
      <c r="C3" s="373"/>
      <c r="O3" s="373"/>
      <c r="P3" s="373"/>
      <c r="Q3" s="373"/>
      <c r="R3" s="373"/>
      <c r="S3" s="373"/>
      <c r="T3" s="373"/>
      <c r="U3" s="373"/>
      <c r="V3" s="373"/>
      <c r="W3" s="373"/>
      <c r="X3" s="373"/>
      <c r="Y3" s="373"/>
      <c r="Z3" s="373"/>
      <c r="AA3" s="373"/>
      <c r="AB3" s="373"/>
      <c r="AC3" s="373"/>
      <c r="AD3" s="373"/>
      <c r="AE3" s="373"/>
      <c r="AF3" s="373"/>
      <c r="AG3" s="373"/>
      <c r="AH3" s="373"/>
      <c r="AI3" s="373"/>
      <c r="AU3" s="373"/>
      <c r="BG3" s="373"/>
      <c r="BS3" s="373"/>
      <c r="CE3" s="373"/>
      <c r="CQ3" s="373"/>
      <c r="DD3" s="372"/>
      <c r="DE3" s="372"/>
    </row>
    <row r="4" spans="1:109" s="255" customFormat="1">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row>
    <row r="5" spans="1:109" s="255" customFormat="1">
      <c r="A5" s="373"/>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row>
    <row r="6" spans="1:109" s="255" customFormat="1">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row>
    <row r="7" spans="1:109" s="255" customFormat="1">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row>
    <row r="8" spans="1:109" s="255" customFormat="1">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row>
    <row r="9" spans="1:109" s="255" customFormat="1">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row>
    <row r="10" spans="1:109" s="255" customFormat="1">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row>
    <row r="11" spans="1:109" s="255" customFormat="1">
      <c r="A11" s="373"/>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row>
    <row r="12" spans="1:109" s="255" customFormat="1">
      <c r="A12" s="373"/>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row>
    <row r="13" spans="1:109" s="255" customFormat="1">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row>
    <row r="14" spans="1:109" s="255" customFormat="1">
      <c r="A14" s="373"/>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row>
    <row r="15" spans="1:109" s="255" customFormat="1">
      <c r="A15" s="372"/>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row>
    <row r="16" spans="1:109" s="255" customFormat="1">
      <c r="A16" s="372"/>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row>
    <row r="17" spans="1:109" s="255" customFormat="1">
      <c r="A17" s="372"/>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row>
    <row r="18" spans="1:109" s="255" customFormat="1">
      <c r="A18" s="372"/>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row>
    <row r="19" spans="1:109">
      <c r="DD19" s="372"/>
      <c r="DE19" s="372"/>
    </row>
    <row r="20" spans="1:109">
      <c r="DD20" s="372"/>
      <c r="DE20" s="372"/>
    </row>
    <row r="21" spans="1:109" ht="17.25" customHeight="1">
      <c r="B21" s="374"/>
      <c r="C21" s="375"/>
      <c r="D21" s="375"/>
      <c r="E21" s="375"/>
      <c r="F21" s="375"/>
      <c r="G21" s="375"/>
      <c r="H21" s="375"/>
      <c r="I21" s="375"/>
      <c r="J21" s="375"/>
      <c r="K21" s="375"/>
      <c r="L21" s="375"/>
      <c r="M21" s="375"/>
      <c r="N21" s="376"/>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6"/>
      <c r="AU21" s="375"/>
      <c r="AV21" s="375"/>
      <c r="AW21" s="375"/>
      <c r="AX21" s="375"/>
      <c r="AY21" s="375"/>
      <c r="AZ21" s="375"/>
      <c r="BA21" s="375"/>
      <c r="BB21" s="375"/>
      <c r="BC21" s="375"/>
      <c r="BD21" s="375"/>
      <c r="BE21" s="375"/>
      <c r="BF21" s="376"/>
      <c r="BG21" s="375"/>
      <c r="BH21" s="375"/>
      <c r="BI21" s="375"/>
      <c r="BJ21" s="375"/>
      <c r="BK21" s="375"/>
      <c r="BL21" s="375"/>
      <c r="BM21" s="375"/>
      <c r="BN21" s="375"/>
      <c r="BO21" s="375"/>
      <c r="BP21" s="375"/>
      <c r="BQ21" s="375"/>
      <c r="BR21" s="376"/>
      <c r="BS21" s="375"/>
      <c r="BT21" s="375"/>
      <c r="BU21" s="375"/>
      <c r="BV21" s="375"/>
      <c r="BW21" s="375"/>
      <c r="BX21" s="375"/>
      <c r="BY21" s="375"/>
      <c r="BZ21" s="375"/>
      <c r="CA21" s="375"/>
      <c r="CB21" s="375"/>
      <c r="CC21" s="375"/>
      <c r="CD21" s="376"/>
      <c r="CE21" s="375"/>
      <c r="CF21" s="375"/>
      <c r="CG21" s="375"/>
      <c r="CH21" s="375"/>
      <c r="CI21" s="375"/>
      <c r="CJ21" s="375"/>
      <c r="CK21" s="375"/>
      <c r="CL21" s="375"/>
      <c r="CM21" s="375"/>
      <c r="CN21" s="375"/>
      <c r="CO21" s="375"/>
      <c r="CP21" s="376"/>
      <c r="CQ21" s="375"/>
      <c r="CR21" s="375"/>
      <c r="CS21" s="375"/>
      <c r="CT21" s="375"/>
      <c r="CU21" s="375"/>
      <c r="CV21" s="375"/>
      <c r="CW21" s="375"/>
      <c r="CX21" s="375"/>
      <c r="CY21" s="375"/>
      <c r="CZ21" s="375"/>
      <c r="DA21" s="375"/>
      <c r="DB21" s="376"/>
      <c r="DC21" s="375"/>
      <c r="DD21" s="377"/>
      <c r="DE21" s="372"/>
    </row>
    <row r="22" spans="1:109" ht="17.25" customHeight="1">
      <c r="B22" s="378"/>
    </row>
    <row r="23" spans="1:109">
      <c r="B23" s="378"/>
    </row>
    <row r="24" spans="1:109">
      <c r="B24" s="378"/>
    </row>
    <row r="25" spans="1:109">
      <c r="B25" s="378"/>
    </row>
    <row r="26" spans="1:109">
      <c r="B26" s="378"/>
    </row>
    <row r="27" spans="1:109">
      <c r="B27" s="378"/>
    </row>
    <row r="28" spans="1:109">
      <c r="B28" s="378"/>
    </row>
    <row r="29" spans="1:109">
      <c r="B29" s="378"/>
    </row>
    <row r="30" spans="1:109">
      <c r="B30" s="378"/>
    </row>
    <row r="31" spans="1:109">
      <c r="B31" s="378"/>
    </row>
    <row r="32" spans="1:109">
      <c r="B32" s="378"/>
    </row>
    <row r="33" spans="2:109">
      <c r="B33" s="378"/>
    </row>
    <row r="34" spans="2:109">
      <c r="B34" s="378"/>
    </row>
    <row r="35" spans="2:109">
      <c r="B35" s="378"/>
    </row>
    <row r="36" spans="2:109">
      <c r="B36" s="378"/>
    </row>
    <row r="37" spans="2:109">
      <c r="B37" s="378"/>
    </row>
    <row r="38" spans="2:109">
      <c r="B38" s="378"/>
    </row>
    <row r="39" spans="2:109">
      <c r="B39" s="380"/>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2"/>
    </row>
    <row r="40" spans="2:109">
      <c r="B40" s="383"/>
      <c r="DD40" s="383"/>
      <c r="DE40" s="372"/>
    </row>
    <row r="41" spans="2:109" ht="17.25">
      <c r="B41" s="384" t="s">
        <v>608</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7"/>
    </row>
    <row r="42" spans="2:109">
      <c r="B42" s="378"/>
      <c r="G42" s="385"/>
      <c r="I42" s="386"/>
      <c r="J42" s="386"/>
      <c r="K42" s="386"/>
      <c r="AM42" s="385"/>
      <c r="AN42" s="385" t="s">
        <v>609</v>
      </c>
      <c r="AP42" s="386"/>
      <c r="AQ42" s="386"/>
      <c r="AR42" s="386"/>
      <c r="AY42" s="385"/>
      <c r="BA42" s="386"/>
      <c r="BB42" s="386"/>
      <c r="BC42" s="386"/>
      <c r="BK42" s="385"/>
      <c r="BM42" s="386"/>
      <c r="BN42" s="386"/>
      <c r="BO42" s="386"/>
      <c r="BW42" s="385"/>
      <c r="BY42" s="386"/>
      <c r="BZ42" s="386"/>
      <c r="CA42" s="386"/>
      <c r="CI42" s="385"/>
      <c r="CK42" s="386"/>
      <c r="CL42" s="386"/>
      <c r="CM42" s="386"/>
      <c r="CU42" s="385"/>
      <c r="CW42" s="386"/>
      <c r="CX42" s="386"/>
      <c r="CY42" s="386"/>
    </row>
    <row r="43" spans="2:109" ht="13.5" customHeight="1">
      <c r="B43" s="378"/>
      <c r="AN43" s="1291" t="s">
        <v>610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378"/>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378"/>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378"/>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378"/>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378"/>
      <c r="H48" s="387"/>
      <c r="I48" s="387"/>
      <c r="J48" s="387"/>
      <c r="AN48" s="387"/>
      <c r="AO48" s="387"/>
      <c r="AP48" s="387"/>
      <c r="AZ48" s="387"/>
      <c r="BA48" s="387"/>
      <c r="BB48" s="387"/>
      <c r="BL48" s="387"/>
      <c r="BM48" s="387"/>
      <c r="BN48" s="387"/>
      <c r="BX48" s="387"/>
      <c r="BY48" s="387"/>
      <c r="BZ48" s="387"/>
      <c r="CJ48" s="387"/>
      <c r="CK48" s="387"/>
      <c r="CL48" s="387"/>
      <c r="CV48" s="387"/>
      <c r="CW48" s="387"/>
      <c r="CX48" s="387"/>
    </row>
    <row r="49" spans="1:109">
      <c r="B49" s="378"/>
      <c r="AN49" s="372" t="s">
        <v>611</v>
      </c>
    </row>
    <row r="50" spans="1:109">
      <c r="B50" s="378"/>
      <c r="G50" s="1285"/>
      <c r="H50" s="1285"/>
      <c r="I50" s="1285"/>
      <c r="J50" s="1285"/>
      <c r="K50" s="388"/>
      <c r="L50" s="388"/>
      <c r="M50" s="389"/>
      <c r="N50" s="389"/>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520</v>
      </c>
      <c r="BQ50" s="1284"/>
      <c r="BR50" s="1284"/>
      <c r="BS50" s="1284"/>
      <c r="BT50" s="1284"/>
      <c r="BU50" s="1284"/>
      <c r="BV50" s="1284"/>
      <c r="BW50" s="1284"/>
      <c r="BX50" s="1284" t="s">
        <v>521</v>
      </c>
      <c r="BY50" s="1284"/>
      <c r="BZ50" s="1284"/>
      <c r="CA50" s="1284"/>
      <c r="CB50" s="1284"/>
      <c r="CC50" s="1284"/>
      <c r="CD50" s="1284"/>
      <c r="CE50" s="1284"/>
      <c r="CF50" s="1284" t="s">
        <v>522</v>
      </c>
      <c r="CG50" s="1284"/>
      <c r="CH50" s="1284"/>
      <c r="CI50" s="1284"/>
      <c r="CJ50" s="1284"/>
      <c r="CK50" s="1284"/>
      <c r="CL50" s="1284"/>
      <c r="CM50" s="1284"/>
      <c r="CN50" s="1284" t="s">
        <v>523</v>
      </c>
      <c r="CO50" s="1284"/>
      <c r="CP50" s="1284"/>
      <c r="CQ50" s="1284"/>
      <c r="CR50" s="1284"/>
      <c r="CS50" s="1284"/>
      <c r="CT50" s="1284"/>
      <c r="CU50" s="1284"/>
      <c r="CV50" s="1284" t="s">
        <v>524</v>
      </c>
      <c r="CW50" s="1284"/>
      <c r="CX50" s="1284"/>
      <c r="CY50" s="1284"/>
      <c r="CZ50" s="1284"/>
      <c r="DA50" s="1284"/>
      <c r="DB50" s="1284"/>
      <c r="DC50" s="1284"/>
    </row>
    <row r="51" spans="1:109" ht="13.5" customHeight="1">
      <c r="B51" s="378"/>
      <c r="G51" s="1287"/>
      <c r="H51" s="1287"/>
      <c r="I51" s="1300"/>
      <c r="J51" s="1300"/>
      <c r="K51" s="1286"/>
      <c r="L51" s="1286"/>
      <c r="M51" s="1286"/>
      <c r="N51" s="1286"/>
      <c r="AM51" s="387"/>
      <c r="AN51" s="1282" t="s">
        <v>612</v>
      </c>
      <c r="AO51" s="1282"/>
      <c r="AP51" s="1282"/>
      <c r="AQ51" s="1282"/>
      <c r="AR51" s="1282"/>
      <c r="AS51" s="1282"/>
      <c r="AT51" s="1282"/>
      <c r="AU51" s="1282"/>
      <c r="AV51" s="1282"/>
      <c r="AW51" s="1282"/>
      <c r="AX51" s="1282"/>
      <c r="AY51" s="1282"/>
      <c r="AZ51" s="1282"/>
      <c r="BA51" s="1282"/>
      <c r="BB51" s="1282" t="s">
        <v>613</v>
      </c>
      <c r="BC51" s="1282"/>
      <c r="BD51" s="1282"/>
      <c r="BE51" s="1282"/>
      <c r="BF51" s="1282"/>
      <c r="BG51" s="1282"/>
      <c r="BH51" s="1282"/>
      <c r="BI51" s="1282"/>
      <c r="BJ51" s="1282"/>
      <c r="BK51" s="1282"/>
      <c r="BL51" s="1282"/>
      <c r="BM51" s="1282"/>
      <c r="BN51" s="1282"/>
      <c r="BO51" s="1282"/>
      <c r="BP51" s="1279">
        <v>72.5</v>
      </c>
      <c r="BQ51" s="1279"/>
      <c r="BR51" s="1279"/>
      <c r="BS51" s="1279"/>
      <c r="BT51" s="1279"/>
      <c r="BU51" s="1279"/>
      <c r="BV51" s="1279"/>
      <c r="BW51" s="1279"/>
      <c r="BX51" s="1279">
        <v>88.4</v>
      </c>
      <c r="BY51" s="1279"/>
      <c r="BZ51" s="1279"/>
      <c r="CA51" s="1279"/>
      <c r="CB51" s="1279"/>
      <c r="CC51" s="1279"/>
      <c r="CD51" s="1279"/>
      <c r="CE51" s="1279"/>
      <c r="CF51" s="1279">
        <v>88.2</v>
      </c>
      <c r="CG51" s="1279"/>
      <c r="CH51" s="1279"/>
      <c r="CI51" s="1279"/>
      <c r="CJ51" s="1279"/>
      <c r="CK51" s="1279"/>
      <c r="CL51" s="1279"/>
      <c r="CM51" s="1279"/>
      <c r="CN51" s="1279">
        <v>59.8</v>
      </c>
      <c r="CO51" s="1279"/>
      <c r="CP51" s="1279"/>
      <c r="CQ51" s="1279"/>
      <c r="CR51" s="1279"/>
      <c r="CS51" s="1279"/>
      <c r="CT51" s="1279"/>
      <c r="CU51" s="1279"/>
      <c r="CV51" s="1279">
        <v>33.5</v>
      </c>
      <c r="CW51" s="1279"/>
      <c r="CX51" s="1279"/>
      <c r="CY51" s="1279"/>
      <c r="CZ51" s="1279"/>
      <c r="DA51" s="1279"/>
      <c r="DB51" s="1279"/>
      <c r="DC51" s="1279"/>
    </row>
    <row r="52" spans="1:109">
      <c r="B52" s="378"/>
      <c r="G52" s="1287"/>
      <c r="H52" s="1287"/>
      <c r="I52" s="1300"/>
      <c r="J52" s="1300"/>
      <c r="K52" s="1286"/>
      <c r="L52" s="1286"/>
      <c r="M52" s="1286"/>
      <c r="N52" s="1286"/>
      <c r="AM52" s="387"/>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6"/>
      <c r="B53" s="378"/>
      <c r="G53" s="1287"/>
      <c r="H53" s="1287"/>
      <c r="I53" s="1285"/>
      <c r="J53" s="1285"/>
      <c r="K53" s="1286"/>
      <c r="L53" s="1286"/>
      <c r="M53" s="1286"/>
      <c r="N53" s="1286"/>
      <c r="AM53" s="387"/>
      <c r="AN53" s="1282"/>
      <c r="AO53" s="1282"/>
      <c r="AP53" s="1282"/>
      <c r="AQ53" s="1282"/>
      <c r="AR53" s="1282"/>
      <c r="AS53" s="1282"/>
      <c r="AT53" s="1282"/>
      <c r="AU53" s="1282"/>
      <c r="AV53" s="1282"/>
      <c r="AW53" s="1282"/>
      <c r="AX53" s="1282"/>
      <c r="AY53" s="1282"/>
      <c r="AZ53" s="1282"/>
      <c r="BA53" s="1282"/>
      <c r="BB53" s="1282" t="s">
        <v>614</v>
      </c>
      <c r="BC53" s="1282"/>
      <c r="BD53" s="1282"/>
      <c r="BE53" s="1282"/>
      <c r="BF53" s="1282"/>
      <c r="BG53" s="1282"/>
      <c r="BH53" s="1282"/>
      <c r="BI53" s="1282"/>
      <c r="BJ53" s="1282"/>
      <c r="BK53" s="1282"/>
      <c r="BL53" s="1282"/>
      <c r="BM53" s="1282"/>
      <c r="BN53" s="1282"/>
      <c r="BO53" s="1282"/>
      <c r="BP53" s="1279">
        <v>46.8</v>
      </c>
      <c r="BQ53" s="1279"/>
      <c r="BR53" s="1279"/>
      <c r="BS53" s="1279"/>
      <c r="BT53" s="1279"/>
      <c r="BU53" s="1279"/>
      <c r="BV53" s="1279"/>
      <c r="BW53" s="1279"/>
      <c r="BX53" s="1279">
        <v>45</v>
      </c>
      <c r="BY53" s="1279"/>
      <c r="BZ53" s="1279"/>
      <c r="CA53" s="1279"/>
      <c r="CB53" s="1279"/>
      <c r="CC53" s="1279"/>
      <c r="CD53" s="1279"/>
      <c r="CE53" s="1279"/>
      <c r="CF53" s="1279">
        <v>46.4</v>
      </c>
      <c r="CG53" s="1279"/>
      <c r="CH53" s="1279"/>
      <c r="CI53" s="1279"/>
      <c r="CJ53" s="1279"/>
      <c r="CK53" s="1279"/>
      <c r="CL53" s="1279"/>
      <c r="CM53" s="1279"/>
      <c r="CN53" s="1279">
        <v>47.4</v>
      </c>
      <c r="CO53" s="1279"/>
      <c r="CP53" s="1279"/>
      <c r="CQ53" s="1279"/>
      <c r="CR53" s="1279"/>
      <c r="CS53" s="1279"/>
      <c r="CT53" s="1279"/>
      <c r="CU53" s="1279"/>
      <c r="CV53" s="1279">
        <v>48.9</v>
      </c>
      <c r="CW53" s="1279"/>
      <c r="CX53" s="1279"/>
      <c r="CY53" s="1279"/>
      <c r="CZ53" s="1279"/>
      <c r="DA53" s="1279"/>
      <c r="DB53" s="1279"/>
      <c r="DC53" s="1279"/>
    </row>
    <row r="54" spans="1:109">
      <c r="A54" s="386"/>
      <c r="B54" s="378"/>
      <c r="G54" s="1287"/>
      <c r="H54" s="1287"/>
      <c r="I54" s="1285"/>
      <c r="J54" s="1285"/>
      <c r="K54" s="1286"/>
      <c r="L54" s="1286"/>
      <c r="M54" s="1286"/>
      <c r="N54" s="1286"/>
      <c r="AM54" s="387"/>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6"/>
      <c r="B55" s="378"/>
      <c r="G55" s="1285"/>
      <c r="H55" s="1285"/>
      <c r="I55" s="1285"/>
      <c r="J55" s="1285"/>
      <c r="K55" s="1286"/>
      <c r="L55" s="1286"/>
      <c r="M55" s="1286"/>
      <c r="N55" s="1286"/>
      <c r="AN55" s="1284" t="s">
        <v>615</v>
      </c>
      <c r="AO55" s="1284"/>
      <c r="AP55" s="1284"/>
      <c r="AQ55" s="1284"/>
      <c r="AR55" s="1284"/>
      <c r="AS55" s="1284"/>
      <c r="AT55" s="1284"/>
      <c r="AU55" s="1284"/>
      <c r="AV55" s="1284"/>
      <c r="AW55" s="1284"/>
      <c r="AX55" s="1284"/>
      <c r="AY55" s="1284"/>
      <c r="AZ55" s="1284"/>
      <c r="BA55" s="1284"/>
      <c r="BB55" s="1282" t="s">
        <v>613</v>
      </c>
      <c r="BC55" s="1282"/>
      <c r="BD55" s="1282"/>
      <c r="BE55" s="1282"/>
      <c r="BF55" s="1282"/>
      <c r="BG55" s="1282"/>
      <c r="BH55" s="1282"/>
      <c r="BI55" s="1282"/>
      <c r="BJ55" s="1282"/>
      <c r="BK55" s="1282"/>
      <c r="BL55" s="1282"/>
      <c r="BM55" s="1282"/>
      <c r="BN55" s="1282"/>
      <c r="BO55" s="1282"/>
      <c r="BP55" s="1279">
        <v>20.2</v>
      </c>
      <c r="BQ55" s="1279"/>
      <c r="BR55" s="1279"/>
      <c r="BS55" s="1279"/>
      <c r="BT55" s="1279"/>
      <c r="BU55" s="1279"/>
      <c r="BV55" s="1279"/>
      <c r="BW55" s="1279"/>
      <c r="BX55" s="1279">
        <v>18.2</v>
      </c>
      <c r="BY55" s="1279"/>
      <c r="BZ55" s="1279"/>
      <c r="CA55" s="1279"/>
      <c r="CB55" s="1279"/>
      <c r="CC55" s="1279"/>
      <c r="CD55" s="1279"/>
      <c r="CE55" s="1279"/>
      <c r="CF55" s="1279">
        <v>20.3</v>
      </c>
      <c r="CG55" s="1279"/>
      <c r="CH55" s="1279"/>
      <c r="CI55" s="1279"/>
      <c r="CJ55" s="1279"/>
      <c r="CK55" s="1279"/>
      <c r="CL55" s="1279"/>
      <c r="CM55" s="1279"/>
      <c r="CN55" s="1279">
        <v>15.5</v>
      </c>
      <c r="CO55" s="1279"/>
      <c r="CP55" s="1279"/>
      <c r="CQ55" s="1279"/>
      <c r="CR55" s="1279"/>
      <c r="CS55" s="1279"/>
      <c r="CT55" s="1279"/>
      <c r="CU55" s="1279"/>
      <c r="CV55" s="1279">
        <v>4.5999999999999996</v>
      </c>
      <c r="CW55" s="1279"/>
      <c r="CX55" s="1279"/>
      <c r="CY55" s="1279"/>
      <c r="CZ55" s="1279"/>
      <c r="DA55" s="1279"/>
      <c r="DB55" s="1279"/>
      <c r="DC55" s="1279"/>
    </row>
    <row r="56" spans="1:109">
      <c r="A56" s="386"/>
      <c r="B56" s="378"/>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6" customFormat="1">
      <c r="B57" s="390"/>
      <c r="G57" s="1285"/>
      <c r="H57" s="1285"/>
      <c r="I57" s="1280"/>
      <c r="J57" s="1280"/>
      <c r="K57" s="1286"/>
      <c r="L57" s="1286"/>
      <c r="M57" s="1286"/>
      <c r="N57" s="1286"/>
      <c r="AM57" s="372"/>
      <c r="AN57" s="1284"/>
      <c r="AO57" s="1284"/>
      <c r="AP57" s="1284"/>
      <c r="AQ57" s="1284"/>
      <c r="AR57" s="1284"/>
      <c r="AS57" s="1284"/>
      <c r="AT57" s="1284"/>
      <c r="AU57" s="1284"/>
      <c r="AV57" s="1284"/>
      <c r="AW57" s="1284"/>
      <c r="AX57" s="1284"/>
      <c r="AY57" s="1284"/>
      <c r="AZ57" s="1284"/>
      <c r="BA57" s="1284"/>
      <c r="BB57" s="1282" t="s">
        <v>614</v>
      </c>
      <c r="BC57" s="1282"/>
      <c r="BD57" s="1282"/>
      <c r="BE57" s="1282"/>
      <c r="BF57" s="1282"/>
      <c r="BG57" s="1282"/>
      <c r="BH57" s="1282"/>
      <c r="BI57" s="1282"/>
      <c r="BJ57" s="1282"/>
      <c r="BK57" s="1282"/>
      <c r="BL57" s="1282"/>
      <c r="BM57" s="1282"/>
      <c r="BN57" s="1282"/>
      <c r="BO57" s="1282"/>
      <c r="BP57" s="1279">
        <v>57.5</v>
      </c>
      <c r="BQ57" s="1279"/>
      <c r="BR57" s="1279"/>
      <c r="BS57" s="1279"/>
      <c r="BT57" s="1279"/>
      <c r="BU57" s="1279"/>
      <c r="BV57" s="1279"/>
      <c r="BW57" s="1279"/>
      <c r="BX57" s="1279">
        <v>59.3</v>
      </c>
      <c r="BY57" s="1279"/>
      <c r="BZ57" s="1279"/>
      <c r="CA57" s="1279"/>
      <c r="CB57" s="1279"/>
      <c r="CC57" s="1279"/>
      <c r="CD57" s="1279"/>
      <c r="CE57" s="1279"/>
      <c r="CF57" s="1279">
        <v>60.3</v>
      </c>
      <c r="CG57" s="1279"/>
      <c r="CH57" s="1279"/>
      <c r="CI57" s="1279"/>
      <c r="CJ57" s="1279"/>
      <c r="CK57" s="1279"/>
      <c r="CL57" s="1279"/>
      <c r="CM57" s="1279"/>
      <c r="CN57" s="1279">
        <v>61.5</v>
      </c>
      <c r="CO57" s="1279"/>
      <c r="CP57" s="1279"/>
      <c r="CQ57" s="1279"/>
      <c r="CR57" s="1279"/>
      <c r="CS57" s="1279"/>
      <c r="CT57" s="1279"/>
      <c r="CU57" s="1279"/>
      <c r="CV57" s="1279">
        <v>61</v>
      </c>
      <c r="CW57" s="1279"/>
      <c r="CX57" s="1279"/>
      <c r="CY57" s="1279"/>
      <c r="CZ57" s="1279"/>
      <c r="DA57" s="1279"/>
      <c r="DB57" s="1279"/>
      <c r="DC57" s="1279"/>
      <c r="DD57" s="391"/>
      <c r="DE57" s="390"/>
    </row>
    <row r="58" spans="1:109" s="386" customFormat="1">
      <c r="A58" s="372"/>
      <c r="B58" s="390"/>
      <c r="G58" s="1285"/>
      <c r="H58" s="1285"/>
      <c r="I58" s="1280"/>
      <c r="J58" s="1280"/>
      <c r="K58" s="1286"/>
      <c r="L58" s="1286"/>
      <c r="M58" s="1286"/>
      <c r="N58" s="1286"/>
      <c r="AM58" s="372"/>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1"/>
      <c r="DE58" s="390"/>
    </row>
    <row r="59" spans="1:109" s="386" customFormat="1">
      <c r="A59" s="372"/>
      <c r="B59" s="390"/>
      <c r="K59" s="392"/>
      <c r="L59" s="392"/>
      <c r="M59" s="392"/>
      <c r="N59" s="392"/>
      <c r="AQ59" s="392"/>
      <c r="AR59" s="392"/>
      <c r="AS59" s="392"/>
      <c r="AT59" s="392"/>
      <c r="BC59" s="392"/>
      <c r="BD59" s="392"/>
      <c r="BE59" s="392"/>
      <c r="BF59" s="392"/>
      <c r="BO59" s="392"/>
      <c r="BP59" s="392"/>
      <c r="BQ59" s="392"/>
      <c r="BR59" s="392"/>
      <c r="CA59" s="392"/>
      <c r="CB59" s="392"/>
      <c r="CC59" s="392"/>
      <c r="CD59" s="392"/>
      <c r="CM59" s="392"/>
      <c r="CN59" s="392"/>
      <c r="CO59" s="392"/>
      <c r="CP59" s="392"/>
      <c r="CY59" s="392"/>
      <c r="CZ59" s="392"/>
      <c r="DA59" s="392"/>
      <c r="DB59" s="392"/>
      <c r="DC59" s="392"/>
      <c r="DD59" s="391"/>
      <c r="DE59" s="390"/>
    </row>
    <row r="60" spans="1:109" s="386" customFormat="1">
      <c r="A60" s="372"/>
      <c r="B60" s="390"/>
      <c r="K60" s="392"/>
      <c r="L60" s="392"/>
      <c r="M60" s="392"/>
      <c r="N60" s="392"/>
      <c r="AQ60" s="392"/>
      <c r="AR60" s="392"/>
      <c r="AS60" s="392"/>
      <c r="AT60" s="392"/>
      <c r="BC60" s="392"/>
      <c r="BD60" s="392"/>
      <c r="BE60" s="392"/>
      <c r="BF60" s="392"/>
      <c r="BO60" s="392"/>
      <c r="BP60" s="392"/>
      <c r="BQ60" s="392"/>
      <c r="BR60" s="392"/>
      <c r="CA60" s="392"/>
      <c r="CB60" s="392"/>
      <c r="CC60" s="392"/>
      <c r="CD60" s="392"/>
      <c r="CM60" s="392"/>
      <c r="CN60" s="392"/>
      <c r="CO60" s="392"/>
      <c r="CP60" s="392"/>
      <c r="CY60" s="392"/>
      <c r="CZ60" s="392"/>
      <c r="DA60" s="392"/>
      <c r="DB60" s="392"/>
      <c r="DC60" s="392"/>
      <c r="DD60" s="391"/>
      <c r="DE60" s="390"/>
    </row>
    <row r="61" spans="1:109" s="386" customFormat="1">
      <c r="A61" s="372"/>
      <c r="B61" s="393"/>
      <c r="C61" s="394"/>
      <c r="D61" s="394"/>
      <c r="E61" s="394"/>
      <c r="F61" s="394"/>
      <c r="G61" s="394"/>
      <c r="H61" s="394"/>
      <c r="I61" s="394"/>
      <c r="J61" s="394"/>
      <c r="K61" s="394"/>
      <c r="L61" s="394"/>
      <c r="M61" s="395"/>
      <c r="N61" s="395"/>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5"/>
      <c r="AT61" s="395"/>
      <c r="AU61" s="394"/>
      <c r="AV61" s="394"/>
      <c r="AW61" s="394"/>
      <c r="AX61" s="394"/>
      <c r="AY61" s="394"/>
      <c r="AZ61" s="394"/>
      <c r="BA61" s="394"/>
      <c r="BB61" s="394"/>
      <c r="BC61" s="394"/>
      <c r="BD61" s="394"/>
      <c r="BE61" s="395"/>
      <c r="BF61" s="395"/>
      <c r="BG61" s="394"/>
      <c r="BH61" s="394"/>
      <c r="BI61" s="394"/>
      <c r="BJ61" s="394"/>
      <c r="BK61" s="394"/>
      <c r="BL61" s="394"/>
      <c r="BM61" s="394"/>
      <c r="BN61" s="394"/>
      <c r="BO61" s="394"/>
      <c r="BP61" s="394"/>
      <c r="BQ61" s="395"/>
      <c r="BR61" s="395"/>
      <c r="BS61" s="394"/>
      <c r="BT61" s="394"/>
      <c r="BU61" s="394"/>
      <c r="BV61" s="394"/>
      <c r="BW61" s="394"/>
      <c r="BX61" s="394"/>
      <c r="BY61" s="394"/>
      <c r="BZ61" s="394"/>
      <c r="CA61" s="394"/>
      <c r="CB61" s="394"/>
      <c r="CC61" s="395"/>
      <c r="CD61" s="395"/>
      <c r="CE61" s="394"/>
      <c r="CF61" s="394"/>
      <c r="CG61" s="394"/>
      <c r="CH61" s="394"/>
      <c r="CI61" s="394"/>
      <c r="CJ61" s="394"/>
      <c r="CK61" s="394"/>
      <c r="CL61" s="394"/>
      <c r="CM61" s="394"/>
      <c r="CN61" s="394"/>
      <c r="CO61" s="395"/>
      <c r="CP61" s="395"/>
      <c r="CQ61" s="394"/>
      <c r="CR61" s="394"/>
      <c r="CS61" s="394"/>
      <c r="CT61" s="394"/>
      <c r="CU61" s="394"/>
      <c r="CV61" s="394"/>
      <c r="CW61" s="394"/>
      <c r="CX61" s="394"/>
      <c r="CY61" s="394"/>
      <c r="CZ61" s="394"/>
      <c r="DA61" s="395"/>
      <c r="DB61" s="395"/>
      <c r="DC61" s="395"/>
      <c r="DD61" s="396"/>
      <c r="DE61" s="390"/>
    </row>
    <row r="62" spans="1:109">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72"/>
    </row>
    <row r="63" spans="1:109" ht="17.25">
      <c r="B63" s="397" t="s">
        <v>616</v>
      </c>
    </row>
    <row r="64" spans="1:109">
      <c r="B64" s="378"/>
      <c r="G64" s="385"/>
      <c r="I64" s="398"/>
      <c r="J64" s="398"/>
      <c r="K64" s="398"/>
      <c r="L64" s="398"/>
      <c r="M64" s="398"/>
      <c r="N64" s="399"/>
      <c r="AM64" s="385"/>
      <c r="AN64" s="385" t="s">
        <v>609</v>
      </c>
      <c r="AP64" s="386"/>
      <c r="AQ64" s="386"/>
      <c r="AR64" s="386"/>
      <c r="AY64" s="385"/>
      <c r="BA64" s="386"/>
      <c r="BB64" s="386"/>
      <c r="BC64" s="386"/>
      <c r="BK64" s="385"/>
      <c r="BM64" s="386"/>
      <c r="BN64" s="386"/>
      <c r="BO64" s="386"/>
      <c r="BW64" s="385"/>
      <c r="BY64" s="386"/>
      <c r="BZ64" s="386"/>
      <c r="CA64" s="386"/>
      <c r="CI64" s="385"/>
      <c r="CK64" s="386"/>
      <c r="CL64" s="386"/>
      <c r="CM64" s="386"/>
      <c r="CU64" s="385"/>
      <c r="CW64" s="386"/>
      <c r="CX64" s="386"/>
      <c r="CY64" s="386"/>
    </row>
    <row r="65" spans="2:107">
      <c r="B65" s="378"/>
      <c r="AN65" s="1291" t="s">
        <v>617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378"/>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378"/>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378"/>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378"/>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378"/>
      <c r="H70" s="400"/>
      <c r="I70" s="400"/>
      <c r="J70" s="401"/>
      <c r="K70" s="401"/>
      <c r="L70" s="402"/>
      <c r="M70" s="401"/>
      <c r="N70" s="402"/>
      <c r="AN70" s="387"/>
      <c r="AO70" s="387"/>
      <c r="AP70" s="387"/>
      <c r="AZ70" s="387"/>
      <c r="BA70" s="387"/>
      <c r="BB70" s="387"/>
      <c r="BL70" s="387"/>
      <c r="BM70" s="387"/>
      <c r="BN70" s="387"/>
      <c r="BX70" s="387"/>
      <c r="BY70" s="387"/>
      <c r="BZ70" s="387"/>
      <c r="CJ70" s="387"/>
      <c r="CK70" s="387"/>
      <c r="CL70" s="387"/>
      <c r="CV70" s="387"/>
      <c r="CW70" s="387"/>
      <c r="CX70" s="387"/>
    </row>
    <row r="71" spans="2:107">
      <c r="B71" s="378"/>
      <c r="G71" s="403"/>
      <c r="I71" s="404"/>
      <c r="J71" s="401"/>
      <c r="K71" s="401"/>
      <c r="L71" s="402"/>
      <c r="M71" s="401"/>
      <c r="N71" s="402"/>
      <c r="AM71" s="403"/>
      <c r="AN71" s="372" t="s">
        <v>611</v>
      </c>
    </row>
    <row r="72" spans="2:107">
      <c r="B72" s="378"/>
      <c r="G72" s="1285"/>
      <c r="H72" s="1285"/>
      <c r="I72" s="1285"/>
      <c r="J72" s="1285"/>
      <c r="K72" s="388"/>
      <c r="L72" s="388"/>
      <c r="M72" s="389"/>
      <c r="N72" s="389"/>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520</v>
      </c>
      <c r="BQ72" s="1284"/>
      <c r="BR72" s="1284"/>
      <c r="BS72" s="1284"/>
      <c r="BT72" s="1284"/>
      <c r="BU72" s="1284"/>
      <c r="BV72" s="1284"/>
      <c r="BW72" s="1284"/>
      <c r="BX72" s="1284" t="s">
        <v>521</v>
      </c>
      <c r="BY72" s="1284"/>
      <c r="BZ72" s="1284"/>
      <c r="CA72" s="1284"/>
      <c r="CB72" s="1284"/>
      <c r="CC72" s="1284"/>
      <c r="CD72" s="1284"/>
      <c r="CE72" s="1284"/>
      <c r="CF72" s="1284" t="s">
        <v>522</v>
      </c>
      <c r="CG72" s="1284"/>
      <c r="CH72" s="1284"/>
      <c r="CI72" s="1284"/>
      <c r="CJ72" s="1284"/>
      <c r="CK72" s="1284"/>
      <c r="CL72" s="1284"/>
      <c r="CM72" s="1284"/>
      <c r="CN72" s="1284" t="s">
        <v>523</v>
      </c>
      <c r="CO72" s="1284"/>
      <c r="CP72" s="1284"/>
      <c r="CQ72" s="1284"/>
      <c r="CR72" s="1284"/>
      <c r="CS72" s="1284"/>
      <c r="CT72" s="1284"/>
      <c r="CU72" s="1284"/>
      <c r="CV72" s="1284" t="s">
        <v>524</v>
      </c>
      <c r="CW72" s="1284"/>
      <c r="CX72" s="1284"/>
      <c r="CY72" s="1284"/>
      <c r="CZ72" s="1284"/>
      <c r="DA72" s="1284"/>
      <c r="DB72" s="1284"/>
      <c r="DC72" s="1284"/>
    </row>
    <row r="73" spans="2:107">
      <c r="B73" s="378"/>
      <c r="G73" s="1287"/>
      <c r="H73" s="1287"/>
      <c r="I73" s="1287"/>
      <c r="J73" s="1287"/>
      <c r="K73" s="1283"/>
      <c r="L73" s="1283"/>
      <c r="M73" s="1283"/>
      <c r="N73" s="1283"/>
      <c r="AM73" s="387"/>
      <c r="AN73" s="1282" t="s">
        <v>612</v>
      </c>
      <c r="AO73" s="1282"/>
      <c r="AP73" s="1282"/>
      <c r="AQ73" s="1282"/>
      <c r="AR73" s="1282"/>
      <c r="AS73" s="1282"/>
      <c r="AT73" s="1282"/>
      <c r="AU73" s="1282"/>
      <c r="AV73" s="1282"/>
      <c r="AW73" s="1282"/>
      <c r="AX73" s="1282"/>
      <c r="AY73" s="1282"/>
      <c r="AZ73" s="1282"/>
      <c r="BA73" s="1282"/>
      <c r="BB73" s="1282" t="s">
        <v>613</v>
      </c>
      <c r="BC73" s="1282"/>
      <c r="BD73" s="1282"/>
      <c r="BE73" s="1282"/>
      <c r="BF73" s="1282"/>
      <c r="BG73" s="1282"/>
      <c r="BH73" s="1282"/>
      <c r="BI73" s="1282"/>
      <c r="BJ73" s="1282"/>
      <c r="BK73" s="1282"/>
      <c r="BL73" s="1282"/>
      <c r="BM73" s="1282"/>
      <c r="BN73" s="1282"/>
      <c r="BO73" s="1282"/>
      <c r="BP73" s="1279">
        <v>72.5</v>
      </c>
      <c r="BQ73" s="1279"/>
      <c r="BR73" s="1279"/>
      <c r="BS73" s="1279"/>
      <c r="BT73" s="1279"/>
      <c r="BU73" s="1279"/>
      <c r="BV73" s="1279"/>
      <c r="BW73" s="1279"/>
      <c r="BX73" s="1279">
        <v>88.4</v>
      </c>
      <c r="BY73" s="1279"/>
      <c r="BZ73" s="1279"/>
      <c r="CA73" s="1279"/>
      <c r="CB73" s="1279"/>
      <c r="CC73" s="1279"/>
      <c r="CD73" s="1279"/>
      <c r="CE73" s="1279"/>
      <c r="CF73" s="1279">
        <v>88.2</v>
      </c>
      <c r="CG73" s="1279"/>
      <c r="CH73" s="1279"/>
      <c r="CI73" s="1279"/>
      <c r="CJ73" s="1279"/>
      <c r="CK73" s="1279"/>
      <c r="CL73" s="1279"/>
      <c r="CM73" s="1279"/>
      <c r="CN73" s="1279">
        <v>59.8</v>
      </c>
      <c r="CO73" s="1279"/>
      <c r="CP73" s="1279"/>
      <c r="CQ73" s="1279"/>
      <c r="CR73" s="1279"/>
      <c r="CS73" s="1279"/>
      <c r="CT73" s="1279"/>
      <c r="CU73" s="1279"/>
      <c r="CV73" s="1279">
        <v>33.5</v>
      </c>
      <c r="CW73" s="1279"/>
      <c r="CX73" s="1279"/>
      <c r="CY73" s="1279"/>
      <c r="CZ73" s="1279"/>
      <c r="DA73" s="1279"/>
      <c r="DB73" s="1279"/>
      <c r="DC73" s="1279"/>
    </row>
    <row r="74" spans="2:107">
      <c r="B74" s="378"/>
      <c r="G74" s="1287"/>
      <c r="H74" s="1287"/>
      <c r="I74" s="1287"/>
      <c r="J74" s="1287"/>
      <c r="K74" s="1283"/>
      <c r="L74" s="1283"/>
      <c r="M74" s="1283"/>
      <c r="N74" s="1283"/>
      <c r="AM74" s="387"/>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8"/>
      <c r="G75" s="1287"/>
      <c r="H75" s="1287"/>
      <c r="I75" s="1285"/>
      <c r="J75" s="1285"/>
      <c r="K75" s="1286"/>
      <c r="L75" s="1286"/>
      <c r="M75" s="1286"/>
      <c r="N75" s="1286"/>
      <c r="AM75" s="387"/>
      <c r="AN75" s="1282"/>
      <c r="AO75" s="1282"/>
      <c r="AP75" s="1282"/>
      <c r="AQ75" s="1282"/>
      <c r="AR75" s="1282"/>
      <c r="AS75" s="1282"/>
      <c r="AT75" s="1282"/>
      <c r="AU75" s="1282"/>
      <c r="AV75" s="1282"/>
      <c r="AW75" s="1282"/>
      <c r="AX75" s="1282"/>
      <c r="AY75" s="1282"/>
      <c r="AZ75" s="1282"/>
      <c r="BA75" s="1282"/>
      <c r="BB75" s="1282" t="s">
        <v>618</v>
      </c>
      <c r="BC75" s="1282"/>
      <c r="BD75" s="1282"/>
      <c r="BE75" s="1282"/>
      <c r="BF75" s="1282"/>
      <c r="BG75" s="1282"/>
      <c r="BH75" s="1282"/>
      <c r="BI75" s="1282"/>
      <c r="BJ75" s="1282"/>
      <c r="BK75" s="1282"/>
      <c r="BL75" s="1282"/>
      <c r="BM75" s="1282"/>
      <c r="BN75" s="1282"/>
      <c r="BO75" s="1282"/>
      <c r="BP75" s="1279">
        <v>8.1</v>
      </c>
      <c r="BQ75" s="1279"/>
      <c r="BR75" s="1279"/>
      <c r="BS75" s="1279"/>
      <c r="BT75" s="1279"/>
      <c r="BU75" s="1279"/>
      <c r="BV75" s="1279"/>
      <c r="BW75" s="1279"/>
      <c r="BX75" s="1279">
        <v>7.9</v>
      </c>
      <c r="BY75" s="1279"/>
      <c r="BZ75" s="1279"/>
      <c r="CA75" s="1279"/>
      <c r="CB75" s="1279"/>
      <c r="CC75" s="1279"/>
      <c r="CD75" s="1279"/>
      <c r="CE75" s="1279"/>
      <c r="CF75" s="1279">
        <v>7.3</v>
      </c>
      <c r="CG75" s="1279"/>
      <c r="CH75" s="1279"/>
      <c r="CI75" s="1279"/>
      <c r="CJ75" s="1279"/>
      <c r="CK75" s="1279"/>
      <c r="CL75" s="1279"/>
      <c r="CM75" s="1279"/>
      <c r="CN75" s="1279">
        <v>7.4</v>
      </c>
      <c r="CO75" s="1279"/>
      <c r="CP75" s="1279"/>
      <c r="CQ75" s="1279"/>
      <c r="CR75" s="1279"/>
      <c r="CS75" s="1279"/>
      <c r="CT75" s="1279"/>
      <c r="CU75" s="1279"/>
      <c r="CV75" s="1279">
        <v>7.5</v>
      </c>
      <c r="CW75" s="1279"/>
      <c r="CX75" s="1279"/>
      <c r="CY75" s="1279"/>
      <c r="CZ75" s="1279"/>
      <c r="DA75" s="1279"/>
      <c r="DB75" s="1279"/>
      <c r="DC75" s="1279"/>
    </row>
    <row r="76" spans="2:107">
      <c r="B76" s="378"/>
      <c r="G76" s="1287"/>
      <c r="H76" s="1287"/>
      <c r="I76" s="1285"/>
      <c r="J76" s="1285"/>
      <c r="K76" s="1286"/>
      <c r="L76" s="1286"/>
      <c r="M76" s="1286"/>
      <c r="N76" s="1286"/>
      <c r="AM76" s="387"/>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8"/>
      <c r="G77" s="1285"/>
      <c r="H77" s="1285"/>
      <c r="I77" s="1285"/>
      <c r="J77" s="1285"/>
      <c r="K77" s="1283"/>
      <c r="L77" s="1283"/>
      <c r="M77" s="1283"/>
      <c r="N77" s="1283"/>
      <c r="AN77" s="1284" t="s">
        <v>615</v>
      </c>
      <c r="AO77" s="1284"/>
      <c r="AP77" s="1284"/>
      <c r="AQ77" s="1284"/>
      <c r="AR77" s="1284"/>
      <c r="AS77" s="1284"/>
      <c r="AT77" s="1284"/>
      <c r="AU77" s="1284"/>
      <c r="AV77" s="1284"/>
      <c r="AW77" s="1284"/>
      <c r="AX77" s="1284"/>
      <c r="AY77" s="1284"/>
      <c r="AZ77" s="1284"/>
      <c r="BA77" s="1284"/>
      <c r="BB77" s="1282" t="s">
        <v>613</v>
      </c>
      <c r="BC77" s="1282"/>
      <c r="BD77" s="1282"/>
      <c r="BE77" s="1282"/>
      <c r="BF77" s="1282"/>
      <c r="BG77" s="1282"/>
      <c r="BH77" s="1282"/>
      <c r="BI77" s="1282"/>
      <c r="BJ77" s="1282"/>
      <c r="BK77" s="1282"/>
      <c r="BL77" s="1282"/>
      <c r="BM77" s="1282"/>
      <c r="BN77" s="1282"/>
      <c r="BO77" s="1282"/>
      <c r="BP77" s="1279">
        <v>20.2</v>
      </c>
      <c r="BQ77" s="1279"/>
      <c r="BR77" s="1279"/>
      <c r="BS77" s="1279"/>
      <c r="BT77" s="1279"/>
      <c r="BU77" s="1279"/>
      <c r="BV77" s="1279"/>
      <c r="BW77" s="1279"/>
      <c r="BX77" s="1279">
        <v>18.2</v>
      </c>
      <c r="BY77" s="1279"/>
      <c r="BZ77" s="1279"/>
      <c r="CA77" s="1279"/>
      <c r="CB77" s="1279"/>
      <c r="CC77" s="1279"/>
      <c r="CD77" s="1279"/>
      <c r="CE77" s="1279"/>
      <c r="CF77" s="1279">
        <v>20.3</v>
      </c>
      <c r="CG77" s="1279"/>
      <c r="CH77" s="1279"/>
      <c r="CI77" s="1279"/>
      <c r="CJ77" s="1279"/>
      <c r="CK77" s="1279"/>
      <c r="CL77" s="1279"/>
      <c r="CM77" s="1279"/>
      <c r="CN77" s="1279">
        <v>15.5</v>
      </c>
      <c r="CO77" s="1279"/>
      <c r="CP77" s="1279"/>
      <c r="CQ77" s="1279"/>
      <c r="CR77" s="1279"/>
      <c r="CS77" s="1279"/>
      <c r="CT77" s="1279"/>
      <c r="CU77" s="1279"/>
      <c r="CV77" s="1279">
        <v>4.5999999999999996</v>
      </c>
      <c r="CW77" s="1279"/>
      <c r="CX77" s="1279"/>
      <c r="CY77" s="1279"/>
      <c r="CZ77" s="1279"/>
      <c r="DA77" s="1279"/>
      <c r="DB77" s="1279"/>
      <c r="DC77" s="1279"/>
    </row>
    <row r="78" spans="2:107">
      <c r="B78" s="378"/>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8"/>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618</v>
      </c>
      <c r="BC79" s="1282"/>
      <c r="BD79" s="1282"/>
      <c r="BE79" s="1282"/>
      <c r="BF79" s="1282"/>
      <c r="BG79" s="1282"/>
      <c r="BH79" s="1282"/>
      <c r="BI79" s="1282"/>
      <c r="BJ79" s="1282"/>
      <c r="BK79" s="1282"/>
      <c r="BL79" s="1282"/>
      <c r="BM79" s="1282"/>
      <c r="BN79" s="1282"/>
      <c r="BO79" s="1282"/>
      <c r="BP79" s="1279">
        <v>6.8</v>
      </c>
      <c r="BQ79" s="1279"/>
      <c r="BR79" s="1279"/>
      <c r="BS79" s="1279"/>
      <c r="BT79" s="1279"/>
      <c r="BU79" s="1279"/>
      <c r="BV79" s="1279"/>
      <c r="BW79" s="1279"/>
      <c r="BX79" s="1279">
        <v>6.8</v>
      </c>
      <c r="BY79" s="1279"/>
      <c r="BZ79" s="1279"/>
      <c r="CA79" s="1279"/>
      <c r="CB79" s="1279"/>
      <c r="CC79" s="1279"/>
      <c r="CD79" s="1279"/>
      <c r="CE79" s="1279"/>
      <c r="CF79" s="1279">
        <v>6.6</v>
      </c>
      <c r="CG79" s="1279"/>
      <c r="CH79" s="1279"/>
      <c r="CI79" s="1279"/>
      <c r="CJ79" s="1279"/>
      <c r="CK79" s="1279"/>
      <c r="CL79" s="1279"/>
      <c r="CM79" s="1279"/>
      <c r="CN79" s="1279">
        <v>6.4</v>
      </c>
      <c r="CO79" s="1279"/>
      <c r="CP79" s="1279"/>
      <c r="CQ79" s="1279"/>
      <c r="CR79" s="1279"/>
      <c r="CS79" s="1279"/>
      <c r="CT79" s="1279"/>
      <c r="CU79" s="1279"/>
      <c r="CV79" s="1279">
        <v>6.3</v>
      </c>
      <c r="CW79" s="1279"/>
      <c r="CX79" s="1279"/>
      <c r="CY79" s="1279"/>
      <c r="CZ79" s="1279"/>
      <c r="DA79" s="1279"/>
      <c r="DB79" s="1279"/>
      <c r="DC79" s="1279"/>
    </row>
    <row r="80" spans="2:107">
      <c r="B80" s="378"/>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8"/>
    </row>
    <row r="82" spans="2:109" ht="17.25">
      <c r="B82" s="378"/>
      <c r="K82" s="405"/>
      <c r="L82" s="405"/>
      <c r="M82" s="405"/>
      <c r="N82" s="405"/>
      <c r="AQ82" s="405"/>
      <c r="AR82" s="405"/>
      <c r="AS82" s="405"/>
      <c r="AT82" s="405"/>
      <c r="BC82" s="405"/>
      <c r="BD82" s="405"/>
      <c r="BE82" s="405"/>
      <c r="BF82" s="405"/>
      <c r="BO82" s="405"/>
      <c r="BP82" s="405"/>
      <c r="BQ82" s="405"/>
      <c r="BR82" s="405"/>
      <c r="CA82" s="405"/>
      <c r="CB82" s="405"/>
      <c r="CC82" s="405"/>
      <c r="CD82" s="405"/>
      <c r="CM82" s="405"/>
      <c r="CN82" s="405"/>
      <c r="CO82" s="405"/>
      <c r="CP82" s="405"/>
      <c r="CY82" s="405"/>
      <c r="CZ82" s="405"/>
      <c r="DA82" s="405"/>
      <c r="DB82" s="405"/>
      <c r="DC82" s="405"/>
    </row>
    <row r="83" spans="2:109">
      <c r="B83" s="380"/>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2"/>
    </row>
    <row r="84" spans="2:109">
      <c r="DD84" s="372"/>
      <c r="DE84" s="372"/>
    </row>
    <row r="85" spans="2:109">
      <c r="DD85" s="372"/>
      <c r="DE85" s="372"/>
    </row>
  </sheetData>
  <sheetProtection algorithmName="SHA-512" hashValue="4f9ud+Od980ApQFebLikViMNseRdfraOlWPfv/sl7aV1Niam6Ptbz39gwWbuGPjI9e9Gy7I/qOeMqBsXgx8sjw==" saltValue="CgbFaDF17jJgZaNx9fK2/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L75" zoomScale="85" zoomScaleNormal="85" zoomScaleSheetLayoutView="70" workbookViewId="0">
      <selection activeCell="AN48" sqref="AN48"/>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467</v>
      </c>
    </row>
  </sheetData>
  <sheetProtection algorithmName="SHA-512" hashValue="PfRILozzUqLUBlLC1DTCPscysq04mMnEgx4fOBdVU7tCQiJ1LG/Elhz7zy9HXWrOCvIRf5JLJ+DbQjvVLar//w==" saltValue="b/XVtgPuTTsXcWLNv31t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48" sqref="AN48"/>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467</v>
      </c>
    </row>
  </sheetData>
  <sheetProtection algorithmName="SHA-512" hashValue="LAi2KymEC8hc389BNy5zW0atHN/U05RpNjTg1upqNovwUMJ1kbR0/xcdcu3Y0UXN14nD+fJdQ0zQv/dtkp82CQ==" saltValue="f8njYOkoRDJbKHkMMo6p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517</v>
      </c>
      <c r="G2" s="148"/>
      <c r="H2" s="149"/>
    </row>
    <row r="3" spans="1:8">
      <c r="A3" s="145" t="s">
        <v>510</v>
      </c>
      <c r="B3" s="150"/>
      <c r="C3" s="151"/>
      <c r="D3" s="152">
        <v>88616</v>
      </c>
      <c r="E3" s="153"/>
      <c r="F3" s="154">
        <v>52191</v>
      </c>
      <c r="G3" s="155"/>
      <c r="H3" s="156"/>
    </row>
    <row r="4" spans="1:8">
      <c r="A4" s="157"/>
      <c r="B4" s="158"/>
      <c r="C4" s="159"/>
      <c r="D4" s="160">
        <v>43198</v>
      </c>
      <c r="E4" s="161"/>
      <c r="F4" s="162">
        <v>24843</v>
      </c>
      <c r="G4" s="163"/>
      <c r="H4" s="164"/>
    </row>
    <row r="5" spans="1:8">
      <c r="A5" s="145" t="s">
        <v>512</v>
      </c>
      <c r="B5" s="150"/>
      <c r="C5" s="151"/>
      <c r="D5" s="152">
        <v>122484</v>
      </c>
      <c r="E5" s="153"/>
      <c r="F5" s="154">
        <v>47387</v>
      </c>
      <c r="G5" s="155"/>
      <c r="H5" s="156"/>
    </row>
    <row r="6" spans="1:8">
      <c r="A6" s="157"/>
      <c r="B6" s="158"/>
      <c r="C6" s="159"/>
      <c r="D6" s="160">
        <v>61262</v>
      </c>
      <c r="E6" s="161"/>
      <c r="F6" s="162">
        <v>24928</v>
      </c>
      <c r="G6" s="163"/>
      <c r="H6" s="164"/>
    </row>
    <row r="7" spans="1:8">
      <c r="A7" s="145" t="s">
        <v>513</v>
      </c>
      <c r="B7" s="150"/>
      <c r="C7" s="151"/>
      <c r="D7" s="152">
        <v>47375</v>
      </c>
      <c r="E7" s="153"/>
      <c r="F7" s="154">
        <v>51264</v>
      </c>
      <c r="G7" s="155"/>
      <c r="H7" s="156"/>
    </row>
    <row r="8" spans="1:8">
      <c r="A8" s="157"/>
      <c r="B8" s="158"/>
      <c r="C8" s="159"/>
      <c r="D8" s="160">
        <v>29445</v>
      </c>
      <c r="E8" s="161"/>
      <c r="F8" s="162">
        <v>26040</v>
      </c>
      <c r="G8" s="163"/>
      <c r="H8" s="164"/>
    </row>
    <row r="9" spans="1:8">
      <c r="A9" s="145" t="s">
        <v>514</v>
      </c>
      <c r="B9" s="150"/>
      <c r="C9" s="151"/>
      <c r="D9" s="152">
        <v>51270</v>
      </c>
      <c r="E9" s="153"/>
      <c r="F9" s="154">
        <v>52068</v>
      </c>
      <c r="G9" s="155"/>
      <c r="H9" s="156"/>
    </row>
    <row r="10" spans="1:8">
      <c r="A10" s="157"/>
      <c r="B10" s="158"/>
      <c r="C10" s="159"/>
      <c r="D10" s="160">
        <v>11430</v>
      </c>
      <c r="E10" s="161"/>
      <c r="F10" s="162">
        <v>26936</v>
      </c>
      <c r="G10" s="163"/>
      <c r="H10" s="164"/>
    </row>
    <row r="11" spans="1:8">
      <c r="A11" s="145" t="s">
        <v>515</v>
      </c>
      <c r="B11" s="150"/>
      <c r="C11" s="151"/>
      <c r="D11" s="152">
        <v>48233</v>
      </c>
      <c r="E11" s="153"/>
      <c r="F11" s="154">
        <v>47161</v>
      </c>
      <c r="G11" s="155"/>
      <c r="H11" s="156"/>
    </row>
    <row r="12" spans="1:8">
      <c r="A12" s="157"/>
      <c r="B12" s="158"/>
      <c r="C12" s="165"/>
      <c r="D12" s="160">
        <v>20735</v>
      </c>
      <c r="E12" s="161"/>
      <c r="F12" s="162">
        <v>24595</v>
      </c>
      <c r="G12" s="163"/>
      <c r="H12" s="164"/>
    </row>
    <row r="13" spans="1:8">
      <c r="A13" s="145"/>
      <c r="B13" s="150"/>
      <c r="C13" s="166"/>
      <c r="D13" s="167">
        <v>71596</v>
      </c>
      <c r="E13" s="168"/>
      <c r="F13" s="169">
        <v>50014</v>
      </c>
      <c r="G13" s="170"/>
      <c r="H13" s="156"/>
    </row>
    <row r="14" spans="1:8">
      <c r="A14" s="157"/>
      <c r="B14" s="158"/>
      <c r="C14" s="159"/>
      <c r="D14" s="160">
        <v>33214</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5.6</v>
      </c>
      <c r="C19" s="171">
        <f>ROUND(VALUE(SUBSTITUTE(実質収支比率等に係る経年分析!G$48,"▲","-")),2)</f>
        <v>6.05</v>
      </c>
      <c r="D19" s="171">
        <f>ROUND(VALUE(SUBSTITUTE(実質収支比率等に係る経年分析!H$48,"▲","-")),2)</f>
        <v>4.5999999999999996</v>
      </c>
      <c r="E19" s="171">
        <f>ROUND(VALUE(SUBSTITUTE(実質収支比率等に係る経年分析!I$48,"▲","-")),2)</f>
        <v>5.24</v>
      </c>
      <c r="F19" s="171">
        <f>ROUND(VALUE(SUBSTITUTE(実質収支比率等に係る経年分析!J$48,"▲","-")),2)</f>
        <v>8.43</v>
      </c>
    </row>
    <row r="20" spans="1:11">
      <c r="A20" s="171" t="s">
        <v>55</v>
      </c>
      <c r="B20" s="171">
        <f>ROUND(VALUE(SUBSTITUTE(実質収支比率等に係る経年分析!F$47,"▲","-")),2)</f>
        <v>41.72</v>
      </c>
      <c r="C20" s="171">
        <f>ROUND(VALUE(SUBSTITUTE(実質収支比率等に係る経年分析!G$47,"▲","-")),2)</f>
        <v>37.96</v>
      </c>
      <c r="D20" s="171">
        <f>ROUND(VALUE(SUBSTITUTE(実質収支比率等に係る経年分析!H$47,"▲","-")),2)</f>
        <v>37.81</v>
      </c>
      <c r="E20" s="171">
        <f>ROUND(VALUE(SUBSTITUTE(実質収支比率等に係る経年分析!I$47,"▲","-")),2)</f>
        <v>35.69</v>
      </c>
      <c r="F20" s="171">
        <f>ROUND(VALUE(SUBSTITUTE(実質収支比率等に係る経年分析!J$47,"▲","-")),2)</f>
        <v>37.299999999999997</v>
      </c>
    </row>
    <row r="21" spans="1:11">
      <c r="A21" s="171" t="s">
        <v>56</v>
      </c>
      <c r="B21" s="171">
        <f>IF(ISNUMBER(VALUE(SUBSTITUTE(実質収支比率等に係る経年分析!F$49,"▲","-"))),ROUND(VALUE(SUBSTITUTE(実質収支比率等に係る経年分析!F$49,"▲","-")),2),NA())</f>
        <v>0.2</v>
      </c>
      <c r="C21" s="171">
        <f>IF(ISNUMBER(VALUE(SUBSTITUTE(実質収支比率等に係る経年分析!G$49,"▲","-"))),ROUND(VALUE(SUBSTITUTE(実質収支比率等に係る経年分析!G$49,"▲","-")),2),NA())</f>
        <v>-2.4</v>
      </c>
      <c r="D21" s="171">
        <f>IF(ISNUMBER(VALUE(SUBSTITUTE(実質収支比率等に係る経年分析!H$49,"▲","-"))),ROUND(VALUE(SUBSTITUTE(実質収支比率等に係る経年分析!H$49,"▲","-")),2),NA())</f>
        <v>-1.42</v>
      </c>
      <c r="E21" s="171">
        <f>IF(ISNUMBER(VALUE(SUBSTITUTE(実質収支比率等に係る経年分析!I$49,"▲","-"))),ROUND(VALUE(SUBSTITUTE(実質収支比率等に係る経年分析!I$49,"▲","-")),2),NA())</f>
        <v>0.91</v>
      </c>
      <c r="F21" s="171">
        <f>IF(ISNUMBER(VALUE(SUBSTITUTE(実質収支比率等に係る経年分析!J$49,"▲","-"))),ROUND(VALUE(SUBSTITUTE(実質収支比率等に係る経年分析!J$49,"▲","-")),2),NA())</f>
        <v>7.71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2.4300000000000002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相島漁業集落環境整備事業特別会計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渡船事業特別会計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0.28000000000000003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c r="A31" s="172" t="str">
        <f>IF(連結実質赤字比率に係る赤字・黒字の構成分析!C$39="",NA(),連結実質赤字比率に係る赤字・黒字の構成分析!C$39)</f>
        <v>相島診療所事業特別会計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0.84</v>
      </c>
    </row>
    <row r="34" spans="1:16">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2.56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3.26</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4.5599999999999996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8.3699999999999992</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16.420000000000002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16.579999999999998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15.49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731</v>
      </c>
      <c r="E42" s="173"/>
      <c r="F42" s="173"/>
      <c r="G42" s="173">
        <f>'実質公債費比率（分子）の構造'!L$52</f>
        <v>708</v>
      </c>
      <c r="H42" s="173"/>
      <c r="I42" s="173"/>
      <c r="J42" s="173">
        <f>'実質公債費比率（分子）の構造'!M$52</f>
        <v>738</v>
      </c>
      <c r="K42" s="173"/>
      <c r="L42" s="173"/>
      <c r="M42" s="173">
        <f>'実質公債費比率（分子）の構造'!N$52</f>
        <v>751</v>
      </c>
      <c r="N42" s="173"/>
      <c r="O42" s="173"/>
      <c r="P42" s="173">
        <f>'実質公債費比率（分子）の構造'!O$52</f>
        <v>757</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96</v>
      </c>
      <c r="C44" s="173"/>
      <c r="D44" s="173"/>
      <c r="E44" s="173">
        <f>'実質公債費比率（分子）の構造'!L$50</f>
        <v>9</v>
      </c>
      <c r="F44" s="173"/>
      <c r="G44" s="173"/>
      <c r="H44" s="173">
        <f>'実質公債費比率（分子）の構造'!M$50</f>
        <v>11</v>
      </c>
      <c r="I44" s="173"/>
      <c r="J44" s="173"/>
      <c r="K44" s="173">
        <f>'実質公債費比率（分子）の構造'!N$50</f>
        <v>32</v>
      </c>
      <c r="L44" s="173"/>
      <c r="M44" s="173"/>
      <c r="N44" s="173">
        <f>'実質公債費比率（分子）の構造'!O$50</f>
        <v>34</v>
      </c>
      <c r="O44" s="173"/>
      <c r="P44" s="173"/>
    </row>
    <row r="45" spans="1:16">
      <c r="A45" s="173" t="s">
        <v>66</v>
      </c>
      <c r="B45" s="173">
        <f>'実質公債費比率（分子）の構造'!K$49</f>
        <v>76</v>
      </c>
      <c r="C45" s="173"/>
      <c r="D45" s="173"/>
      <c r="E45" s="173">
        <f>'実質公債費比率（分子）の構造'!L$49</f>
        <v>84</v>
      </c>
      <c r="F45" s="173"/>
      <c r="G45" s="173"/>
      <c r="H45" s="173">
        <f>'実質公債費比率（分子）の構造'!M$49</f>
        <v>41</v>
      </c>
      <c r="I45" s="173"/>
      <c r="J45" s="173"/>
      <c r="K45" s="173">
        <f>'実質公債費比率（分子）の構造'!N$49</f>
        <v>41</v>
      </c>
      <c r="L45" s="173"/>
      <c r="M45" s="173"/>
      <c r="N45" s="173">
        <f>'実質公債費比率（分子）の構造'!O$49</f>
        <v>36</v>
      </c>
      <c r="O45" s="173"/>
      <c r="P45" s="173"/>
    </row>
    <row r="46" spans="1:16">
      <c r="A46" s="173" t="s">
        <v>67</v>
      </c>
      <c r="B46" s="173">
        <f>'実質公債費比率（分子）の構造'!K$48</f>
        <v>235</v>
      </c>
      <c r="C46" s="173"/>
      <c r="D46" s="173"/>
      <c r="E46" s="173">
        <f>'実質公債費比率（分子）の構造'!L$48</f>
        <v>239</v>
      </c>
      <c r="F46" s="173"/>
      <c r="G46" s="173"/>
      <c r="H46" s="173">
        <f>'実質公債費比率（分子）の構造'!M$48</f>
        <v>244</v>
      </c>
      <c r="I46" s="173"/>
      <c r="J46" s="173"/>
      <c r="K46" s="173">
        <f>'実質公債費比率（分子）の構造'!N$48</f>
        <v>230</v>
      </c>
      <c r="L46" s="173"/>
      <c r="M46" s="173"/>
      <c r="N46" s="173">
        <f>'実質公債費比率（分子）の構造'!O$48</f>
        <v>215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762</v>
      </c>
      <c r="C49" s="173"/>
      <c r="D49" s="173"/>
      <c r="E49" s="173">
        <f>'実質公債費比率（分子）の構造'!L$45</f>
        <v>793</v>
      </c>
      <c r="F49" s="173"/>
      <c r="G49" s="173"/>
      <c r="H49" s="173">
        <f>'実質公債費比率（分子）の構造'!M$45</f>
        <v>815</v>
      </c>
      <c r="I49" s="173"/>
      <c r="J49" s="173"/>
      <c r="K49" s="173">
        <f>'実質公債費比率（分子）の構造'!N$45</f>
        <v>941</v>
      </c>
      <c r="L49" s="173"/>
      <c r="M49" s="173"/>
      <c r="N49" s="173">
        <f>'実質公債費比率（分子）の構造'!O$45</f>
        <v>985</v>
      </c>
      <c r="O49" s="173"/>
      <c r="P49" s="173"/>
    </row>
    <row r="50" spans="1:16">
      <c r="A50" s="173" t="s">
        <v>71</v>
      </c>
      <c r="B50" s="173" t="e">
        <f>NA()</f>
        <v>#N/A</v>
      </c>
      <c r="C50" s="173">
        <f>IF(ISNUMBER('実質公債費比率（分子）の構造'!K$53),'実質公債費比率（分子）の構造'!K$53,NA())</f>
        <v>438</v>
      </c>
      <c r="D50" s="173" t="e">
        <f>NA()</f>
        <v>#N/A</v>
      </c>
      <c r="E50" s="173" t="e">
        <f>NA()</f>
        <v>#N/A</v>
      </c>
      <c r="F50" s="173">
        <f>IF(ISNUMBER('実質公債費比率（分子）の構造'!L$53),'実質公債費比率（分子）の構造'!L$53,NA())</f>
        <v>417</v>
      </c>
      <c r="G50" s="173" t="e">
        <f>NA()</f>
        <v>#N/A</v>
      </c>
      <c r="H50" s="173" t="e">
        <f>NA()</f>
        <v>#N/A</v>
      </c>
      <c r="I50" s="173">
        <f>IF(ISNUMBER('実質公債費比率（分子）の構造'!M$53),'実質公債費比率（分子）の構造'!M$53,NA())</f>
        <v>373</v>
      </c>
      <c r="J50" s="173" t="e">
        <f>NA()</f>
        <v>#N/A</v>
      </c>
      <c r="K50" s="173" t="e">
        <f>NA()</f>
        <v>#N/A</v>
      </c>
      <c r="L50" s="173">
        <f>IF(ISNUMBER('実質公債費比率（分子）の構造'!N$53),'実質公債費比率（分子）の構造'!N$53,NA())</f>
        <v>493</v>
      </c>
      <c r="M50" s="173" t="e">
        <f>NA()</f>
        <v>#N/A</v>
      </c>
      <c r="N50" s="173" t="e">
        <f>NA()</f>
        <v>#N/A</v>
      </c>
      <c r="O50" s="173">
        <f>IF(ISNUMBER('実質公債費比率（分子）の構造'!O$53),'実質公債費比率（分子）の構造'!O$53,NA())</f>
        <v>513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9632</v>
      </c>
      <c r="E56" s="172"/>
      <c r="F56" s="172"/>
      <c r="G56" s="172">
        <f>'将来負担比率（分子）の構造'!J$52</f>
        <v>9903</v>
      </c>
      <c r="H56" s="172"/>
      <c r="I56" s="172"/>
      <c r="J56" s="172">
        <f>'将来負担比率（分子）の構造'!K$52</f>
        <v>9699</v>
      </c>
      <c r="K56" s="172"/>
      <c r="L56" s="172"/>
      <c r="M56" s="172">
        <f>'将来負担比率（分子）の構造'!L$52</f>
        <v>9684</v>
      </c>
      <c r="N56" s="172"/>
      <c r="O56" s="172"/>
      <c r="P56" s="172">
        <f>'将来負担比率（分子）の構造'!M$52</f>
        <v>9623</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3439</v>
      </c>
      <c r="E58" s="172"/>
      <c r="F58" s="172"/>
      <c r="G58" s="172">
        <f>'将来負担比率（分子）の構造'!J$50</f>
        <v>3192</v>
      </c>
      <c r="H58" s="172"/>
      <c r="I58" s="172"/>
      <c r="J58" s="172">
        <f>'将来負担比率（分子）の構造'!K$50</f>
        <v>3487</v>
      </c>
      <c r="K58" s="172"/>
      <c r="L58" s="172"/>
      <c r="M58" s="172">
        <f>'将来負担比率（分子）の構造'!L$50</f>
        <v>4878</v>
      </c>
      <c r="N58" s="172"/>
      <c r="O58" s="172"/>
      <c r="P58" s="172">
        <f>'将来負担比率（分子）の構造'!M$50</f>
        <v>6388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353</v>
      </c>
      <c r="C61" s="172"/>
      <c r="D61" s="172"/>
      <c r="E61" s="172">
        <f>'将来負担比率（分子）の構造'!J$46</f>
        <v>512</v>
      </c>
      <c r="F61" s="172"/>
      <c r="G61" s="172"/>
      <c r="H61" s="172">
        <f>'将来負担比率（分子）の構造'!K$46</f>
        <v>585</v>
      </c>
      <c r="I61" s="172"/>
      <c r="J61" s="172"/>
      <c r="K61" s="172">
        <f>'将来負担比率（分子）の構造'!L$46</f>
        <v>425</v>
      </c>
      <c r="L61" s="172"/>
      <c r="M61" s="172"/>
      <c r="N61" s="172">
        <f>'将来負担比率（分子）の構造'!M$46</f>
        <v>612</v>
      </c>
      <c r="O61" s="172"/>
      <c r="P61" s="172"/>
    </row>
    <row r="62" spans="1:16">
      <c r="A62" s="172" t="s">
        <v>35</v>
      </c>
      <c r="B62" s="172">
        <f>'将来負担比率（分子）の構造'!I$45</f>
        <v>67</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c r="A63" s="172" t="s">
        <v>34</v>
      </c>
      <c r="B63" s="172">
        <f>'将来負担比率（分子）の構造'!I$44</f>
        <v>425</v>
      </c>
      <c r="C63" s="172"/>
      <c r="D63" s="172"/>
      <c r="E63" s="172">
        <f>'将来負担比率（分子）の構造'!J$44</f>
        <v>398</v>
      </c>
      <c r="F63" s="172"/>
      <c r="G63" s="172"/>
      <c r="H63" s="172">
        <f>'将来負担比率（分子）の構造'!K$44</f>
        <v>376</v>
      </c>
      <c r="I63" s="172"/>
      <c r="J63" s="172"/>
      <c r="K63" s="172">
        <f>'将来負担比率（分子）の構造'!L$44</f>
        <v>312</v>
      </c>
      <c r="L63" s="172"/>
      <c r="M63" s="172"/>
      <c r="N63" s="172">
        <f>'将来負担比率（分子）の構造'!M$44</f>
        <v>248</v>
      </c>
      <c r="O63" s="172"/>
      <c r="P63" s="172"/>
    </row>
    <row r="64" spans="1:16">
      <c r="A64" s="172" t="s">
        <v>33</v>
      </c>
      <c r="B64" s="172">
        <f>'将来負担比率（分子）の構造'!I$43</f>
        <v>3463</v>
      </c>
      <c r="C64" s="172"/>
      <c r="D64" s="172"/>
      <c r="E64" s="172">
        <f>'将来負担比率（分子）の構造'!J$43</f>
        <v>3165</v>
      </c>
      <c r="F64" s="172"/>
      <c r="G64" s="172"/>
      <c r="H64" s="172">
        <f>'将来負担比率（分子）の構造'!K$43</f>
        <v>3316</v>
      </c>
      <c r="I64" s="172"/>
      <c r="J64" s="172"/>
      <c r="K64" s="172">
        <f>'将来負担比率（分子）の構造'!L$43</f>
        <v>3357</v>
      </c>
      <c r="L64" s="172"/>
      <c r="M64" s="172"/>
      <c r="N64" s="172">
        <f>'将来負担比率（分子）の構造'!M$43</f>
        <v>3352</v>
      </c>
      <c r="O64" s="172"/>
      <c r="P64" s="172"/>
    </row>
    <row r="65" spans="1:16">
      <c r="A65" s="172" t="s">
        <v>32</v>
      </c>
      <c r="B65" s="172">
        <f>'将来負担比率（分子）の構造'!I$42</f>
        <v>3</v>
      </c>
      <c r="C65" s="172"/>
      <c r="D65" s="172"/>
      <c r="E65" s="172">
        <f>'将来負担比率（分子）の構造'!J$42</f>
        <v>2</v>
      </c>
      <c r="F65" s="172"/>
      <c r="G65" s="172"/>
      <c r="H65" s="172">
        <f>'将来負担比率（分子）の構造'!K$42</f>
        <v>1</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12740</v>
      </c>
      <c r="C66" s="172"/>
      <c r="D66" s="172"/>
      <c r="E66" s="172">
        <f>'将来負担比率（分子）の構造'!J$41</f>
        <v>13997</v>
      </c>
      <c r="F66" s="172"/>
      <c r="G66" s="172"/>
      <c r="H66" s="172">
        <f>'将来負担比率（分子）の構造'!K$41</f>
        <v>13879</v>
      </c>
      <c r="I66" s="172"/>
      <c r="J66" s="172"/>
      <c r="K66" s="172">
        <f>'将来負担比率（分子）の構造'!L$41</f>
        <v>14060</v>
      </c>
      <c r="L66" s="172"/>
      <c r="M66" s="172"/>
      <c r="N66" s="172">
        <f>'将来負担比率（分子）の構造'!M$41</f>
        <v>13983</v>
      </c>
      <c r="O66" s="172"/>
      <c r="P66" s="172"/>
    </row>
    <row r="67" spans="1:16">
      <c r="A67" s="172" t="s">
        <v>75</v>
      </c>
      <c r="B67" s="172" t="e">
        <f>NA()</f>
        <v>#N/A</v>
      </c>
      <c r="C67" s="172">
        <f>IF(ISNUMBER('将来負担比率（分子）の構造'!I$53), IF('将来負担比率（分子）の構造'!I$53 &lt; 0, 0, '将来負担比率（分子）の構造'!I$53), NA())</f>
        <v>3980</v>
      </c>
      <c r="D67" s="172" t="e">
        <f>NA()</f>
        <v>#N/A</v>
      </c>
      <c r="E67" s="172" t="e">
        <f>NA()</f>
        <v>#N/A</v>
      </c>
      <c r="F67" s="172">
        <f>IF(ISNUMBER('将来負担比率（分子）の構造'!J$53), IF('将来負担比率（分子）の構造'!J$53 &lt; 0, 0, '将来負担比率（分子）の構造'!J$53), NA())</f>
        <v>4980</v>
      </c>
      <c r="G67" s="172" t="e">
        <f>NA()</f>
        <v>#N/A</v>
      </c>
      <c r="H67" s="172" t="e">
        <f>NA()</f>
        <v>#N/A</v>
      </c>
      <c r="I67" s="172">
        <f>IF(ISNUMBER('将来負担比率（分子）の構造'!K$53), IF('将来負担比率（分子）の構造'!K$53 &lt; 0, 0, '将来負担比率（分子）の構造'!K$53), NA())</f>
        <v>4968</v>
      </c>
      <c r="J67" s="172" t="e">
        <f>NA()</f>
        <v>#N/A</v>
      </c>
      <c r="K67" s="172" t="e">
        <f>NA()</f>
        <v>#N/A</v>
      </c>
      <c r="L67" s="172">
        <f>IF(ISNUMBER('将来負担比率（分子）の構造'!L$53), IF('将来負担比率（分子）の構造'!L$53 &lt; 0, 0, '将来負担比率（分子）の構造'!L$53), NA())</f>
        <v>3592</v>
      </c>
      <c r="M67" s="172" t="e">
        <f>NA()</f>
        <v>#N/A</v>
      </c>
      <c r="N67" s="172" t="e">
        <f>NA()</f>
        <v>#N/A</v>
      </c>
      <c r="O67" s="172">
        <f>IF(ISNUMBER('将来負担比率（分子）の構造'!M$53), IF('将来負担比率（分子）の構造'!M$53 &lt; 0, 0, '将来負担比率（分子）の構造'!M$53), NA())</f>
        <v>2184</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2407</v>
      </c>
      <c r="C72" s="176">
        <f>基金残高に係る経年分析!G55</f>
        <v>2408</v>
      </c>
      <c r="D72" s="176">
        <f>基金残高に係る経年分析!H55</f>
        <v>2709</v>
      </c>
    </row>
    <row r="73" spans="1:16">
      <c r="A73" s="175" t="s">
        <v>78</v>
      </c>
      <c r="B73" s="176">
        <f>基金残高に係る経年分析!F56</f>
        <v>349</v>
      </c>
      <c r="C73" s="176">
        <f>基金残高に係る経年分析!G56</f>
        <v>650</v>
      </c>
      <c r="D73" s="176">
        <f>基金残高に係る経年分析!H56</f>
        <v>950</v>
      </c>
    </row>
    <row r="74" spans="1:16">
      <c r="A74" s="175" t="s">
        <v>79</v>
      </c>
      <c r="B74" s="176">
        <f>基金残高に係る経年分析!F57</f>
        <v>729</v>
      </c>
      <c r="C74" s="176">
        <f>基金残高に係る経年分析!G57</f>
        <v>1821</v>
      </c>
      <c r="D74" s="176">
        <f>基金残高に係る経年分析!H57</f>
        <v>2730</v>
      </c>
    </row>
  </sheetData>
  <sheetProtection algorithmName="SHA-512" hashValue="JPjyjlx05d2UushnCOdDPGyrjfbuzSzBiCNxVIb6aZ626WMft8wKD5tdkH8lu7E6n3POB7vLyQEgT4B20mbVxQ==" saltValue="/1ncK2iUuqiZVeF6bVtiX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2"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4" t="s">
        <v>215</v>
      </c>
      <c r="DI1" s="785"/>
      <c r="DJ1" s="785"/>
      <c r="DK1" s="785"/>
      <c r="DL1" s="785"/>
      <c r="DM1" s="785"/>
      <c r="DN1" s="786"/>
      <c r="DO1" s="212"/>
      <c r="DP1" s="784" t="s">
        <v>216</v>
      </c>
      <c r="DQ1" s="785"/>
      <c r="DR1" s="785"/>
      <c r="DS1" s="785"/>
      <c r="DT1" s="785"/>
      <c r="DU1" s="785"/>
      <c r="DV1" s="785"/>
      <c r="DW1" s="785"/>
      <c r="DX1" s="785"/>
      <c r="DY1" s="785"/>
      <c r="DZ1" s="785"/>
      <c r="EA1" s="785"/>
      <c r="EB1" s="785"/>
      <c r="EC1" s="786"/>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6" t="s">
        <v>218</v>
      </c>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6" t="s">
        <v>219</v>
      </c>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8"/>
      <c r="CD3" s="769" t="s">
        <v>220</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c r="B4" s="726" t="s">
        <v>1</v>
      </c>
      <c r="C4" s="727"/>
      <c r="D4" s="727"/>
      <c r="E4" s="727"/>
      <c r="F4" s="727"/>
      <c r="G4" s="727"/>
      <c r="H4" s="727"/>
      <c r="I4" s="727"/>
      <c r="J4" s="727"/>
      <c r="K4" s="727"/>
      <c r="L4" s="727"/>
      <c r="M4" s="727"/>
      <c r="N4" s="727"/>
      <c r="O4" s="727"/>
      <c r="P4" s="727"/>
      <c r="Q4" s="728"/>
      <c r="R4" s="726" t="s">
        <v>221</v>
      </c>
      <c r="S4" s="727"/>
      <c r="T4" s="727"/>
      <c r="U4" s="727"/>
      <c r="V4" s="727"/>
      <c r="W4" s="727"/>
      <c r="X4" s="727"/>
      <c r="Y4" s="728"/>
      <c r="Z4" s="726" t="s">
        <v>222</v>
      </c>
      <c r="AA4" s="727"/>
      <c r="AB4" s="727"/>
      <c r="AC4" s="728"/>
      <c r="AD4" s="726" t="s">
        <v>223</v>
      </c>
      <c r="AE4" s="727"/>
      <c r="AF4" s="727"/>
      <c r="AG4" s="727"/>
      <c r="AH4" s="727"/>
      <c r="AI4" s="727"/>
      <c r="AJ4" s="727"/>
      <c r="AK4" s="728"/>
      <c r="AL4" s="726" t="s">
        <v>222</v>
      </c>
      <c r="AM4" s="727"/>
      <c r="AN4" s="727"/>
      <c r="AO4" s="728"/>
      <c r="AP4" s="787" t="s">
        <v>224</v>
      </c>
      <c r="AQ4" s="787"/>
      <c r="AR4" s="787"/>
      <c r="AS4" s="787"/>
      <c r="AT4" s="787"/>
      <c r="AU4" s="787"/>
      <c r="AV4" s="787"/>
      <c r="AW4" s="787"/>
      <c r="AX4" s="787"/>
      <c r="AY4" s="787"/>
      <c r="AZ4" s="787"/>
      <c r="BA4" s="787"/>
      <c r="BB4" s="787"/>
      <c r="BC4" s="787"/>
      <c r="BD4" s="787"/>
      <c r="BE4" s="787"/>
      <c r="BF4" s="787"/>
      <c r="BG4" s="787" t="s">
        <v>225</v>
      </c>
      <c r="BH4" s="787"/>
      <c r="BI4" s="787"/>
      <c r="BJ4" s="787"/>
      <c r="BK4" s="787"/>
      <c r="BL4" s="787"/>
      <c r="BM4" s="787"/>
      <c r="BN4" s="787"/>
      <c r="BO4" s="787" t="s">
        <v>222</v>
      </c>
      <c r="BP4" s="787"/>
      <c r="BQ4" s="787"/>
      <c r="BR4" s="787"/>
      <c r="BS4" s="787" t="s">
        <v>226</v>
      </c>
      <c r="BT4" s="787"/>
      <c r="BU4" s="787"/>
      <c r="BV4" s="787"/>
      <c r="BW4" s="787"/>
      <c r="BX4" s="787"/>
      <c r="BY4" s="787"/>
      <c r="BZ4" s="787"/>
      <c r="CA4" s="787"/>
      <c r="CB4" s="787"/>
      <c r="CD4" s="769" t="s">
        <v>573</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5" customFormat="1" ht="11.25" customHeight="1">
      <c r="B5" s="733" t="s">
        <v>227</v>
      </c>
      <c r="C5" s="734"/>
      <c r="D5" s="734"/>
      <c r="E5" s="734"/>
      <c r="F5" s="734"/>
      <c r="G5" s="734"/>
      <c r="H5" s="734"/>
      <c r="I5" s="734"/>
      <c r="J5" s="734"/>
      <c r="K5" s="734"/>
      <c r="L5" s="734"/>
      <c r="M5" s="734"/>
      <c r="N5" s="734"/>
      <c r="O5" s="734"/>
      <c r="P5" s="734"/>
      <c r="Q5" s="735"/>
      <c r="R5" s="720">
        <v>4971831</v>
      </c>
      <c r="S5" s="721"/>
      <c r="T5" s="721"/>
      <c r="U5" s="721"/>
      <c r="V5" s="721"/>
      <c r="W5" s="721"/>
      <c r="X5" s="721"/>
      <c r="Y5" s="764"/>
      <c r="Z5" s="782">
        <v>26.2</v>
      </c>
      <c r="AA5" s="782"/>
      <c r="AB5" s="782"/>
      <c r="AC5" s="782"/>
      <c r="AD5" s="783">
        <v>4971831</v>
      </c>
      <c r="AE5" s="783"/>
      <c r="AF5" s="783"/>
      <c r="AG5" s="783"/>
      <c r="AH5" s="783"/>
      <c r="AI5" s="783"/>
      <c r="AJ5" s="783"/>
      <c r="AK5" s="783"/>
      <c r="AL5" s="765">
        <v>71.2</v>
      </c>
      <c r="AM5" s="738"/>
      <c r="AN5" s="738"/>
      <c r="AO5" s="766"/>
      <c r="AP5" s="733" t="s">
        <v>228</v>
      </c>
      <c r="AQ5" s="734"/>
      <c r="AR5" s="734"/>
      <c r="AS5" s="734"/>
      <c r="AT5" s="734"/>
      <c r="AU5" s="734"/>
      <c r="AV5" s="734"/>
      <c r="AW5" s="734"/>
      <c r="AX5" s="734"/>
      <c r="AY5" s="734"/>
      <c r="AZ5" s="734"/>
      <c r="BA5" s="734"/>
      <c r="BB5" s="734"/>
      <c r="BC5" s="734"/>
      <c r="BD5" s="734"/>
      <c r="BE5" s="734"/>
      <c r="BF5" s="735"/>
      <c r="BG5" s="667">
        <v>4971831</v>
      </c>
      <c r="BH5" s="668"/>
      <c r="BI5" s="668"/>
      <c r="BJ5" s="668"/>
      <c r="BK5" s="668"/>
      <c r="BL5" s="668"/>
      <c r="BM5" s="668"/>
      <c r="BN5" s="669"/>
      <c r="BO5" s="694">
        <v>100</v>
      </c>
      <c r="BP5" s="694"/>
      <c r="BQ5" s="694"/>
      <c r="BR5" s="694"/>
      <c r="BS5" s="695">
        <v>102486</v>
      </c>
      <c r="BT5" s="695"/>
      <c r="BU5" s="695"/>
      <c r="BV5" s="695"/>
      <c r="BW5" s="695"/>
      <c r="BX5" s="695"/>
      <c r="BY5" s="695"/>
      <c r="BZ5" s="695"/>
      <c r="CA5" s="695"/>
      <c r="CB5" s="753"/>
      <c r="CD5" s="769" t="s">
        <v>224</v>
      </c>
      <c r="CE5" s="770"/>
      <c r="CF5" s="770"/>
      <c r="CG5" s="770"/>
      <c r="CH5" s="770"/>
      <c r="CI5" s="770"/>
      <c r="CJ5" s="770"/>
      <c r="CK5" s="770"/>
      <c r="CL5" s="770"/>
      <c r="CM5" s="770"/>
      <c r="CN5" s="770"/>
      <c r="CO5" s="770"/>
      <c r="CP5" s="770"/>
      <c r="CQ5" s="771"/>
      <c r="CR5" s="769" t="s">
        <v>229</v>
      </c>
      <c r="CS5" s="770"/>
      <c r="CT5" s="770"/>
      <c r="CU5" s="770"/>
      <c r="CV5" s="770"/>
      <c r="CW5" s="770"/>
      <c r="CX5" s="770"/>
      <c r="CY5" s="771"/>
      <c r="CZ5" s="769" t="s">
        <v>222</v>
      </c>
      <c r="DA5" s="770"/>
      <c r="DB5" s="770"/>
      <c r="DC5" s="771"/>
      <c r="DD5" s="769" t="s">
        <v>230</v>
      </c>
      <c r="DE5" s="770"/>
      <c r="DF5" s="770"/>
      <c r="DG5" s="770"/>
      <c r="DH5" s="770"/>
      <c r="DI5" s="770"/>
      <c r="DJ5" s="770"/>
      <c r="DK5" s="770"/>
      <c r="DL5" s="770"/>
      <c r="DM5" s="770"/>
      <c r="DN5" s="770"/>
      <c r="DO5" s="770"/>
      <c r="DP5" s="771"/>
      <c r="DQ5" s="769" t="s">
        <v>231</v>
      </c>
      <c r="DR5" s="770"/>
      <c r="DS5" s="770"/>
      <c r="DT5" s="770"/>
      <c r="DU5" s="770"/>
      <c r="DV5" s="770"/>
      <c r="DW5" s="770"/>
      <c r="DX5" s="770"/>
      <c r="DY5" s="770"/>
      <c r="DZ5" s="770"/>
      <c r="EA5" s="770"/>
      <c r="EB5" s="770"/>
      <c r="EC5" s="771"/>
    </row>
    <row r="6" spans="2:143" ht="11.25" customHeight="1">
      <c r="B6" s="664" t="s">
        <v>232</v>
      </c>
      <c r="C6" s="665"/>
      <c r="D6" s="665"/>
      <c r="E6" s="665"/>
      <c r="F6" s="665"/>
      <c r="G6" s="665"/>
      <c r="H6" s="665"/>
      <c r="I6" s="665"/>
      <c r="J6" s="665"/>
      <c r="K6" s="665"/>
      <c r="L6" s="665"/>
      <c r="M6" s="665"/>
      <c r="N6" s="665"/>
      <c r="O6" s="665"/>
      <c r="P6" s="665"/>
      <c r="Q6" s="666"/>
      <c r="R6" s="667">
        <v>79464</v>
      </c>
      <c r="S6" s="668"/>
      <c r="T6" s="668"/>
      <c r="U6" s="668"/>
      <c r="V6" s="668"/>
      <c r="W6" s="668"/>
      <c r="X6" s="668"/>
      <c r="Y6" s="669"/>
      <c r="Z6" s="694">
        <v>0.4</v>
      </c>
      <c r="AA6" s="694"/>
      <c r="AB6" s="694"/>
      <c r="AC6" s="694"/>
      <c r="AD6" s="695">
        <v>79464</v>
      </c>
      <c r="AE6" s="695"/>
      <c r="AF6" s="695"/>
      <c r="AG6" s="695"/>
      <c r="AH6" s="695"/>
      <c r="AI6" s="695"/>
      <c r="AJ6" s="695"/>
      <c r="AK6" s="695"/>
      <c r="AL6" s="670">
        <v>1.1000000000000001</v>
      </c>
      <c r="AM6" s="671"/>
      <c r="AN6" s="671"/>
      <c r="AO6" s="696"/>
      <c r="AP6" s="664" t="s">
        <v>233</v>
      </c>
      <c r="AQ6" s="665"/>
      <c r="AR6" s="665"/>
      <c r="AS6" s="665"/>
      <c r="AT6" s="665"/>
      <c r="AU6" s="665"/>
      <c r="AV6" s="665"/>
      <c r="AW6" s="665"/>
      <c r="AX6" s="665"/>
      <c r="AY6" s="665"/>
      <c r="AZ6" s="665"/>
      <c r="BA6" s="665"/>
      <c r="BB6" s="665"/>
      <c r="BC6" s="665"/>
      <c r="BD6" s="665"/>
      <c r="BE6" s="665"/>
      <c r="BF6" s="666"/>
      <c r="BG6" s="667">
        <v>4971831</v>
      </c>
      <c r="BH6" s="668"/>
      <c r="BI6" s="668"/>
      <c r="BJ6" s="668"/>
      <c r="BK6" s="668"/>
      <c r="BL6" s="668"/>
      <c r="BM6" s="668"/>
      <c r="BN6" s="669"/>
      <c r="BO6" s="694">
        <v>100</v>
      </c>
      <c r="BP6" s="694"/>
      <c r="BQ6" s="694"/>
      <c r="BR6" s="694"/>
      <c r="BS6" s="695">
        <v>102486</v>
      </c>
      <c r="BT6" s="695"/>
      <c r="BU6" s="695"/>
      <c r="BV6" s="695"/>
      <c r="BW6" s="695"/>
      <c r="BX6" s="695"/>
      <c r="BY6" s="695"/>
      <c r="BZ6" s="695"/>
      <c r="CA6" s="695"/>
      <c r="CB6" s="753"/>
      <c r="CD6" s="723" t="s">
        <v>234</v>
      </c>
      <c r="CE6" s="724"/>
      <c r="CF6" s="724"/>
      <c r="CG6" s="724"/>
      <c r="CH6" s="724"/>
      <c r="CI6" s="724"/>
      <c r="CJ6" s="724"/>
      <c r="CK6" s="724"/>
      <c r="CL6" s="724"/>
      <c r="CM6" s="724"/>
      <c r="CN6" s="724"/>
      <c r="CO6" s="724"/>
      <c r="CP6" s="724"/>
      <c r="CQ6" s="725"/>
      <c r="CR6" s="667">
        <v>94754</v>
      </c>
      <c r="CS6" s="668"/>
      <c r="CT6" s="668"/>
      <c r="CU6" s="668"/>
      <c r="CV6" s="668"/>
      <c r="CW6" s="668"/>
      <c r="CX6" s="668"/>
      <c r="CY6" s="669"/>
      <c r="CZ6" s="765">
        <v>0.5</v>
      </c>
      <c r="DA6" s="738"/>
      <c r="DB6" s="738"/>
      <c r="DC6" s="768"/>
      <c r="DD6" s="673" t="s">
        <v>129</v>
      </c>
      <c r="DE6" s="668"/>
      <c r="DF6" s="668"/>
      <c r="DG6" s="668"/>
      <c r="DH6" s="668"/>
      <c r="DI6" s="668"/>
      <c r="DJ6" s="668"/>
      <c r="DK6" s="668"/>
      <c r="DL6" s="668"/>
      <c r="DM6" s="668"/>
      <c r="DN6" s="668"/>
      <c r="DO6" s="668"/>
      <c r="DP6" s="669"/>
      <c r="DQ6" s="673">
        <v>94754</v>
      </c>
      <c r="DR6" s="668"/>
      <c r="DS6" s="668"/>
      <c r="DT6" s="668"/>
      <c r="DU6" s="668"/>
      <c r="DV6" s="668"/>
      <c r="DW6" s="668"/>
      <c r="DX6" s="668"/>
      <c r="DY6" s="668"/>
      <c r="DZ6" s="668"/>
      <c r="EA6" s="668"/>
      <c r="EB6" s="668"/>
      <c r="EC6" s="708"/>
    </row>
    <row r="7" spans="2:143" ht="11.25" customHeight="1">
      <c r="B7" s="664" t="s">
        <v>235</v>
      </c>
      <c r="C7" s="665"/>
      <c r="D7" s="665"/>
      <c r="E7" s="665"/>
      <c r="F7" s="665"/>
      <c r="G7" s="665"/>
      <c r="H7" s="665"/>
      <c r="I7" s="665"/>
      <c r="J7" s="665"/>
      <c r="K7" s="665"/>
      <c r="L7" s="665"/>
      <c r="M7" s="665"/>
      <c r="N7" s="665"/>
      <c r="O7" s="665"/>
      <c r="P7" s="665"/>
      <c r="Q7" s="666"/>
      <c r="R7" s="667">
        <v>2631</v>
      </c>
      <c r="S7" s="668"/>
      <c r="T7" s="668"/>
      <c r="U7" s="668"/>
      <c r="V7" s="668"/>
      <c r="W7" s="668"/>
      <c r="X7" s="668"/>
      <c r="Y7" s="669"/>
      <c r="Z7" s="694">
        <v>0</v>
      </c>
      <c r="AA7" s="694"/>
      <c r="AB7" s="694"/>
      <c r="AC7" s="694"/>
      <c r="AD7" s="695">
        <v>2631</v>
      </c>
      <c r="AE7" s="695"/>
      <c r="AF7" s="695"/>
      <c r="AG7" s="695"/>
      <c r="AH7" s="695"/>
      <c r="AI7" s="695"/>
      <c r="AJ7" s="695"/>
      <c r="AK7" s="695"/>
      <c r="AL7" s="670">
        <v>0</v>
      </c>
      <c r="AM7" s="671"/>
      <c r="AN7" s="671"/>
      <c r="AO7" s="696"/>
      <c r="AP7" s="664" t="s">
        <v>574</v>
      </c>
      <c r="AQ7" s="665"/>
      <c r="AR7" s="665"/>
      <c r="AS7" s="665"/>
      <c r="AT7" s="665"/>
      <c r="AU7" s="665"/>
      <c r="AV7" s="665"/>
      <c r="AW7" s="665"/>
      <c r="AX7" s="665"/>
      <c r="AY7" s="665"/>
      <c r="AZ7" s="665"/>
      <c r="BA7" s="665"/>
      <c r="BB7" s="665"/>
      <c r="BC7" s="665"/>
      <c r="BD7" s="665"/>
      <c r="BE7" s="665"/>
      <c r="BF7" s="666"/>
      <c r="BG7" s="667">
        <v>2389435</v>
      </c>
      <c r="BH7" s="668"/>
      <c r="BI7" s="668"/>
      <c r="BJ7" s="668"/>
      <c r="BK7" s="668"/>
      <c r="BL7" s="668"/>
      <c r="BM7" s="668"/>
      <c r="BN7" s="669"/>
      <c r="BO7" s="694">
        <v>48.1</v>
      </c>
      <c r="BP7" s="694"/>
      <c r="BQ7" s="694"/>
      <c r="BR7" s="694"/>
      <c r="BS7" s="695">
        <v>102486</v>
      </c>
      <c r="BT7" s="695"/>
      <c r="BU7" s="695"/>
      <c r="BV7" s="695"/>
      <c r="BW7" s="695"/>
      <c r="BX7" s="695"/>
      <c r="BY7" s="695"/>
      <c r="BZ7" s="695"/>
      <c r="CA7" s="695"/>
      <c r="CB7" s="753"/>
      <c r="CD7" s="709" t="s">
        <v>236</v>
      </c>
      <c r="CE7" s="706"/>
      <c r="CF7" s="706"/>
      <c r="CG7" s="706"/>
      <c r="CH7" s="706"/>
      <c r="CI7" s="706"/>
      <c r="CJ7" s="706"/>
      <c r="CK7" s="706"/>
      <c r="CL7" s="706"/>
      <c r="CM7" s="706"/>
      <c r="CN7" s="706"/>
      <c r="CO7" s="706"/>
      <c r="CP7" s="706"/>
      <c r="CQ7" s="707"/>
      <c r="CR7" s="667">
        <v>6213813</v>
      </c>
      <c r="CS7" s="668"/>
      <c r="CT7" s="668"/>
      <c r="CU7" s="668"/>
      <c r="CV7" s="668"/>
      <c r="CW7" s="668"/>
      <c r="CX7" s="668"/>
      <c r="CY7" s="669"/>
      <c r="CZ7" s="694">
        <v>34</v>
      </c>
      <c r="DA7" s="694"/>
      <c r="DB7" s="694"/>
      <c r="DC7" s="694"/>
      <c r="DD7" s="673">
        <v>615698</v>
      </c>
      <c r="DE7" s="668"/>
      <c r="DF7" s="668"/>
      <c r="DG7" s="668"/>
      <c r="DH7" s="668"/>
      <c r="DI7" s="668"/>
      <c r="DJ7" s="668"/>
      <c r="DK7" s="668"/>
      <c r="DL7" s="668"/>
      <c r="DM7" s="668"/>
      <c r="DN7" s="668"/>
      <c r="DO7" s="668"/>
      <c r="DP7" s="669"/>
      <c r="DQ7" s="673">
        <v>5505270</v>
      </c>
      <c r="DR7" s="668"/>
      <c r="DS7" s="668"/>
      <c r="DT7" s="668"/>
      <c r="DU7" s="668"/>
      <c r="DV7" s="668"/>
      <c r="DW7" s="668"/>
      <c r="DX7" s="668"/>
      <c r="DY7" s="668"/>
      <c r="DZ7" s="668"/>
      <c r="EA7" s="668"/>
      <c r="EB7" s="668"/>
      <c r="EC7" s="708"/>
    </row>
    <row r="8" spans="2:143" ht="11.25" customHeight="1">
      <c r="B8" s="664" t="s">
        <v>237</v>
      </c>
      <c r="C8" s="665"/>
      <c r="D8" s="665"/>
      <c r="E8" s="665"/>
      <c r="F8" s="665"/>
      <c r="G8" s="665"/>
      <c r="H8" s="665"/>
      <c r="I8" s="665"/>
      <c r="J8" s="665"/>
      <c r="K8" s="665"/>
      <c r="L8" s="665"/>
      <c r="M8" s="665"/>
      <c r="N8" s="665"/>
      <c r="O8" s="665"/>
      <c r="P8" s="665"/>
      <c r="Q8" s="666"/>
      <c r="R8" s="667">
        <v>26640</v>
      </c>
      <c r="S8" s="668"/>
      <c r="T8" s="668"/>
      <c r="U8" s="668"/>
      <c r="V8" s="668"/>
      <c r="W8" s="668"/>
      <c r="X8" s="668"/>
      <c r="Y8" s="669"/>
      <c r="Z8" s="694">
        <v>0.1</v>
      </c>
      <c r="AA8" s="694"/>
      <c r="AB8" s="694"/>
      <c r="AC8" s="694"/>
      <c r="AD8" s="695">
        <v>26640</v>
      </c>
      <c r="AE8" s="695"/>
      <c r="AF8" s="695"/>
      <c r="AG8" s="695"/>
      <c r="AH8" s="695"/>
      <c r="AI8" s="695"/>
      <c r="AJ8" s="695"/>
      <c r="AK8" s="695"/>
      <c r="AL8" s="670">
        <v>0.4</v>
      </c>
      <c r="AM8" s="671"/>
      <c r="AN8" s="671"/>
      <c r="AO8" s="696"/>
      <c r="AP8" s="664" t="s">
        <v>575</v>
      </c>
      <c r="AQ8" s="665"/>
      <c r="AR8" s="665"/>
      <c r="AS8" s="665"/>
      <c r="AT8" s="665"/>
      <c r="AU8" s="665"/>
      <c r="AV8" s="665"/>
      <c r="AW8" s="665"/>
      <c r="AX8" s="665"/>
      <c r="AY8" s="665"/>
      <c r="AZ8" s="665"/>
      <c r="BA8" s="665"/>
      <c r="BB8" s="665"/>
      <c r="BC8" s="665"/>
      <c r="BD8" s="665"/>
      <c r="BE8" s="665"/>
      <c r="BF8" s="666"/>
      <c r="BG8" s="667">
        <v>55941</v>
      </c>
      <c r="BH8" s="668"/>
      <c r="BI8" s="668"/>
      <c r="BJ8" s="668"/>
      <c r="BK8" s="668"/>
      <c r="BL8" s="668"/>
      <c r="BM8" s="668"/>
      <c r="BN8" s="669"/>
      <c r="BO8" s="694">
        <v>1.1000000000000001</v>
      </c>
      <c r="BP8" s="694"/>
      <c r="BQ8" s="694"/>
      <c r="BR8" s="694"/>
      <c r="BS8" s="695" t="s">
        <v>576</v>
      </c>
      <c r="BT8" s="695"/>
      <c r="BU8" s="695"/>
      <c r="BV8" s="695"/>
      <c r="BW8" s="695"/>
      <c r="BX8" s="695"/>
      <c r="BY8" s="695"/>
      <c r="BZ8" s="695"/>
      <c r="CA8" s="695"/>
      <c r="CB8" s="753"/>
      <c r="CD8" s="709" t="s">
        <v>238</v>
      </c>
      <c r="CE8" s="706"/>
      <c r="CF8" s="706"/>
      <c r="CG8" s="706"/>
      <c r="CH8" s="706"/>
      <c r="CI8" s="706"/>
      <c r="CJ8" s="706"/>
      <c r="CK8" s="706"/>
      <c r="CL8" s="706"/>
      <c r="CM8" s="706"/>
      <c r="CN8" s="706"/>
      <c r="CO8" s="706"/>
      <c r="CP8" s="706"/>
      <c r="CQ8" s="707"/>
      <c r="CR8" s="667">
        <v>4933616</v>
      </c>
      <c r="CS8" s="668"/>
      <c r="CT8" s="668"/>
      <c r="CU8" s="668"/>
      <c r="CV8" s="668"/>
      <c r="CW8" s="668"/>
      <c r="CX8" s="668"/>
      <c r="CY8" s="669"/>
      <c r="CZ8" s="694">
        <v>27</v>
      </c>
      <c r="DA8" s="694"/>
      <c r="DB8" s="694"/>
      <c r="DC8" s="694"/>
      <c r="DD8" s="673">
        <v>244468</v>
      </c>
      <c r="DE8" s="668"/>
      <c r="DF8" s="668"/>
      <c r="DG8" s="668"/>
      <c r="DH8" s="668"/>
      <c r="DI8" s="668"/>
      <c r="DJ8" s="668"/>
      <c r="DK8" s="668"/>
      <c r="DL8" s="668"/>
      <c r="DM8" s="668"/>
      <c r="DN8" s="668"/>
      <c r="DO8" s="668"/>
      <c r="DP8" s="669"/>
      <c r="DQ8" s="673">
        <v>1778904</v>
      </c>
      <c r="DR8" s="668"/>
      <c r="DS8" s="668"/>
      <c r="DT8" s="668"/>
      <c r="DU8" s="668"/>
      <c r="DV8" s="668"/>
      <c r="DW8" s="668"/>
      <c r="DX8" s="668"/>
      <c r="DY8" s="668"/>
      <c r="DZ8" s="668"/>
      <c r="EA8" s="668"/>
      <c r="EB8" s="668"/>
      <c r="EC8" s="708"/>
    </row>
    <row r="9" spans="2:143" ht="11.25" customHeight="1">
      <c r="B9" s="664" t="s">
        <v>239</v>
      </c>
      <c r="C9" s="665"/>
      <c r="D9" s="665"/>
      <c r="E9" s="665"/>
      <c r="F9" s="665"/>
      <c r="G9" s="665"/>
      <c r="H9" s="665"/>
      <c r="I9" s="665"/>
      <c r="J9" s="665"/>
      <c r="K9" s="665"/>
      <c r="L9" s="665"/>
      <c r="M9" s="665"/>
      <c r="N9" s="665"/>
      <c r="O9" s="665"/>
      <c r="P9" s="665"/>
      <c r="Q9" s="666"/>
      <c r="R9" s="667">
        <v>31155</v>
      </c>
      <c r="S9" s="668"/>
      <c r="T9" s="668"/>
      <c r="U9" s="668"/>
      <c r="V9" s="668"/>
      <c r="W9" s="668"/>
      <c r="X9" s="668"/>
      <c r="Y9" s="669"/>
      <c r="Z9" s="694">
        <v>0.2</v>
      </c>
      <c r="AA9" s="694"/>
      <c r="AB9" s="694"/>
      <c r="AC9" s="694"/>
      <c r="AD9" s="695">
        <v>31155</v>
      </c>
      <c r="AE9" s="695"/>
      <c r="AF9" s="695"/>
      <c r="AG9" s="695"/>
      <c r="AH9" s="695"/>
      <c r="AI9" s="695"/>
      <c r="AJ9" s="695"/>
      <c r="AK9" s="695"/>
      <c r="AL9" s="670">
        <v>0.4</v>
      </c>
      <c r="AM9" s="671"/>
      <c r="AN9" s="671"/>
      <c r="AO9" s="696"/>
      <c r="AP9" s="664" t="s">
        <v>240</v>
      </c>
      <c r="AQ9" s="665"/>
      <c r="AR9" s="665"/>
      <c r="AS9" s="665"/>
      <c r="AT9" s="665"/>
      <c r="AU9" s="665"/>
      <c r="AV9" s="665"/>
      <c r="AW9" s="665"/>
      <c r="AX9" s="665"/>
      <c r="AY9" s="665"/>
      <c r="AZ9" s="665"/>
      <c r="BA9" s="665"/>
      <c r="BB9" s="665"/>
      <c r="BC9" s="665"/>
      <c r="BD9" s="665"/>
      <c r="BE9" s="665"/>
      <c r="BF9" s="666"/>
      <c r="BG9" s="667">
        <v>1906838</v>
      </c>
      <c r="BH9" s="668"/>
      <c r="BI9" s="668"/>
      <c r="BJ9" s="668"/>
      <c r="BK9" s="668"/>
      <c r="BL9" s="668"/>
      <c r="BM9" s="668"/>
      <c r="BN9" s="669"/>
      <c r="BO9" s="694">
        <v>38.4</v>
      </c>
      <c r="BP9" s="694"/>
      <c r="BQ9" s="694"/>
      <c r="BR9" s="694"/>
      <c r="BS9" s="695" t="s">
        <v>576</v>
      </c>
      <c r="BT9" s="695"/>
      <c r="BU9" s="695"/>
      <c r="BV9" s="695"/>
      <c r="BW9" s="695"/>
      <c r="BX9" s="695"/>
      <c r="BY9" s="695"/>
      <c r="BZ9" s="695"/>
      <c r="CA9" s="695"/>
      <c r="CB9" s="753"/>
      <c r="CD9" s="709" t="s">
        <v>241</v>
      </c>
      <c r="CE9" s="706"/>
      <c r="CF9" s="706"/>
      <c r="CG9" s="706"/>
      <c r="CH9" s="706"/>
      <c r="CI9" s="706"/>
      <c r="CJ9" s="706"/>
      <c r="CK9" s="706"/>
      <c r="CL9" s="706"/>
      <c r="CM9" s="706"/>
      <c r="CN9" s="706"/>
      <c r="CO9" s="706"/>
      <c r="CP9" s="706"/>
      <c r="CQ9" s="707"/>
      <c r="CR9" s="667">
        <v>1273602</v>
      </c>
      <c r="CS9" s="668"/>
      <c r="CT9" s="668"/>
      <c r="CU9" s="668"/>
      <c r="CV9" s="668"/>
      <c r="CW9" s="668"/>
      <c r="CX9" s="668"/>
      <c r="CY9" s="669"/>
      <c r="CZ9" s="694">
        <v>7</v>
      </c>
      <c r="DA9" s="694"/>
      <c r="DB9" s="694"/>
      <c r="DC9" s="694"/>
      <c r="DD9" s="673">
        <v>5707</v>
      </c>
      <c r="DE9" s="668"/>
      <c r="DF9" s="668"/>
      <c r="DG9" s="668"/>
      <c r="DH9" s="668"/>
      <c r="DI9" s="668"/>
      <c r="DJ9" s="668"/>
      <c r="DK9" s="668"/>
      <c r="DL9" s="668"/>
      <c r="DM9" s="668"/>
      <c r="DN9" s="668"/>
      <c r="DO9" s="668"/>
      <c r="DP9" s="669"/>
      <c r="DQ9" s="673">
        <v>901005</v>
      </c>
      <c r="DR9" s="668"/>
      <c r="DS9" s="668"/>
      <c r="DT9" s="668"/>
      <c r="DU9" s="668"/>
      <c r="DV9" s="668"/>
      <c r="DW9" s="668"/>
      <c r="DX9" s="668"/>
      <c r="DY9" s="668"/>
      <c r="DZ9" s="668"/>
      <c r="EA9" s="668"/>
      <c r="EB9" s="668"/>
      <c r="EC9" s="708"/>
    </row>
    <row r="10" spans="2:143" ht="11.25" customHeight="1">
      <c r="B10" s="664" t="s">
        <v>242</v>
      </c>
      <c r="C10" s="665"/>
      <c r="D10" s="665"/>
      <c r="E10" s="665"/>
      <c r="F10" s="665"/>
      <c r="G10" s="665"/>
      <c r="H10" s="665"/>
      <c r="I10" s="665"/>
      <c r="J10" s="665"/>
      <c r="K10" s="665"/>
      <c r="L10" s="665"/>
      <c r="M10" s="665"/>
      <c r="N10" s="665"/>
      <c r="O10" s="665"/>
      <c r="P10" s="665"/>
      <c r="Q10" s="666"/>
      <c r="R10" s="667" t="s">
        <v>129</v>
      </c>
      <c r="S10" s="668"/>
      <c r="T10" s="668"/>
      <c r="U10" s="668"/>
      <c r="V10" s="668"/>
      <c r="W10" s="668"/>
      <c r="X10" s="668"/>
      <c r="Y10" s="669"/>
      <c r="Z10" s="694" t="s">
        <v>129</v>
      </c>
      <c r="AA10" s="694"/>
      <c r="AB10" s="694"/>
      <c r="AC10" s="694"/>
      <c r="AD10" s="695" t="s">
        <v>129</v>
      </c>
      <c r="AE10" s="695"/>
      <c r="AF10" s="695"/>
      <c r="AG10" s="695"/>
      <c r="AH10" s="695"/>
      <c r="AI10" s="695"/>
      <c r="AJ10" s="695"/>
      <c r="AK10" s="695"/>
      <c r="AL10" s="670" t="s">
        <v>129</v>
      </c>
      <c r="AM10" s="671"/>
      <c r="AN10" s="671"/>
      <c r="AO10" s="696"/>
      <c r="AP10" s="664" t="s">
        <v>577</v>
      </c>
      <c r="AQ10" s="665"/>
      <c r="AR10" s="665"/>
      <c r="AS10" s="665"/>
      <c r="AT10" s="665"/>
      <c r="AU10" s="665"/>
      <c r="AV10" s="665"/>
      <c r="AW10" s="665"/>
      <c r="AX10" s="665"/>
      <c r="AY10" s="665"/>
      <c r="AZ10" s="665"/>
      <c r="BA10" s="665"/>
      <c r="BB10" s="665"/>
      <c r="BC10" s="665"/>
      <c r="BD10" s="665"/>
      <c r="BE10" s="665"/>
      <c r="BF10" s="666"/>
      <c r="BG10" s="667">
        <v>165188</v>
      </c>
      <c r="BH10" s="668"/>
      <c r="BI10" s="668"/>
      <c r="BJ10" s="668"/>
      <c r="BK10" s="668"/>
      <c r="BL10" s="668"/>
      <c r="BM10" s="668"/>
      <c r="BN10" s="669"/>
      <c r="BO10" s="694">
        <v>3.3</v>
      </c>
      <c r="BP10" s="694"/>
      <c r="BQ10" s="694"/>
      <c r="BR10" s="694"/>
      <c r="BS10" s="695">
        <v>27768</v>
      </c>
      <c r="BT10" s="695"/>
      <c r="BU10" s="695"/>
      <c r="BV10" s="695"/>
      <c r="BW10" s="695"/>
      <c r="BX10" s="695"/>
      <c r="BY10" s="695"/>
      <c r="BZ10" s="695"/>
      <c r="CA10" s="695"/>
      <c r="CB10" s="753"/>
      <c r="CD10" s="709" t="s">
        <v>243</v>
      </c>
      <c r="CE10" s="706"/>
      <c r="CF10" s="706"/>
      <c r="CG10" s="706"/>
      <c r="CH10" s="706"/>
      <c r="CI10" s="706"/>
      <c r="CJ10" s="706"/>
      <c r="CK10" s="706"/>
      <c r="CL10" s="706"/>
      <c r="CM10" s="706"/>
      <c r="CN10" s="706"/>
      <c r="CO10" s="706"/>
      <c r="CP10" s="706"/>
      <c r="CQ10" s="707"/>
      <c r="CR10" s="667" t="s">
        <v>578</v>
      </c>
      <c r="CS10" s="668"/>
      <c r="CT10" s="668"/>
      <c r="CU10" s="668"/>
      <c r="CV10" s="668"/>
      <c r="CW10" s="668"/>
      <c r="CX10" s="668"/>
      <c r="CY10" s="669"/>
      <c r="CZ10" s="694" t="s">
        <v>578</v>
      </c>
      <c r="DA10" s="694"/>
      <c r="DB10" s="694"/>
      <c r="DC10" s="694"/>
      <c r="DD10" s="673" t="s">
        <v>576</v>
      </c>
      <c r="DE10" s="668"/>
      <c r="DF10" s="668"/>
      <c r="DG10" s="668"/>
      <c r="DH10" s="668"/>
      <c r="DI10" s="668"/>
      <c r="DJ10" s="668"/>
      <c r="DK10" s="668"/>
      <c r="DL10" s="668"/>
      <c r="DM10" s="668"/>
      <c r="DN10" s="668"/>
      <c r="DO10" s="668"/>
      <c r="DP10" s="669"/>
      <c r="DQ10" s="673" t="s">
        <v>129</v>
      </c>
      <c r="DR10" s="668"/>
      <c r="DS10" s="668"/>
      <c r="DT10" s="668"/>
      <c r="DU10" s="668"/>
      <c r="DV10" s="668"/>
      <c r="DW10" s="668"/>
      <c r="DX10" s="668"/>
      <c r="DY10" s="668"/>
      <c r="DZ10" s="668"/>
      <c r="EA10" s="668"/>
      <c r="EB10" s="668"/>
      <c r="EC10" s="708"/>
    </row>
    <row r="11" spans="2:143" ht="11.25" customHeight="1">
      <c r="B11" s="664" t="s">
        <v>244</v>
      </c>
      <c r="C11" s="665"/>
      <c r="D11" s="665"/>
      <c r="E11" s="665"/>
      <c r="F11" s="665"/>
      <c r="G11" s="665"/>
      <c r="H11" s="665"/>
      <c r="I11" s="665"/>
      <c r="J11" s="665"/>
      <c r="K11" s="665"/>
      <c r="L11" s="665"/>
      <c r="M11" s="665"/>
      <c r="N11" s="665"/>
      <c r="O11" s="665"/>
      <c r="P11" s="665"/>
      <c r="Q11" s="666"/>
      <c r="R11" s="667">
        <v>747162</v>
      </c>
      <c r="S11" s="668"/>
      <c r="T11" s="668"/>
      <c r="U11" s="668"/>
      <c r="V11" s="668"/>
      <c r="W11" s="668"/>
      <c r="X11" s="668"/>
      <c r="Y11" s="669"/>
      <c r="Z11" s="670">
        <v>3.9</v>
      </c>
      <c r="AA11" s="671"/>
      <c r="AB11" s="671"/>
      <c r="AC11" s="672"/>
      <c r="AD11" s="673">
        <v>747162</v>
      </c>
      <c r="AE11" s="668"/>
      <c r="AF11" s="668"/>
      <c r="AG11" s="668"/>
      <c r="AH11" s="668"/>
      <c r="AI11" s="668"/>
      <c r="AJ11" s="668"/>
      <c r="AK11" s="669"/>
      <c r="AL11" s="670">
        <v>10.7</v>
      </c>
      <c r="AM11" s="671"/>
      <c r="AN11" s="671"/>
      <c r="AO11" s="696"/>
      <c r="AP11" s="664" t="s">
        <v>245</v>
      </c>
      <c r="AQ11" s="665"/>
      <c r="AR11" s="665"/>
      <c r="AS11" s="665"/>
      <c r="AT11" s="665"/>
      <c r="AU11" s="665"/>
      <c r="AV11" s="665"/>
      <c r="AW11" s="665"/>
      <c r="AX11" s="665"/>
      <c r="AY11" s="665"/>
      <c r="AZ11" s="665"/>
      <c r="BA11" s="665"/>
      <c r="BB11" s="665"/>
      <c r="BC11" s="665"/>
      <c r="BD11" s="665"/>
      <c r="BE11" s="665"/>
      <c r="BF11" s="666"/>
      <c r="BG11" s="667">
        <v>261468</v>
      </c>
      <c r="BH11" s="668"/>
      <c r="BI11" s="668"/>
      <c r="BJ11" s="668"/>
      <c r="BK11" s="668"/>
      <c r="BL11" s="668"/>
      <c r="BM11" s="668"/>
      <c r="BN11" s="669"/>
      <c r="BO11" s="694">
        <v>5.3</v>
      </c>
      <c r="BP11" s="694"/>
      <c r="BQ11" s="694"/>
      <c r="BR11" s="694"/>
      <c r="BS11" s="695">
        <v>74718</v>
      </c>
      <c r="BT11" s="695"/>
      <c r="BU11" s="695"/>
      <c r="BV11" s="695"/>
      <c r="BW11" s="695"/>
      <c r="BX11" s="695"/>
      <c r="BY11" s="695"/>
      <c r="BZ11" s="695"/>
      <c r="CA11" s="695"/>
      <c r="CB11" s="753"/>
      <c r="CD11" s="709" t="s">
        <v>246</v>
      </c>
      <c r="CE11" s="706"/>
      <c r="CF11" s="706"/>
      <c r="CG11" s="706"/>
      <c r="CH11" s="706"/>
      <c r="CI11" s="706"/>
      <c r="CJ11" s="706"/>
      <c r="CK11" s="706"/>
      <c r="CL11" s="706"/>
      <c r="CM11" s="706"/>
      <c r="CN11" s="706"/>
      <c r="CO11" s="706"/>
      <c r="CP11" s="706"/>
      <c r="CQ11" s="707"/>
      <c r="CR11" s="667">
        <v>164717</v>
      </c>
      <c r="CS11" s="668"/>
      <c r="CT11" s="668"/>
      <c r="CU11" s="668"/>
      <c r="CV11" s="668"/>
      <c r="CW11" s="668"/>
      <c r="CX11" s="668"/>
      <c r="CY11" s="669"/>
      <c r="CZ11" s="694">
        <v>0.9</v>
      </c>
      <c r="DA11" s="694"/>
      <c r="DB11" s="694"/>
      <c r="DC11" s="694"/>
      <c r="DD11" s="673">
        <v>82839</v>
      </c>
      <c r="DE11" s="668"/>
      <c r="DF11" s="668"/>
      <c r="DG11" s="668"/>
      <c r="DH11" s="668"/>
      <c r="DI11" s="668"/>
      <c r="DJ11" s="668"/>
      <c r="DK11" s="668"/>
      <c r="DL11" s="668"/>
      <c r="DM11" s="668"/>
      <c r="DN11" s="668"/>
      <c r="DO11" s="668"/>
      <c r="DP11" s="669"/>
      <c r="DQ11" s="673">
        <v>99640</v>
      </c>
      <c r="DR11" s="668"/>
      <c r="DS11" s="668"/>
      <c r="DT11" s="668"/>
      <c r="DU11" s="668"/>
      <c r="DV11" s="668"/>
      <c r="DW11" s="668"/>
      <c r="DX11" s="668"/>
      <c r="DY11" s="668"/>
      <c r="DZ11" s="668"/>
      <c r="EA11" s="668"/>
      <c r="EB11" s="668"/>
      <c r="EC11" s="708"/>
    </row>
    <row r="12" spans="2:143" ht="11.25" customHeight="1">
      <c r="B12" s="664" t="s">
        <v>247</v>
      </c>
      <c r="C12" s="665"/>
      <c r="D12" s="665"/>
      <c r="E12" s="665"/>
      <c r="F12" s="665"/>
      <c r="G12" s="665"/>
      <c r="H12" s="665"/>
      <c r="I12" s="665"/>
      <c r="J12" s="665"/>
      <c r="K12" s="665"/>
      <c r="L12" s="665"/>
      <c r="M12" s="665"/>
      <c r="N12" s="665"/>
      <c r="O12" s="665"/>
      <c r="P12" s="665"/>
      <c r="Q12" s="666"/>
      <c r="R12" s="667">
        <v>4314</v>
      </c>
      <c r="S12" s="668"/>
      <c r="T12" s="668"/>
      <c r="U12" s="668"/>
      <c r="V12" s="668"/>
      <c r="W12" s="668"/>
      <c r="X12" s="668"/>
      <c r="Y12" s="669"/>
      <c r="Z12" s="694">
        <v>0</v>
      </c>
      <c r="AA12" s="694"/>
      <c r="AB12" s="694"/>
      <c r="AC12" s="694"/>
      <c r="AD12" s="695">
        <v>4314</v>
      </c>
      <c r="AE12" s="695"/>
      <c r="AF12" s="695"/>
      <c r="AG12" s="695"/>
      <c r="AH12" s="695"/>
      <c r="AI12" s="695"/>
      <c r="AJ12" s="695"/>
      <c r="AK12" s="695"/>
      <c r="AL12" s="670">
        <v>0.1</v>
      </c>
      <c r="AM12" s="671"/>
      <c r="AN12" s="671"/>
      <c r="AO12" s="696"/>
      <c r="AP12" s="664" t="s">
        <v>248</v>
      </c>
      <c r="AQ12" s="665"/>
      <c r="AR12" s="665"/>
      <c r="AS12" s="665"/>
      <c r="AT12" s="665"/>
      <c r="AU12" s="665"/>
      <c r="AV12" s="665"/>
      <c r="AW12" s="665"/>
      <c r="AX12" s="665"/>
      <c r="AY12" s="665"/>
      <c r="AZ12" s="665"/>
      <c r="BA12" s="665"/>
      <c r="BB12" s="665"/>
      <c r="BC12" s="665"/>
      <c r="BD12" s="665"/>
      <c r="BE12" s="665"/>
      <c r="BF12" s="666"/>
      <c r="BG12" s="667">
        <v>2258137</v>
      </c>
      <c r="BH12" s="668"/>
      <c r="BI12" s="668"/>
      <c r="BJ12" s="668"/>
      <c r="BK12" s="668"/>
      <c r="BL12" s="668"/>
      <c r="BM12" s="668"/>
      <c r="BN12" s="669"/>
      <c r="BO12" s="694">
        <v>45.4</v>
      </c>
      <c r="BP12" s="694"/>
      <c r="BQ12" s="694"/>
      <c r="BR12" s="694"/>
      <c r="BS12" s="695" t="s">
        <v>129</v>
      </c>
      <c r="BT12" s="695"/>
      <c r="BU12" s="695"/>
      <c r="BV12" s="695"/>
      <c r="BW12" s="695"/>
      <c r="BX12" s="695"/>
      <c r="BY12" s="695"/>
      <c r="BZ12" s="695"/>
      <c r="CA12" s="695"/>
      <c r="CB12" s="753"/>
      <c r="CD12" s="709" t="s">
        <v>249</v>
      </c>
      <c r="CE12" s="706"/>
      <c r="CF12" s="706"/>
      <c r="CG12" s="706"/>
      <c r="CH12" s="706"/>
      <c r="CI12" s="706"/>
      <c r="CJ12" s="706"/>
      <c r="CK12" s="706"/>
      <c r="CL12" s="706"/>
      <c r="CM12" s="706"/>
      <c r="CN12" s="706"/>
      <c r="CO12" s="706"/>
      <c r="CP12" s="706"/>
      <c r="CQ12" s="707"/>
      <c r="CR12" s="667">
        <v>76758</v>
      </c>
      <c r="CS12" s="668"/>
      <c r="CT12" s="668"/>
      <c r="CU12" s="668"/>
      <c r="CV12" s="668"/>
      <c r="CW12" s="668"/>
      <c r="CX12" s="668"/>
      <c r="CY12" s="669"/>
      <c r="CZ12" s="694">
        <v>0.4</v>
      </c>
      <c r="DA12" s="694"/>
      <c r="DB12" s="694"/>
      <c r="DC12" s="694"/>
      <c r="DD12" s="673">
        <v>1873</v>
      </c>
      <c r="DE12" s="668"/>
      <c r="DF12" s="668"/>
      <c r="DG12" s="668"/>
      <c r="DH12" s="668"/>
      <c r="DI12" s="668"/>
      <c r="DJ12" s="668"/>
      <c r="DK12" s="668"/>
      <c r="DL12" s="668"/>
      <c r="DM12" s="668"/>
      <c r="DN12" s="668"/>
      <c r="DO12" s="668"/>
      <c r="DP12" s="669"/>
      <c r="DQ12" s="673">
        <v>75142</v>
      </c>
      <c r="DR12" s="668"/>
      <c r="DS12" s="668"/>
      <c r="DT12" s="668"/>
      <c r="DU12" s="668"/>
      <c r="DV12" s="668"/>
      <c r="DW12" s="668"/>
      <c r="DX12" s="668"/>
      <c r="DY12" s="668"/>
      <c r="DZ12" s="668"/>
      <c r="EA12" s="668"/>
      <c r="EB12" s="668"/>
      <c r="EC12" s="708"/>
    </row>
    <row r="13" spans="2:143" ht="11.25" customHeight="1">
      <c r="B13" s="664" t="s">
        <v>250</v>
      </c>
      <c r="C13" s="665"/>
      <c r="D13" s="665"/>
      <c r="E13" s="665"/>
      <c r="F13" s="665"/>
      <c r="G13" s="665"/>
      <c r="H13" s="665"/>
      <c r="I13" s="665"/>
      <c r="J13" s="665"/>
      <c r="K13" s="665"/>
      <c r="L13" s="665"/>
      <c r="M13" s="665"/>
      <c r="N13" s="665"/>
      <c r="O13" s="665"/>
      <c r="P13" s="665"/>
      <c r="Q13" s="666"/>
      <c r="R13" s="667" t="s">
        <v>578</v>
      </c>
      <c r="S13" s="668"/>
      <c r="T13" s="668"/>
      <c r="U13" s="668"/>
      <c r="V13" s="668"/>
      <c r="W13" s="668"/>
      <c r="X13" s="668"/>
      <c r="Y13" s="669"/>
      <c r="Z13" s="694" t="s">
        <v>129</v>
      </c>
      <c r="AA13" s="694"/>
      <c r="AB13" s="694"/>
      <c r="AC13" s="694"/>
      <c r="AD13" s="695" t="s">
        <v>578</v>
      </c>
      <c r="AE13" s="695"/>
      <c r="AF13" s="695"/>
      <c r="AG13" s="695"/>
      <c r="AH13" s="695"/>
      <c r="AI13" s="695"/>
      <c r="AJ13" s="695"/>
      <c r="AK13" s="695"/>
      <c r="AL13" s="670" t="s">
        <v>129</v>
      </c>
      <c r="AM13" s="671"/>
      <c r="AN13" s="671"/>
      <c r="AO13" s="696"/>
      <c r="AP13" s="664" t="s">
        <v>251</v>
      </c>
      <c r="AQ13" s="665"/>
      <c r="AR13" s="665"/>
      <c r="AS13" s="665"/>
      <c r="AT13" s="665"/>
      <c r="AU13" s="665"/>
      <c r="AV13" s="665"/>
      <c r="AW13" s="665"/>
      <c r="AX13" s="665"/>
      <c r="AY13" s="665"/>
      <c r="AZ13" s="665"/>
      <c r="BA13" s="665"/>
      <c r="BB13" s="665"/>
      <c r="BC13" s="665"/>
      <c r="BD13" s="665"/>
      <c r="BE13" s="665"/>
      <c r="BF13" s="666"/>
      <c r="BG13" s="667">
        <v>2257265</v>
      </c>
      <c r="BH13" s="668"/>
      <c r="BI13" s="668"/>
      <c r="BJ13" s="668"/>
      <c r="BK13" s="668"/>
      <c r="BL13" s="668"/>
      <c r="BM13" s="668"/>
      <c r="BN13" s="669"/>
      <c r="BO13" s="694">
        <v>45.4</v>
      </c>
      <c r="BP13" s="694"/>
      <c r="BQ13" s="694"/>
      <c r="BR13" s="694"/>
      <c r="BS13" s="695" t="s">
        <v>578</v>
      </c>
      <c r="BT13" s="695"/>
      <c r="BU13" s="695"/>
      <c r="BV13" s="695"/>
      <c r="BW13" s="695"/>
      <c r="BX13" s="695"/>
      <c r="BY13" s="695"/>
      <c r="BZ13" s="695"/>
      <c r="CA13" s="695"/>
      <c r="CB13" s="753"/>
      <c r="CD13" s="709" t="s">
        <v>252</v>
      </c>
      <c r="CE13" s="706"/>
      <c r="CF13" s="706"/>
      <c r="CG13" s="706"/>
      <c r="CH13" s="706"/>
      <c r="CI13" s="706"/>
      <c r="CJ13" s="706"/>
      <c r="CK13" s="706"/>
      <c r="CL13" s="706"/>
      <c r="CM13" s="706"/>
      <c r="CN13" s="706"/>
      <c r="CO13" s="706"/>
      <c r="CP13" s="706"/>
      <c r="CQ13" s="707"/>
      <c r="CR13" s="667">
        <v>893516</v>
      </c>
      <c r="CS13" s="668"/>
      <c r="CT13" s="668"/>
      <c r="CU13" s="668"/>
      <c r="CV13" s="668"/>
      <c r="CW13" s="668"/>
      <c r="CX13" s="668"/>
      <c r="CY13" s="669"/>
      <c r="CZ13" s="694">
        <v>4.9000000000000004</v>
      </c>
      <c r="DA13" s="694"/>
      <c r="DB13" s="694"/>
      <c r="DC13" s="694"/>
      <c r="DD13" s="673">
        <v>347864</v>
      </c>
      <c r="DE13" s="668"/>
      <c r="DF13" s="668"/>
      <c r="DG13" s="668"/>
      <c r="DH13" s="668"/>
      <c r="DI13" s="668"/>
      <c r="DJ13" s="668"/>
      <c r="DK13" s="668"/>
      <c r="DL13" s="668"/>
      <c r="DM13" s="668"/>
      <c r="DN13" s="668"/>
      <c r="DO13" s="668"/>
      <c r="DP13" s="669"/>
      <c r="DQ13" s="673">
        <v>592899</v>
      </c>
      <c r="DR13" s="668"/>
      <c r="DS13" s="668"/>
      <c r="DT13" s="668"/>
      <c r="DU13" s="668"/>
      <c r="DV13" s="668"/>
      <c r="DW13" s="668"/>
      <c r="DX13" s="668"/>
      <c r="DY13" s="668"/>
      <c r="DZ13" s="668"/>
      <c r="EA13" s="668"/>
      <c r="EB13" s="668"/>
      <c r="EC13" s="708"/>
    </row>
    <row r="14" spans="2:143" ht="11.25" customHeight="1">
      <c r="B14" s="664" t="s">
        <v>253</v>
      </c>
      <c r="C14" s="665"/>
      <c r="D14" s="665"/>
      <c r="E14" s="665"/>
      <c r="F14" s="665"/>
      <c r="G14" s="665"/>
      <c r="H14" s="665"/>
      <c r="I14" s="665"/>
      <c r="J14" s="665"/>
      <c r="K14" s="665"/>
      <c r="L14" s="665"/>
      <c r="M14" s="665"/>
      <c r="N14" s="665"/>
      <c r="O14" s="665"/>
      <c r="P14" s="665"/>
      <c r="Q14" s="666"/>
      <c r="R14" s="667" t="s">
        <v>129</v>
      </c>
      <c r="S14" s="668"/>
      <c r="T14" s="668"/>
      <c r="U14" s="668"/>
      <c r="V14" s="668"/>
      <c r="W14" s="668"/>
      <c r="X14" s="668"/>
      <c r="Y14" s="669"/>
      <c r="Z14" s="694" t="s">
        <v>576</v>
      </c>
      <c r="AA14" s="694"/>
      <c r="AB14" s="694"/>
      <c r="AC14" s="694"/>
      <c r="AD14" s="695" t="s">
        <v>129</v>
      </c>
      <c r="AE14" s="695"/>
      <c r="AF14" s="695"/>
      <c r="AG14" s="695"/>
      <c r="AH14" s="695"/>
      <c r="AI14" s="695"/>
      <c r="AJ14" s="695"/>
      <c r="AK14" s="695"/>
      <c r="AL14" s="670" t="s">
        <v>129</v>
      </c>
      <c r="AM14" s="671"/>
      <c r="AN14" s="671"/>
      <c r="AO14" s="696"/>
      <c r="AP14" s="664" t="s">
        <v>254</v>
      </c>
      <c r="AQ14" s="665"/>
      <c r="AR14" s="665"/>
      <c r="AS14" s="665"/>
      <c r="AT14" s="665"/>
      <c r="AU14" s="665"/>
      <c r="AV14" s="665"/>
      <c r="AW14" s="665"/>
      <c r="AX14" s="665"/>
      <c r="AY14" s="665"/>
      <c r="AZ14" s="665"/>
      <c r="BA14" s="665"/>
      <c r="BB14" s="665"/>
      <c r="BC14" s="665"/>
      <c r="BD14" s="665"/>
      <c r="BE14" s="665"/>
      <c r="BF14" s="666"/>
      <c r="BG14" s="667">
        <v>76610</v>
      </c>
      <c r="BH14" s="668"/>
      <c r="BI14" s="668"/>
      <c r="BJ14" s="668"/>
      <c r="BK14" s="668"/>
      <c r="BL14" s="668"/>
      <c r="BM14" s="668"/>
      <c r="BN14" s="669"/>
      <c r="BO14" s="694">
        <v>1.5</v>
      </c>
      <c r="BP14" s="694"/>
      <c r="BQ14" s="694"/>
      <c r="BR14" s="694"/>
      <c r="BS14" s="695" t="s">
        <v>129</v>
      </c>
      <c r="BT14" s="695"/>
      <c r="BU14" s="695"/>
      <c r="BV14" s="695"/>
      <c r="BW14" s="695"/>
      <c r="BX14" s="695"/>
      <c r="BY14" s="695"/>
      <c r="BZ14" s="695"/>
      <c r="CA14" s="695"/>
      <c r="CB14" s="753"/>
      <c r="CD14" s="709" t="s">
        <v>255</v>
      </c>
      <c r="CE14" s="706"/>
      <c r="CF14" s="706"/>
      <c r="CG14" s="706"/>
      <c r="CH14" s="706"/>
      <c r="CI14" s="706"/>
      <c r="CJ14" s="706"/>
      <c r="CK14" s="706"/>
      <c r="CL14" s="706"/>
      <c r="CM14" s="706"/>
      <c r="CN14" s="706"/>
      <c r="CO14" s="706"/>
      <c r="CP14" s="706"/>
      <c r="CQ14" s="707"/>
      <c r="CR14" s="667">
        <v>512140</v>
      </c>
      <c r="CS14" s="668"/>
      <c r="CT14" s="668"/>
      <c r="CU14" s="668"/>
      <c r="CV14" s="668"/>
      <c r="CW14" s="668"/>
      <c r="CX14" s="668"/>
      <c r="CY14" s="669"/>
      <c r="CZ14" s="694">
        <v>2.8</v>
      </c>
      <c r="DA14" s="694"/>
      <c r="DB14" s="694"/>
      <c r="DC14" s="694"/>
      <c r="DD14" s="673">
        <v>19587</v>
      </c>
      <c r="DE14" s="668"/>
      <c r="DF14" s="668"/>
      <c r="DG14" s="668"/>
      <c r="DH14" s="668"/>
      <c r="DI14" s="668"/>
      <c r="DJ14" s="668"/>
      <c r="DK14" s="668"/>
      <c r="DL14" s="668"/>
      <c r="DM14" s="668"/>
      <c r="DN14" s="668"/>
      <c r="DO14" s="668"/>
      <c r="DP14" s="669"/>
      <c r="DQ14" s="673">
        <v>494446</v>
      </c>
      <c r="DR14" s="668"/>
      <c r="DS14" s="668"/>
      <c r="DT14" s="668"/>
      <c r="DU14" s="668"/>
      <c r="DV14" s="668"/>
      <c r="DW14" s="668"/>
      <c r="DX14" s="668"/>
      <c r="DY14" s="668"/>
      <c r="DZ14" s="668"/>
      <c r="EA14" s="668"/>
      <c r="EB14" s="668"/>
      <c r="EC14" s="708"/>
    </row>
    <row r="15" spans="2:143" ht="11.25" customHeight="1">
      <c r="B15" s="664" t="s">
        <v>256</v>
      </c>
      <c r="C15" s="665"/>
      <c r="D15" s="665"/>
      <c r="E15" s="665"/>
      <c r="F15" s="665"/>
      <c r="G15" s="665"/>
      <c r="H15" s="665"/>
      <c r="I15" s="665"/>
      <c r="J15" s="665"/>
      <c r="K15" s="665"/>
      <c r="L15" s="665"/>
      <c r="M15" s="665"/>
      <c r="N15" s="665"/>
      <c r="O15" s="665"/>
      <c r="P15" s="665"/>
      <c r="Q15" s="666"/>
      <c r="R15" s="667" t="s">
        <v>129</v>
      </c>
      <c r="S15" s="668"/>
      <c r="T15" s="668"/>
      <c r="U15" s="668"/>
      <c r="V15" s="668"/>
      <c r="W15" s="668"/>
      <c r="X15" s="668"/>
      <c r="Y15" s="669"/>
      <c r="Z15" s="694" t="s">
        <v>576</v>
      </c>
      <c r="AA15" s="694"/>
      <c r="AB15" s="694"/>
      <c r="AC15" s="694"/>
      <c r="AD15" s="695" t="s">
        <v>576</v>
      </c>
      <c r="AE15" s="695"/>
      <c r="AF15" s="695"/>
      <c r="AG15" s="695"/>
      <c r="AH15" s="695"/>
      <c r="AI15" s="695"/>
      <c r="AJ15" s="695"/>
      <c r="AK15" s="695"/>
      <c r="AL15" s="670" t="s">
        <v>129</v>
      </c>
      <c r="AM15" s="671"/>
      <c r="AN15" s="671"/>
      <c r="AO15" s="696"/>
      <c r="AP15" s="664" t="s">
        <v>579</v>
      </c>
      <c r="AQ15" s="665"/>
      <c r="AR15" s="665"/>
      <c r="AS15" s="665"/>
      <c r="AT15" s="665"/>
      <c r="AU15" s="665"/>
      <c r="AV15" s="665"/>
      <c r="AW15" s="665"/>
      <c r="AX15" s="665"/>
      <c r="AY15" s="665"/>
      <c r="AZ15" s="665"/>
      <c r="BA15" s="665"/>
      <c r="BB15" s="665"/>
      <c r="BC15" s="665"/>
      <c r="BD15" s="665"/>
      <c r="BE15" s="665"/>
      <c r="BF15" s="666"/>
      <c r="BG15" s="667">
        <v>247649</v>
      </c>
      <c r="BH15" s="668"/>
      <c r="BI15" s="668"/>
      <c r="BJ15" s="668"/>
      <c r="BK15" s="668"/>
      <c r="BL15" s="668"/>
      <c r="BM15" s="668"/>
      <c r="BN15" s="669"/>
      <c r="BO15" s="694">
        <v>5</v>
      </c>
      <c r="BP15" s="694"/>
      <c r="BQ15" s="694"/>
      <c r="BR15" s="694"/>
      <c r="BS15" s="695" t="s">
        <v>578</v>
      </c>
      <c r="BT15" s="695"/>
      <c r="BU15" s="695"/>
      <c r="BV15" s="695"/>
      <c r="BW15" s="695"/>
      <c r="BX15" s="695"/>
      <c r="BY15" s="695"/>
      <c r="BZ15" s="695"/>
      <c r="CA15" s="695"/>
      <c r="CB15" s="753"/>
      <c r="CD15" s="709" t="s">
        <v>257</v>
      </c>
      <c r="CE15" s="706"/>
      <c r="CF15" s="706"/>
      <c r="CG15" s="706"/>
      <c r="CH15" s="706"/>
      <c r="CI15" s="706"/>
      <c r="CJ15" s="706"/>
      <c r="CK15" s="706"/>
      <c r="CL15" s="706"/>
      <c r="CM15" s="706"/>
      <c r="CN15" s="706"/>
      <c r="CO15" s="706"/>
      <c r="CP15" s="706"/>
      <c r="CQ15" s="707"/>
      <c r="CR15" s="667">
        <v>1828897</v>
      </c>
      <c r="CS15" s="668"/>
      <c r="CT15" s="668"/>
      <c r="CU15" s="668"/>
      <c r="CV15" s="668"/>
      <c r="CW15" s="668"/>
      <c r="CX15" s="668"/>
      <c r="CY15" s="669"/>
      <c r="CZ15" s="694">
        <v>10</v>
      </c>
      <c r="DA15" s="694"/>
      <c r="DB15" s="694"/>
      <c r="DC15" s="694"/>
      <c r="DD15" s="673">
        <v>303314</v>
      </c>
      <c r="DE15" s="668"/>
      <c r="DF15" s="668"/>
      <c r="DG15" s="668"/>
      <c r="DH15" s="668"/>
      <c r="DI15" s="668"/>
      <c r="DJ15" s="668"/>
      <c r="DK15" s="668"/>
      <c r="DL15" s="668"/>
      <c r="DM15" s="668"/>
      <c r="DN15" s="668"/>
      <c r="DO15" s="668"/>
      <c r="DP15" s="669"/>
      <c r="DQ15" s="673">
        <v>1546640</v>
      </c>
      <c r="DR15" s="668"/>
      <c r="DS15" s="668"/>
      <c r="DT15" s="668"/>
      <c r="DU15" s="668"/>
      <c r="DV15" s="668"/>
      <c r="DW15" s="668"/>
      <c r="DX15" s="668"/>
      <c r="DY15" s="668"/>
      <c r="DZ15" s="668"/>
      <c r="EA15" s="668"/>
      <c r="EB15" s="668"/>
      <c r="EC15" s="708"/>
    </row>
    <row r="16" spans="2:143" ht="11.25" customHeight="1">
      <c r="B16" s="664" t="s">
        <v>580</v>
      </c>
      <c r="C16" s="665"/>
      <c r="D16" s="665"/>
      <c r="E16" s="665"/>
      <c r="F16" s="665"/>
      <c r="G16" s="665"/>
      <c r="H16" s="665"/>
      <c r="I16" s="665"/>
      <c r="J16" s="665"/>
      <c r="K16" s="665"/>
      <c r="L16" s="665"/>
      <c r="M16" s="665"/>
      <c r="N16" s="665"/>
      <c r="O16" s="665"/>
      <c r="P16" s="665"/>
      <c r="Q16" s="666"/>
      <c r="R16" s="667">
        <v>9665</v>
      </c>
      <c r="S16" s="668"/>
      <c r="T16" s="668"/>
      <c r="U16" s="668"/>
      <c r="V16" s="668"/>
      <c r="W16" s="668"/>
      <c r="X16" s="668"/>
      <c r="Y16" s="669"/>
      <c r="Z16" s="694">
        <v>0.1</v>
      </c>
      <c r="AA16" s="694"/>
      <c r="AB16" s="694"/>
      <c r="AC16" s="694"/>
      <c r="AD16" s="695">
        <v>9665</v>
      </c>
      <c r="AE16" s="695"/>
      <c r="AF16" s="695"/>
      <c r="AG16" s="695"/>
      <c r="AH16" s="695"/>
      <c r="AI16" s="695"/>
      <c r="AJ16" s="695"/>
      <c r="AK16" s="695"/>
      <c r="AL16" s="670">
        <v>0.1</v>
      </c>
      <c r="AM16" s="671"/>
      <c r="AN16" s="671"/>
      <c r="AO16" s="696"/>
      <c r="AP16" s="664" t="s">
        <v>258</v>
      </c>
      <c r="AQ16" s="665"/>
      <c r="AR16" s="665"/>
      <c r="AS16" s="665"/>
      <c r="AT16" s="665"/>
      <c r="AU16" s="665"/>
      <c r="AV16" s="665"/>
      <c r="AW16" s="665"/>
      <c r="AX16" s="665"/>
      <c r="AY16" s="665"/>
      <c r="AZ16" s="665"/>
      <c r="BA16" s="665"/>
      <c r="BB16" s="665"/>
      <c r="BC16" s="665"/>
      <c r="BD16" s="665"/>
      <c r="BE16" s="665"/>
      <c r="BF16" s="666"/>
      <c r="BG16" s="667" t="s">
        <v>578</v>
      </c>
      <c r="BH16" s="668"/>
      <c r="BI16" s="668"/>
      <c r="BJ16" s="668"/>
      <c r="BK16" s="668"/>
      <c r="BL16" s="668"/>
      <c r="BM16" s="668"/>
      <c r="BN16" s="669"/>
      <c r="BO16" s="694" t="s">
        <v>578</v>
      </c>
      <c r="BP16" s="694"/>
      <c r="BQ16" s="694"/>
      <c r="BR16" s="694"/>
      <c r="BS16" s="695" t="s">
        <v>129</v>
      </c>
      <c r="BT16" s="695"/>
      <c r="BU16" s="695"/>
      <c r="BV16" s="695"/>
      <c r="BW16" s="695"/>
      <c r="BX16" s="695"/>
      <c r="BY16" s="695"/>
      <c r="BZ16" s="695"/>
      <c r="CA16" s="695"/>
      <c r="CB16" s="753"/>
      <c r="CD16" s="709" t="s">
        <v>259</v>
      </c>
      <c r="CE16" s="706"/>
      <c r="CF16" s="706"/>
      <c r="CG16" s="706"/>
      <c r="CH16" s="706"/>
      <c r="CI16" s="706"/>
      <c r="CJ16" s="706"/>
      <c r="CK16" s="706"/>
      <c r="CL16" s="706"/>
      <c r="CM16" s="706"/>
      <c r="CN16" s="706"/>
      <c r="CO16" s="706"/>
      <c r="CP16" s="706"/>
      <c r="CQ16" s="707"/>
      <c r="CR16" s="667">
        <v>1231738</v>
      </c>
      <c r="CS16" s="668"/>
      <c r="CT16" s="668"/>
      <c r="CU16" s="668"/>
      <c r="CV16" s="668"/>
      <c r="CW16" s="668"/>
      <c r="CX16" s="668"/>
      <c r="CY16" s="669"/>
      <c r="CZ16" s="694">
        <v>6.7</v>
      </c>
      <c r="DA16" s="694"/>
      <c r="DB16" s="694"/>
      <c r="DC16" s="694"/>
      <c r="DD16" s="673" t="s">
        <v>576</v>
      </c>
      <c r="DE16" s="668"/>
      <c r="DF16" s="668"/>
      <c r="DG16" s="668"/>
      <c r="DH16" s="668"/>
      <c r="DI16" s="668"/>
      <c r="DJ16" s="668"/>
      <c r="DK16" s="668"/>
      <c r="DL16" s="668"/>
      <c r="DM16" s="668"/>
      <c r="DN16" s="668"/>
      <c r="DO16" s="668"/>
      <c r="DP16" s="669"/>
      <c r="DQ16" s="673">
        <v>5238</v>
      </c>
      <c r="DR16" s="668"/>
      <c r="DS16" s="668"/>
      <c r="DT16" s="668"/>
      <c r="DU16" s="668"/>
      <c r="DV16" s="668"/>
      <c r="DW16" s="668"/>
      <c r="DX16" s="668"/>
      <c r="DY16" s="668"/>
      <c r="DZ16" s="668"/>
      <c r="EA16" s="668"/>
      <c r="EB16" s="668"/>
      <c r="EC16" s="708"/>
    </row>
    <row r="17" spans="2:133" ht="11.25" customHeight="1">
      <c r="B17" s="664" t="s">
        <v>581</v>
      </c>
      <c r="C17" s="665"/>
      <c r="D17" s="665"/>
      <c r="E17" s="665"/>
      <c r="F17" s="665"/>
      <c r="G17" s="665"/>
      <c r="H17" s="665"/>
      <c r="I17" s="665"/>
      <c r="J17" s="665"/>
      <c r="K17" s="665"/>
      <c r="L17" s="665"/>
      <c r="M17" s="665"/>
      <c r="N17" s="665"/>
      <c r="O17" s="665"/>
      <c r="P17" s="665"/>
      <c r="Q17" s="666"/>
      <c r="R17" s="667">
        <v>62687</v>
      </c>
      <c r="S17" s="668"/>
      <c r="T17" s="668"/>
      <c r="U17" s="668"/>
      <c r="V17" s="668"/>
      <c r="W17" s="668"/>
      <c r="X17" s="668"/>
      <c r="Y17" s="669"/>
      <c r="Z17" s="694">
        <v>0.3</v>
      </c>
      <c r="AA17" s="694"/>
      <c r="AB17" s="694"/>
      <c r="AC17" s="694"/>
      <c r="AD17" s="695">
        <v>62687</v>
      </c>
      <c r="AE17" s="695"/>
      <c r="AF17" s="695"/>
      <c r="AG17" s="695"/>
      <c r="AH17" s="695"/>
      <c r="AI17" s="695"/>
      <c r="AJ17" s="695"/>
      <c r="AK17" s="695"/>
      <c r="AL17" s="670">
        <v>0.9</v>
      </c>
      <c r="AM17" s="671"/>
      <c r="AN17" s="671"/>
      <c r="AO17" s="696"/>
      <c r="AP17" s="664" t="s">
        <v>260</v>
      </c>
      <c r="AQ17" s="665"/>
      <c r="AR17" s="665"/>
      <c r="AS17" s="665"/>
      <c r="AT17" s="665"/>
      <c r="AU17" s="665"/>
      <c r="AV17" s="665"/>
      <c r="AW17" s="665"/>
      <c r="AX17" s="665"/>
      <c r="AY17" s="665"/>
      <c r="AZ17" s="665"/>
      <c r="BA17" s="665"/>
      <c r="BB17" s="665"/>
      <c r="BC17" s="665"/>
      <c r="BD17" s="665"/>
      <c r="BE17" s="665"/>
      <c r="BF17" s="666"/>
      <c r="BG17" s="667" t="s">
        <v>578</v>
      </c>
      <c r="BH17" s="668"/>
      <c r="BI17" s="668"/>
      <c r="BJ17" s="668"/>
      <c r="BK17" s="668"/>
      <c r="BL17" s="668"/>
      <c r="BM17" s="668"/>
      <c r="BN17" s="669"/>
      <c r="BO17" s="694" t="s">
        <v>578</v>
      </c>
      <c r="BP17" s="694"/>
      <c r="BQ17" s="694"/>
      <c r="BR17" s="694"/>
      <c r="BS17" s="695" t="s">
        <v>576</v>
      </c>
      <c r="BT17" s="695"/>
      <c r="BU17" s="695"/>
      <c r="BV17" s="695"/>
      <c r="BW17" s="695"/>
      <c r="BX17" s="695"/>
      <c r="BY17" s="695"/>
      <c r="BZ17" s="695"/>
      <c r="CA17" s="695"/>
      <c r="CB17" s="753"/>
      <c r="CD17" s="709" t="s">
        <v>261</v>
      </c>
      <c r="CE17" s="706"/>
      <c r="CF17" s="706"/>
      <c r="CG17" s="706"/>
      <c r="CH17" s="706"/>
      <c r="CI17" s="706"/>
      <c r="CJ17" s="706"/>
      <c r="CK17" s="706"/>
      <c r="CL17" s="706"/>
      <c r="CM17" s="706"/>
      <c r="CN17" s="706"/>
      <c r="CO17" s="706"/>
      <c r="CP17" s="706"/>
      <c r="CQ17" s="707"/>
      <c r="CR17" s="667">
        <v>984950</v>
      </c>
      <c r="CS17" s="668"/>
      <c r="CT17" s="668"/>
      <c r="CU17" s="668"/>
      <c r="CV17" s="668"/>
      <c r="CW17" s="668"/>
      <c r="CX17" s="668"/>
      <c r="CY17" s="669"/>
      <c r="CZ17" s="694">
        <v>5.4</v>
      </c>
      <c r="DA17" s="694"/>
      <c r="DB17" s="694"/>
      <c r="DC17" s="694"/>
      <c r="DD17" s="673" t="s">
        <v>576</v>
      </c>
      <c r="DE17" s="668"/>
      <c r="DF17" s="668"/>
      <c r="DG17" s="668"/>
      <c r="DH17" s="668"/>
      <c r="DI17" s="668"/>
      <c r="DJ17" s="668"/>
      <c r="DK17" s="668"/>
      <c r="DL17" s="668"/>
      <c r="DM17" s="668"/>
      <c r="DN17" s="668"/>
      <c r="DO17" s="668"/>
      <c r="DP17" s="669"/>
      <c r="DQ17" s="673">
        <v>984950</v>
      </c>
      <c r="DR17" s="668"/>
      <c r="DS17" s="668"/>
      <c r="DT17" s="668"/>
      <c r="DU17" s="668"/>
      <c r="DV17" s="668"/>
      <c r="DW17" s="668"/>
      <c r="DX17" s="668"/>
      <c r="DY17" s="668"/>
      <c r="DZ17" s="668"/>
      <c r="EA17" s="668"/>
      <c r="EB17" s="668"/>
      <c r="EC17" s="708"/>
    </row>
    <row r="18" spans="2:133" ht="11.25" customHeight="1">
      <c r="B18" s="664" t="s">
        <v>262</v>
      </c>
      <c r="C18" s="665"/>
      <c r="D18" s="665"/>
      <c r="E18" s="665"/>
      <c r="F18" s="665"/>
      <c r="G18" s="665"/>
      <c r="H18" s="665"/>
      <c r="I18" s="665"/>
      <c r="J18" s="665"/>
      <c r="K18" s="665"/>
      <c r="L18" s="665"/>
      <c r="M18" s="665"/>
      <c r="N18" s="665"/>
      <c r="O18" s="665"/>
      <c r="P18" s="665"/>
      <c r="Q18" s="666"/>
      <c r="R18" s="667">
        <v>101277</v>
      </c>
      <c r="S18" s="668"/>
      <c r="T18" s="668"/>
      <c r="U18" s="668"/>
      <c r="V18" s="668"/>
      <c r="W18" s="668"/>
      <c r="X18" s="668"/>
      <c r="Y18" s="669"/>
      <c r="Z18" s="694">
        <v>0.5</v>
      </c>
      <c r="AA18" s="694"/>
      <c r="AB18" s="694"/>
      <c r="AC18" s="694"/>
      <c r="AD18" s="695">
        <v>101277</v>
      </c>
      <c r="AE18" s="695"/>
      <c r="AF18" s="695"/>
      <c r="AG18" s="695"/>
      <c r="AH18" s="695"/>
      <c r="AI18" s="695"/>
      <c r="AJ18" s="695"/>
      <c r="AK18" s="695"/>
      <c r="AL18" s="670">
        <v>1.3999999761581421</v>
      </c>
      <c r="AM18" s="671"/>
      <c r="AN18" s="671"/>
      <c r="AO18" s="696"/>
      <c r="AP18" s="664" t="s">
        <v>582</v>
      </c>
      <c r="AQ18" s="665"/>
      <c r="AR18" s="665"/>
      <c r="AS18" s="665"/>
      <c r="AT18" s="665"/>
      <c r="AU18" s="665"/>
      <c r="AV18" s="665"/>
      <c r="AW18" s="665"/>
      <c r="AX18" s="665"/>
      <c r="AY18" s="665"/>
      <c r="AZ18" s="665"/>
      <c r="BA18" s="665"/>
      <c r="BB18" s="665"/>
      <c r="BC18" s="665"/>
      <c r="BD18" s="665"/>
      <c r="BE18" s="665"/>
      <c r="BF18" s="666"/>
      <c r="BG18" s="667" t="s">
        <v>129</v>
      </c>
      <c r="BH18" s="668"/>
      <c r="BI18" s="668"/>
      <c r="BJ18" s="668"/>
      <c r="BK18" s="668"/>
      <c r="BL18" s="668"/>
      <c r="BM18" s="668"/>
      <c r="BN18" s="669"/>
      <c r="BO18" s="694" t="s">
        <v>129</v>
      </c>
      <c r="BP18" s="694"/>
      <c r="BQ18" s="694"/>
      <c r="BR18" s="694"/>
      <c r="BS18" s="695" t="s">
        <v>129</v>
      </c>
      <c r="BT18" s="695"/>
      <c r="BU18" s="695"/>
      <c r="BV18" s="695"/>
      <c r="BW18" s="695"/>
      <c r="BX18" s="695"/>
      <c r="BY18" s="695"/>
      <c r="BZ18" s="695"/>
      <c r="CA18" s="695"/>
      <c r="CB18" s="753"/>
      <c r="CD18" s="709" t="s">
        <v>263</v>
      </c>
      <c r="CE18" s="706"/>
      <c r="CF18" s="706"/>
      <c r="CG18" s="706"/>
      <c r="CH18" s="706"/>
      <c r="CI18" s="706"/>
      <c r="CJ18" s="706"/>
      <c r="CK18" s="706"/>
      <c r="CL18" s="706"/>
      <c r="CM18" s="706"/>
      <c r="CN18" s="706"/>
      <c r="CO18" s="706"/>
      <c r="CP18" s="706"/>
      <c r="CQ18" s="707"/>
      <c r="CR18" s="667">
        <v>55380</v>
      </c>
      <c r="CS18" s="668"/>
      <c r="CT18" s="668"/>
      <c r="CU18" s="668"/>
      <c r="CV18" s="668"/>
      <c r="CW18" s="668"/>
      <c r="CX18" s="668"/>
      <c r="CY18" s="669"/>
      <c r="CZ18" s="694">
        <v>0.3</v>
      </c>
      <c r="DA18" s="694"/>
      <c r="DB18" s="694"/>
      <c r="DC18" s="694"/>
      <c r="DD18" s="673" t="s">
        <v>129</v>
      </c>
      <c r="DE18" s="668"/>
      <c r="DF18" s="668"/>
      <c r="DG18" s="668"/>
      <c r="DH18" s="668"/>
      <c r="DI18" s="668"/>
      <c r="DJ18" s="668"/>
      <c r="DK18" s="668"/>
      <c r="DL18" s="668"/>
      <c r="DM18" s="668"/>
      <c r="DN18" s="668"/>
      <c r="DO18" s="668"/>
      <c r="DP18" s="669"/>
      <c r="DQ18" s="673">
        <v>55380</v>
      </c>
      <c r="DR18" s="668"/>
      <c r="DS18" s="668"/>
      <c r="DT18" s="668"/>
      <c r="DU18" s="668"/>
      <c r="DV18" s="668"/>
      <c r="DW18" s="668"/>
      <c r="DX18" s="668"/>
      <c r="DY18" s="668"/>
      <c r="DZ18" s="668"/>
      <c r="EA18" s="668"/>
      <c r="EB18" s="668"/>
      <c r="EC18" s="708"/>
    </row>
    <row r="19" spans="2:133" ht="11.25" customHeight="1">
      <c r="B19" s="664" t="s">
        <v>583</v>
      </c>
      <c r="C19" s="665"/>
      <c r="D19" s="665"/>
      <c r="E19" s="665"/>
      <c r="F19" s="665"/>
      <c r="G19" s="665"/>
      <c r="H19" s="665"/>
      <c r="I19" s="665"/>
      <c r="J19" s="665"/>
      <c r="K19" s="665"/>
      <c r="L19" s="665"/>
      <c r="M19" s="665"/>
      <c r="N19" s="665"/>
      <c r="O19" s="665"/>
      <c r="P19" s="665"/>
      <c r="Q19" s="666"/>
      <c r="R19" s="667">
        <v>47266</v>
      </c>
      <c r="S19" s="668"/>
      <c r="T19" s="668"/>
      <c r="U19" s="668"/>
      <c r="V19" s="668"/>
      <c r="W19" s="668"/>
      <c r="X19" s="668"/>
      <c r="Y19" s="669"/>
      <c r="Z19" s="694">
        <v>0.2</v>
      </c>
      <c r="AA19" s="694"/>
      <c r="AB19" s="694"/>
      <c r="AC19" s="694"/>
      <c r="AD19" s="695">
        <v>47266</v>
      </c>
      <c r="AE19" s="695"/>
      <c r="AF19" s="695"/>
      <c r="AG19" s="695"/>
      <c r="AH19" s="695"/>
      <c r="AI19" s="695"/>
      <c r="AJ19" s="695"/>
      <c r="AK19" s="695"/>
      <c r="AL19" s="670">
        <v>0.7</v>
      </c>
      <c r="AM19" s="671"/>
      <c r="AN19" s="671"/>
      <c r="AO19" s="696"/>
      <c r="AP19" s="664" t="s">
        <v>264</v>
      </c>
      <c r="AQ19" s="665"/>
      <c r="AR19" s="665"/>
      <c r="AS19" s="665"/>
      <c r="AT19" s="665"/>
      <c r="AU19" s="665"/>
      <c r="AV19" s="665"/>
      <c r="AW19" s="665"/>
      <c r="AX19" s="665"/>
      <c r="AY19" s="665"/>
      <c r="AZ19" s="665"/>
      <c r="BA19" s="665"/>
      <c r="BB19" s="665"/>
      <c r="BC19" s="665"/>
      <c r="BD19" s="665"/>
      <c r="BE19" s="665"/>
      <c r="BF19" s="666"/>
      <c r="BG19" s="667" t="s">
        <v>576</v>
      </c>
      <c r="BH19" s="668"/>
      <c r="BI19" s="668"/>
      <c r="BJ19" s="668"/>
      <c r="BK19" s="668"/>
      <c r="BL19" s="668"/>
      <c r="BM19" s="668"/>
      <c r="BN19" s="669"/>
      <c r="BO19" s="694" t="s">
        <v>576</v>
      </c>
      <c r="BP19" s="694"/>
      <c r="BQ19" s="694"/>
      <c r="BR19" s="694"/>
      <c r="BS19" s="695" t="s">
        <v>576</v>
      </c>
      <c r="BT19" s="695"/>
      <c r="BU19" s="695"/>
      <c r="BV19" s="695"/>
      <c r="BW19" s="695"/>
      <c r="BX19" s="695"/>
      <c r="BY19" s="695"/>
      <c r="BZ19" s="695"/>
      <c r="CA19" s="695"/>
      <c r="CB19" s="753"/>
      <c r="CD19" s="709" t="s">
        <v>584</v>
      </c>
      <c r="CE19" s="706"/>
      <c r="CF19" s="706"/>
      <c r="CG19" s="706"/>
      <c r="CH19" s="706"/>
      <c r="CI19" s="706"/>
      <c r="CJ19" s="706"/>
      <c r="CK19" s="706"/>
      <c r="CL19" s="706"/>
      <c r="CM19" s="706"/>
      <c r="CN19" s="706"/>
      <c r="CO19" s="706"/>
      <c r="CP19" s="706"/>
      <c r="CQ19" s="707"/>
      <c r="CR19" s="667" t="s">
        <v>129</v>
      </c>
      <c r="CS19" s="668"/>
      <c r="CT19" s="668"/>
      <c r="CU19" s="668"/>
      <c r="CV19" s="668"/>
      <c r="CW19" s="668"/>
      <c r="CX19" s="668"/>
      <c r="CY19" s="669"/>
      <c r="CZ19" s="694" t="s">
        <v>576</v>
      </c>
      <c r="DA19" s="694"/>
      <c r="DB19" s="694"/>
      <c r="DC19" s="694"/>
      <c r="DD19" s="673" t="s">
        <v>129</v>
      </c>
      <c r="DE19" s="668"/>
      <c r="DF19" s="668"/>
      <c r="DG19" s="668"/>
      <c r="DH19" s="668"/>
      <c r="DI19" s="668"/>
      <c r="DJ19" s="668"/>
      <c r="DK19" s="668"/>
      <c r="DL19" s="668"/>
      <c r="DM19" s="668"/>
      <c r="DN19" s="668"/>
      <c r="DO19" s="668"/>
      <c r="DP19" s="669"/>
      <c r="DQ19" s="673" t="s">
        <v>129</v>
      </c>
      <c r="DR19" s="668"/>
      <c r="DS19" s="668"/>
      <c r="DT19" s="668"/>
      <c r="DU19" s="668"/>
      <c r="DV19" s="668"/>
      <c r="DW19" s="668"/>
      <c r="DX19" s="668"/>
      <c r="DY19" s="668"/>
      <c r="DZ19" s="668"/>
      <c r="EA19" s="668"/>
      <c r="EB19" s="668"/>
      <c r="EC19" s="708"/>
    </row>
    <row r="20" spans="2:133" ht="11.25" customHeight="1">
      <c r="B20" s="664" t="s">
        <v>265</v>
      </c>
      <c r="C20" s="665"/>
      <c r="D20" s="665"/>
      <c r="E20" s="665"/>
      <c r="F20" s="665"/>
      <c r="G20" s="665"/>
      <c r="H20" s="665"/>
      <c r="I20" s="665"/>
      <c r="J20" s="665"/>
      <c r="K20" s="665"/>
      <c r="L20" s="665"/>
      <c r="M20" s="665"/>
      <c r="N20" s="665"/>
      <c r="O20" s="665"/>
      <c r="P20" s="665"/>
      <c r="Q20" s="666"/>
      <c r="R20" s="667">
        <v>3139</v>
      </c>
      <c r="S20" s="668"/>
      <c r="T20" s="668"/>
      <c r="U20" s="668"/>
      <c r="V20" s="668"/>
      <c r="W20" s="668"/>
      <c r="X20" s="668"/>
      <c r="Y20" s="669"/>
      <c r="Z20" s="694">
        <v>0</v>
      </c>
      <c r="AA20" s="694"/>
      <c r="AB20" s="694"/>
      <c r="AC20" s="694"/>
      <c r="AD20" s="695">
        <v>3139</v>
      </c>
      <c r="AE20" s="695"/>
      <c r="AF20" s="695"/>
      <c r="AG20" s="695"/>
      <c r="AH20" s="695"/>
      <c r="AI20" s="695"/>
      <c r="AJ20" s="695"/>
      <c r="AK20" s="695"/>
      <c r="AL20" s="670">
        <v>0</v>
      </c>
      <c r="AM20" s="671"/>
      <c r="AN20" s="671"/>
      <c r="AO20" s="696"/>
      <c r="AP20" s="664" t="s">
        <v>266</v>
      </c>
      <c r="AQ20" s="665"/>
      <c r="AR20" s="665"/>
      <c r="AS20" s="665"/>
      <c r="AT20" s="665"/>
      <c r="AU20" s="665"/>
      <c r="AV20" s="665"/>
      <c r="AW20" s="665"/>
      <c r="AX20" s="665"/>
      <c r="AY20" s="665"/>
      <c r="AZ20" s="665"/>
      <c r="BA20" s="665"/>
      <c r="BB20" s="665"/>
      <c r="BC20" s="665"/>
      <c r="BD20" s="665"/>
      <c r="BE20" s="665"/>
      <c r="BF20" s="666"/>
      <c r="BG20" s="667" t="s">
        <v>576</v>
      </c>
      <c r="BH20" s="668"/>
      <c r="BI20" s="668"/>
      <c r="BJ20" s="668"/>
      <c r="BK20" s="668"/>
      <c r="BL20" s="668"/>
      <c r="BM20" s="668"/>
      <c r="BN20" s="669"/>
      <c r="BO20" s="694" t="s">
        <v>129</v>
      </c>
      <c r="BP20" s="694"/>
      <c r="BQ20" s="694"/>
      <c r="BR20" s="694"/>
      <c r="BS20" s="695" t="s">
        <v>129</v>
      </c>
      <c r="BT20" s="695"/>
      <c r="BU20" s="695"/>
      <c r="BV20" s="695"/>
      <c r="BW20" s="695"/>
      <c r="BX20" s="695"/>
      <c r="BY20" s="695"/>
      <c r="BZ20" s="695"/>
      <c r="CA20" s="695"/>
      <c r="CB20" s="753"/>
      <c r="CD20" s="709" t="s">
        <v>267</v>
      </c>
      <c r="CE20" s="706"/>
      <c r="CF20" s="706"/>
      <c r="CG20" s="706"/>
      <c r="CH20" s="706"/>
      <c r="CI20" s="706"/>
      <c r="CJ20" s="706"/>
      <c r="CK20" s="706"/>
      <c r="CL20" s="706"/>
      <c r="CM20" s="706"/>
      <c r="CN20" s="706"/>
      <c r="CO20" s="706"/>
      <c r="CP20" s="706"/>
      <c r="CQ20" s="707"/>
      <c r="CR20" s="667">
        <v>18263881</v>
      </c>
      <c r="CS20" s="668"/>
      <c r="CT20" s="668"/>
      <c r="CU20" s="668"/>
      <c r="CV20" s="668"/>
      <c r="CW20" s="668"/>
      <c r="CX20" s="668"/>
      <c r="CY20" s="669"/>
      <c r="CZ20" s="694">
        <v>100</v>
      </c>
      <c r="DA20" s="694"/>
      <c r="DB20" s="694"/>
      <c r="DC20" s="694"/>
      <c r="DD20" s="673">
        <v>1621350</v>
      </c>
      <c r="DE20" s="668"/>
      <c r="DF20" s="668"/>
      <c r="DG20" s="668"/>
      <c r="DH20" s="668"/>
      <c r="DI20" s="668"/>
      <c r="DJ20" s="668"/>
      <c r="DK20" s="668"/>
      <c r="DL20" s="668"/>
      <c r="DM20" s="668"/>
      <c r="DN20" s="668"/>
      <c r="DO20" s="668"/>
      <c r="DP20" s="669"/>
      <c r="DQ20" s="673">
        <v>12134268</v>
      </c>
      <c r="DR20" s="668"/>
      <c r="DS20" s="668"/>
      <c r="DT20" s="668"/>
      <c r="DU20" s="668"/>
      <c r="DV20" s="668"/>
      <c r="DW20" s="668"/>
      <c r="DX20" s="668"/>
      <c r="DY20" s="668"/>
      <c r="DZ20" s="668"/>
      <c r="EA20" s="668"/>
      <c r="EB20" s="668"/>
      <c r="EC20" s="708"/>
    </row>
    <row r="21" spans="2:133" ht="11.25" customHeight="1">
      <c r="B21" s="664" t="s">
        <v>268</v>
      </c>
      <c r="C21" s="665"/>
      <c r="D21" s="665"/>
      <c r="E21" s="665"/>
      <c r="F21" s="665"/>
      <c r="G21" s="665"/>
      <c r="H21" s="665"/>
      <c r="I21" s="665"/>
      <c r="J21" s="665"/>
      <c r="K21" s="665"/>
      <c r="L21" s="665"/>
      <c r="M21" s="665"/>
      <c r="N21" s="665"/>
      <c r="O21" s="665"/>
      <c r="P21" s="665"/>
      <c r="Q21" s="666"/>
      <c r="R21" s="667">
        <v>1111</v>
      </c>
      <c r="S21" s="668"/>
      <c r="T21" s="668"/>
      <c r="U21" s="668"/>
      <c r="V21" s="668"/>
      <c r="W21" s="668"/>
      <c r="X21" s="668"/>
      <c r="Y21" s="669"/>
      <c r="Z21" s="694">
        <v>0</v>
      </c>
      <c r="AA21" s="694"/>
      <c r="AB21" s="694"/>
      <c r="AC21" s="694"/>
      <c r="AD21" s="695">
        <v>1111</v>
      </c>
      <c r="AE21" s="695"/>
      <c r="AF21" s="695"/>
      <c r="AG21" s="695"/>
      <c r="AH21" s="695"/>
      <c r="AI21" s="695"/>
      <c r="AJ21" s="695"/>
      <c r="AK21" s="695"/>
      <c r="AL21" s="670">
        <v>0</v>
      </c>
      <c r="AM21" s="671"/>
      <c r="AN21" s="671"/>
      <c r="AO21" s="696"/>
      <c r="AP21" s="760" t="s">
        <v>269</v>
      </c>
      <c r="AQ21" s="767"/>
      <c r="AR21" s="767"/>
      <c r="AS21" s="767"/>
      <c r="AT21" s="767"/>
      <c r="AU21" s="767"/>
      <c r="AV21" s="767"/>
      <c r="AW21" s="767"/>
      <c r="AX21" s="767"/>
      <c r="AY21" s="767"/>
      <c r="AZ21" s="767"/>
      <c r="BA21" s="767"/>
      <c r="BB21" s="767"/>
      <c r="BC21" s="767"/>
      <c r="BD21" s="767"/>
      <c r="BE21" s="767"/>
      <c r="BF21" s="762"/>
      <c r="BG21" s="667" t="s">
        <v>129</v>
      </c>
      <c r="BH21" s="668"/>
      <c r="BI21" s="668"/>
      <c r="BJ21" s="668"/>
      <c r="BK21" s="668"/>
      <c r="BL21" s="668"/>
      <c r="BM21" s="668"/>
      <c r="BN21" s="669"/>
      <c r="BO21" s="694" t="s">
        <v>129</v>
      </c>
      <c r="BP21" s="694"/>
      <c r="BQ21" s="694"/>
      <c r="BR21" s="694"/>
      <c r="BS21" s="695" t="s">
        <v>578</v>
      </c>
      <c r="BT21" s="695"/>
      <c r="BU21" s="695"/>
      <c r="BV21" s="695"/>
      <c r="BW21" s="695"/>
      <c r="BX21" s="695"/>
      <c r="BY21" s="695"/>
      <c r="BZ21" s="695"/>
      <c r="CA21" s="695"/>
      <c r="CB21" s="753"/>
      <c r="CD21" s="772"/>
      <c r="CE21" s="698"/>
      <c r="CF21" s="698"/>
      <c r="CG21" s="698"/>
      <c r="CH21" s="698"/>
      <c r="CI21" s="698"/>
      <c r="CJ21" s="698"/>
      <c r="CK21" s="698"/>
      <c r="CL21" s="698"/>
      <c r="CM21" s="698"/>
      <c r="CN21" s="698"/>
      <c r="CO21" s="698"/>
      <c r="CP21" s="698"/>
      <c r="CQ21" s="699"/>
      <c r="CR21" s="773"/>
      <c r="CS21" s="774"/>
      <c r="CT21" s="774"/>
      <c r="CU21" s="774"/>
      <c r="CV21" s="774"/>
      <c r="CW21" s="774"/>
      <c r="CX21" s="774"/>
      <c r="CY21" s="775"/>
      <c r="CZ21" s="776"/>
      <c r="DA21" s="776"/>
      <c r="DB21" s="776"/>
      <c r="DC21" s="776"/>
      <c r="DD21" s="777"/>
      <c r="DE21" s="774"/>
      <c r="DF21" s="774"/>
      <c r="DG21" s="774"/>
      <c r="DH21" s="774"/>
      <c r="DI21" s="774"/>
      <c r="DJ21" s="774"/>
      <c r="DK21" s="774"/>
      <c r="DL21" s="774"/>
      <c r="DM21" s="774"/>
      <c r="DN21" s="774"/>
      <c r="DO21" s="774"/>
      <c r="DP21" s="775"/>
      <c r="DQ21" s="777"/>
      <c r="DR21" s="774"/>
      <c r="DS21" s="774"/>
      <c r="DT21" s="774"/>
      <c r="DU21" s="774"/>
      <c r="DV21" s="774"/>
      <c r="DW21" s="774"/>
      <c r="DX21" s="774"/>
      <c r="DY21" s="774"/>
      <c r="DZ21" s="774"/>
      <c r="EA21" s="774"/>
      <c r="EB21" s="774"/>
      <c r="EC21" s="781"/>
    </row>
    <row r="22" spans="2:133" ht="11.25" customHeight="1">
      <c r="B22" s="730" t="s">
        <v>585</v>
      </c>
      <c r="C22" s="731"/>
      <c r="D22" s="731"/>
      <c r="E22" s="731"/>
      <c r="F22" s="731"/>
      <c r="G22" s="731"/>
      <c r="H22" s="731"/>
      <c r="I22" s="731"/>
      <c r="J22" s="731"/>
      <c r="K22" s="731"/>
      <c r="L22" s="731"/>
      <c r="M22" s="731"/>
      <c r="N22" s="731"/>
      <c r="O22" s="731"/>
      <c r="P22" s="731"/>
      <c r="Q22" s="732"/>
      <c r="R22" s="667">
        <v>49761</v>
      </c>
      <c r="S22" s="668"/>
      <c r="T22" s="668"/>
      <c r="U22" s="668"/>
      <c r="V22" s="668"/>
      <c r="W22" s="668"/>
      <c r="X22" s="668"/>
      <c r="Y22" s="669"/>
      <c r="Z22" s="694">
        <v>0.3</v>
      </c>
      <c r="AA22" s="694"/>
      <c r="AB22" s="694"/>
      <c r="AC22" s="694"/>
      <c r="AD22" s="695">
        <v>49761</v>
      </c>
      <c r="AE22" s="695"/>
      <c r="AF22" s="695"/>
      <c r="AG22" s="695"/>
      <c r="AH22" s="695"/>
      <c r="AI22" s="695"/>
      <c r="AJ22" s="695"/>
      <c r="AK22" s="695"/>
      <c r="AL22" s="670">
        <v>0.69999998807907104</v>
      </c>
      <c r="AM22" s="671"/>
      <c r="AN22" s="671"/>
      <c r="AO22" s="696"/>
      <c r="AP22" s="760" t="s">
        <v>586</v>
      </c>
      <c r="AQ22" s="767"/>
      <c r="AR22" s="767"/>
      <c r="AS22" s="767"/>
      <c r="AT22" s="767"/>
      <c r="AU22" s="767"/>
      <c r="AV22" s="767"/>
      <c r="AW22" s="767"/>
      <c r="AX22" s="767"/>
      <c r="AY22" s="767"/>
      <c r="AZ22" s="767"/>
      <c r="BA22" s="767"/>
      <c r="BB22" s="767"/>
      <c r="BC22" s="767"/>
      <c r="BD22" s="767"/>
      <c r="BE22" s="767"/>
      <c r="BF22" s="762"/>
      <c r="BG22" s="667" t="s">
        <v>129</v>
      </c>
      <c r="BH22" s="668"/>
      <c r="BI22" s="668"/>
      <c r="BJ22" s="668"/>
      <c r="BK22" s="668"/>
      <c r="BL22" s="668"/>
      <c r="BM22" s="668"/>
      <c r="BN22" s="669"/>
      <c r="BO22" s="694" t="s">
        <v>578</v>
      </c>
      <c r="BP22" s="694"/>
      <c r="BQ22" s="694"/>
      <c r="BR22" s="694"/>
      <c r="BS22" s="695" t="s">
        <v>578</v>
      </c>
      <c r="BT22" s="695"/>
      <c r="BU22" s="695"/>
      <c r="BV22" s="695"/>
      <c r="BW22" s="695"/>
      <c r="BX22" s="695"/>
      <c r="BY22" s="695"/>
      <c r="BZ22" s="695"/>
      <c r="CA22" s="695"/>
      <c r="CB22" s="753"/>
      <c r="CD22" s="769" t="s">
        <v>270</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c r="B23" s="664" t="s">
        <v>271</v>
      </c>
      <c r="C23" s="665"/>
      <c r="D23" s="665"/>
      <c r="E23" s="665"/>
      <c r="F23" s="665"/>
      <c r="G23" s="665"/>
      <c r="H23" s="665"/>
      <c r="I23" s="665"/>
      <c r="J23" s="665"/>
      <c r="K23" s="665"/>
      <c r="L23" s="665"/>
      <c r="M23" s="665"/>
      <c r="N23" s="665"/>
      <c r="O23" s="665"/>
      <c r="P23" s="665"/>
      <c r="Q23" s="666"/>
      <c r="R23" s="667">
        <v>1084761</v>
      </c>
      <c r="S23" s="668"/>
      <c r="T23" s="668"/>
      <c r="U23" s="668"/>
      <c r="V23" s="668"/>
      <c r="W23" s="668"/>
      <c r="X23" s="668"/>
      <c r="Y23" s="669"/>
      <c r="Z23" s="694">
        <v>5.7</v>
      </c>
      <c r="AA23" s="694"/>
      <c r="AB23" s="694"/>
      <c r="AC23" s="694"/>
      <c r="AD23" s="695">
        <v>929005</v>
      </c>
      <c r="AE23" s="695"/>
      <c r="AF23" s="695"/>
      <c r="AG23" s="695"/>
      <c r="AH23" s="695"/>
      <c r="AI23" s="695"/>
      <c r="AJ23" s="695"/>
      <c r="AK23" s="695"/>
      <c r="AL23" s="670">
        <v>13.3</v>
      </c>
      <c r="AM23" s="671"/>
      <c r="AN23" s="671"/>
      <c r="AO23" s="696"/>
      <c r="AP23" s="760" t="s">
        <v>272</v>
      </c>
      <c r="AQ23" s="767"/>
      <c r="AR23" s="767"/>
      <c r="AS23" s="767"/>
      <c r="AT23" s="767"/>
      <c r="AU23" s="767"/>
      <c r="AV23" s="767"/>
      <c r="AW23" s="767"/>
      <c r="AX23" s="767"/>
      <c r="AY23" s="767"/>
      <c r="AZ23" s="767"/>
      <c r="BA23" s="767"/>
      <c r="BB23" s="767"/>
      <c r="BC23" s="767"/>
      <c r="BD23" s="767"/>
      <c r="BE23" s="767"/>
      <c r="BF23" s="762"/>
      <c r="BG23" s="667" t="s">
        <v>129</v>
      </c>
      <c r="BH23" s="668"/>
      <c r="BI23" s="668"/>
      <c r="BJ23" s="668"/>
      <c r="BK23" s="668"/>
      <c r="BL23" s="668"/>
      <c r="BM23" s="668"/>
      <c r="BN23" s="669"/>
      <c r="BO23" s="694" t="s">
        <v>576</v>
      </c>
      <c r="BP23" s="694"/>
      <c r="BQ23" s="694"/>
      <c r="BR23" s="694"/>
      <c r="BS23" s="695" t="s">
        <v>576</v>
      </c>
      <c r="BT23" s="695"/>
      <c r="BU23" s="695"/>
      <c r="BV23" s="695"/>
      <c r="BW23" s="695"/>
      <c r="BX23" s="695"/>
      <c r="BY23" s="695"/>
      <c r="BZ23" s="695"/>
      <c r="CA23" s="695"/>
      <c r="CB23" s="753"/>
      <c r="CD23" s="769" t="s">
        <v>224</v>
      </c>
      <c r="CE23" s="770"/>
      <c r="CF23" s="770"/>
      <c r="CG23" s="770"/>
      <c r="CH23" s="770"/>
      <c r="CI23" s="770"/>
      <c r="CJ23" s="770"/>
      <c r="CK23" s="770"/>
      <c r="CL23" s="770"/>
      <c r="CM23" s="770"/>
      <c r="CN23" s="770"/>
      <c r="CO23" s="770"/>
      <c r="CP23" s="770"/>
      <c r="CQ23" s="771"/>
      <c r="CR23" s="769" t="s">
        <v>273</v>
      </c>
      <c r="CS23" s="770"/>
      <c r="CT23" s="770"/>
      <c r="CU23" s="770"/>
      <c r="CV23" s="770"/>
      <c r="CW23" s="770"/>
      <c r="CX23" s="770"/>
      <c r="CY23" s="771"/>
      <c r="CZ23" s="769" t="s">
        <v>587</v>
      </c>
      <c r="DA23" s="770"/>
      <c r="DB23" s="770"/>
      <c r="DC23" s="771"/>
      <c r="DD23" s="769" t="s">
        <v>274</v>
      </c>
      <c r="DE23" s="770"/>
      <c r="DF23" s="770"/>
      <c r="DG23" s="770"/>
      <c r="DH23" s="770"/>
      <c r="DI23" s="770"/>
      <c r="DJ23" s="770"/>
      <c r="DK23" s="771"/>
      <c r="DL23" s="778" t="s">
        <v>275</v>
      </c>
      <c r="DM23" s="779"/>
      <c r="DN23" s="779"/>
      <c r="DO23" s="779"/>
      <c r="DP23" s="779"/>
      <c r="DQ23" s="779"/>
      <c r="DR23" s="779"/>
      <c r="DS23" s="779"/>
      <c r="DT23" s="779"/>
      <c r="DU23" s="779"/>
      <c r="DV23" s="780"/>
      <c r="DW23" s="769" t="s">
        <v>276</v>
      </c>
      <c r="DX23" s="770"/>
      <c r="DY23" s="770"/>
      <c r="DZ23" s="770"/>
      <c r="EA23" s="770"/>
      <c r="EB23" s="770"/>
      <c r="EC23" s="771"/>
    </row>
    <row r="24" spans="2:133" ht="11.25" customHeight="1">
      <c r="B24" s="664" t="s">
        <v>277</v>
      </c>
      <c r="C24" s="665"/>
      <c r="D24" s="665"/>
      <c r="E24" s="665"/>
      <c r="F24" s="665"/>
      <c r="G24" s="665"/>
      <c r="H24" s="665"/>
      <c r="I24" s="665"/>
      <c r="J24" s="665"/>
      <c r="K24" s="665"/>
      <c r="L24" s="665"/>
      <c r="M24" s="665"/>
      <c r="N24" s="665"/>
      <c r="O24" s="665"/>
      <c r="P24" s="665"/>
      <c r="Q24" s="666"/>
      <c r="R24" s="667">
        <v>929005</v>
      </c>
      <c r="S24" s="668"/>
      <c r="T24" s="668"/>
      <c r="U24" s="668"/>
      <c r="V24" s="668"/>
      <c r="W24" s="668"/>
      <c r="X24" s="668"/>
      <c r="Y24" s="669"/>
      <c r="Z24" s="694">
        <v>4.9000000000000004</v>
      </c>
      <c r="AA24" s="694"/>
      <c r="AB24" s="694"/>
      <c r="AC24" s="694"/>
      <c r="AD24" s="695">
        <v>929005</v>
      </c>
      <c r="AE24" s="695"/>
      <c r="AF24" s="695"/>
      <c r="AG24" s="695"/>
      <c r="AH24" s="695"/>
      <c r="AI24" s="695"/>
      <c r="AJ24" s="695"/>
      <c r="AK24" s="695"/>
      <c r="AL24" s="670">
        <v>13.3</v>
      </c>
      <c r="AM24" s="671"/>
      <c r="AN24" s="671"/>
      <c r="AO24" s="696"/>
      <c r="AP24" s="760" t="s">
        <v>278</v>
      </c>
      <c r="AQ24" s="767"/>
      <c r="AR24" s="767"/>
      <c r="AS24" s="767"/>
      <c r="AT24" s="767"/>
      <c r="AU24" s="767"/>
      <c r="AV24" s="767"/>
      <c r="AW24" s="767"/>
      <c r="AX24" s="767"/>
      <c r="AY24" s="767"/>
      <c r="AZ24" s="767"/>
      <c r="BA24" s="767"/>
      <c r="BB24" s="767"/>
      <c r="BC24" s="767"/>
      <c r="BD24" s="767"/>
      <c r="BE24" s="767"/>
      <c r="BF24" s="762"/>
      <c r="BG24" s="667" t="s">
        <v>129</v>
      </c>
      <c r="BH24" s="668"/>
      <c r="BI24" s="668"/>
      <c r="BJ24" s="668"/>
      <c r="BK24" s="668"/>
      <c r="BL24" s="668"/>
      <c r="BM24" s="668"/>
      <c r="BN24" s="669"/>
      <c r="BO24" s="694" t="s">
        <v>129</v>
      </c>
      <c r="BP24" s="694"/>
      <c r="BQ24" s="694"/>
      <c r="BR24" s="694"/>
      <c r="BS24" s="695" t="s">
        <v>129</v>
      </c>
      <c r="BT24" s="695"/>
      <c r="BU24" s="695"/>
      <c r="BV24" s="695"/>
      <c r="BW24" s="695"/>
      <c r="BX24" s="695"/>
      <c r="BY24" s="695"/>
      <c r="BZ24" s="695"/>
      <c r="CA24" s="695"/>
      <c r="CB24" s="753"/>
      <c r="CD24" s="723" t="s">
        <v>279</v>
      </c>
      <c r="CE24" s="724"/>
      <c r="CF24" s="724"/>
      <c r="CG24" s="724"/>
      <c r="CH24" s="724"/>
      <c r="CI24" s="724"/>
      <c r="CJ24" s="724"/>
      <c r="CK24" s="724"/>
      <c r="CL24" s="724"/>
      <c r="CM24" s="724"/>
      <c r="CN24" s="724"/>
      <c r="CO24" s="724"/>
      <c r="CP24" s="724"/>
      <c r="CQ24" s="725"/>
      <c r="CR24" s="720">
        <v>6345117</v>
      </c>
      <c r="CS24" s="721"/>
      <c r="CT24" s="721"/>
      <c r="CU24" s="721"/>
      <c r="CV24" s="721"/>
      <c r="CW24" s="721"/>
      <c r="CX24" s="721"/>
      <c r="CY24" s="764"/>
      <c r="CZ24" s="765">
        <v>34.700000000000003</v>
      </c>
      <c r="DA24" s="738"/>
      <c r="DB24" s="738"/>
      <c r="DC24" s="768"/>
      <c r="DD24" s="763">
        <v>3110823</v>
      </c>
      <c r="DE24" s="721"/>
      <c r="DF24" s="721"/>
      <c r="DG24" s="721"/>
      <c r="DH24" s="721"/>
      <c r="DI24" s="721"/>
      <c r="DJ24" s="721"/>
      <c r="DK24" s="764"/>
      <c r="DL24" s="763">
        <v>3081585</v>
      </c>
      <c r="DM24" s="721"/>
      <c r="DN24" s="721"/>
      <c r="DO24" s="721"/>
      <c r="DP24" s="721"/>
      <c r="DQ24" s="721"/>
      <c r="DR24" s="721"/>
      <c r="DS24" s="721"/>
      <c r="DT24" s="721"/>
      <c r="DU24" s="721"/>
      <c r="DV24" s="764"/>
      <c r="DW24" s="765">
        <v>41.3</v>
      </c>
      <c r="DX24" s="738"/>
      <c r="DY24" s="738"/>
      <c r="DZ24" s="738"/>
      <c r="EA24" s="738"/>
      <c r="EB24" s="738"/>
      <c r="EC24" s="766"/>
    </row>
    <row r="25" spans="2:133" ht="11.25" customHeight="1">
      <c r="B25" s="664" t="s">
        <v>588</v>
      </c>
      <c r="C25" s="665"/>
      <c r="D25" s="665"/>
      <c r="E25" s="665"/>
      <c r="F25" s="665"/>
      <c r="G25" s="665"/>
      <c r="H25" s="665"/>
      <c r="I25" s="665"/>
      <c r="J25" s="665"/>
      <c r="K25" s="665"/>
      <c r="L25" s="665"/>
      <c r="M25" s="665"/>
      <c r="N25" s="665"/>
      <c r="O25" s="665"/>
      <c r="P25" s="665"/>
      <c r="Q25" s="666"/>
      <c r="R25" s="667">
        <v>155756</v>
      </c>
      <c r="S25" s="668"/>
      <c r="T25" s="668"/>
      <c r="U25" s="668"/>
      <c r="V25" s="668"/>
      <c r="W25" s="668"/>
      <c r="X25" s="668"/>
      <c r="Y25" s="669"/>
      <c r="Z25" s="694">
        <v>0.8</v>
      </c>
      <c r="AA25" s="694"/>
      <c r="AB25" s="694"/>
      <c r="AC25" s="694"/>
      <c r="AD25" s="695" t="s">
        <v>576</v>
      </c>
      <c r="AE25" s="695"/>
      <c r="AF25" s="695"/>
      <c r="AG25" s="695"/>
      <c r="AH25" s="695"/>
      <c r="AI25" s="695"/>
      <c r="AJ25" s="695"/>
      <c r="AK25" s="695"/>
      <c r="AL25" s="670" t="s">
        <v>129</v>
      </c>
      <c r="AM25" s="671"/>
      <c r="AN25" s="671"/>
      <c r="AO25" s="696"/>
      <c r="AP25" s="760" t="s">
        <v>280</v>
      </c>
      <c r="AQ25" s="767"/>
      <c r="AR25" s="767"/>
      <c r="AS25" s="767"/>
      <c r="AT25" s="767"/>
      <c r="AU25" s="767"/>
      <c r="AV25" s="767"/>
      <c r="AW25" s="767"/>
      <c r="AX25" s="767"/>
      <c r="AY25" s="767"/>
      <c r="AZ25" s="767"/>
      <c r="BA25" s="767"/>
      <c r="BB25" s="767"/>
      <c r="BC25" s="767"/>
      <c r="BD25" s="767"/>
      <c r="BE25" s="767"/>
      <c r="BF25" s="762"/>
      <c r="BG25" s="667" t="s">
        <v>576</v>
      </c>
      <c r="BH25" s="668"/>
      <c r="BI25" s="668"/>
      <c r="BJ25" s="668"/>
      <c r="BK25" s="668"/>
      <c r="BL25" s="668"/>
      <c r="BM25" s="668"/>
      <c r="BN25" s="669"/>
      <c r="BO25" s="694" t="s">
        <v>129</v>
      </c>
      <c r="BP25" s="694"/>
      <c r="BQ25" s="694"/>
      <c r="BR25" s="694"/>
      <c r="BS25" s="695" t="s">
        <v>576</v>
      </c>
      <c r="BT25" s="695"/>
      <c r="BU25" s="695"/>
      <c r="BV25" s="695"/>
      <c r="BW25" s="695"/>
      <c r="BX25" s="695"/>
      <c r="BY25" s="695"/>
      <c r="BZ25" s="695"/>
      <c r="CA25" s="695"/>
      <c r="CB25" s="753"/>
      <c r="CD25" s="709" t="s">
        <v>281</v>
      </c>
      <c r="CE25" s="706"/>
      <c r="CF25" s="706"/>
      <c r="CG25" s="706"/>
      <c r="CH25" s="706"/>
      <c r="CI25" s="706"/>
      <c r="CJ25" s="706"/>
      <c r="CK25" s="706"/>
      <c r="CL25" s="706"/>
      <c r="CM25" s="706"/>
      <c r="CN25" s="706"/>
      <c r="CO25" s="706"/>
      <c r="CP25" s="706"/>
      <c r="CQ25" s="707"/>
      <c r="CR25" s="667">
        <v>1712604</v>
      </c>
      <c r="CS25" s="678"/>
      <c r="CT25" s="678"/>
      <c r="CU25" s="678"/>
      <c r="CV25" s="678"/>
      <c r="CW25" s="678"/>
      <c r="CX25" s="678"/>
      <c r="CY25" s="679"/>
      <c r="CZ25" s="670">
        <v>9.4</v>
      </c>
      <c r="DA25" s="680"/>
      <c r="DB25" s="680"/>
      <c r="DC25" s="681"/>
      <c r="DD25" s="673">
        <v>1498975</v>
      </c>
      <c r="DE25" s="678"/>
      <c r="DF25" s="678"/>
      <c r="DG25" s="678"/>
      <c r="DH25" s="678"/>
      <c r="DI25" s="678"/>
      <c r="DJ25" s="678"/>
      <c r="DK25" s="679"/>
      <c r="DL25" s="673">
        <v>1469738</v>
      </c>
      <c r="DM25" s="678"/>
      <c r="DN25" s="678"/>
      <c r="DO25" s="678"/>
      <c r="DP25" s="678"/>
      <c r="DQ25" s="678"/>
      <c r="DR25" s="678"/>
      <c r="DS25" s="678"/>
      <c r="DT25" s="678"/>
      <c r="DU25" s="678"/>
      <c r="DV25" s="679"/>
      <c r="DW25" s="670">
        <v>19.7</v>
      </c>
      <c r="DX25" s="680"/>
      <c r="DY25" s="680"/>
      <c r="DZ25" s="680"/>
      <c r="EA25" s="680"/>
      <c r="EB25" s="680"/>
      <c r="EC25" s="701"/>
    </row>
    <row r="26" spans="2:133" ht="11.25" customHeight="1">
      <c r="B26" s="664" t="s">
        <v>282</v>
      </c>
      <c r="C26" s="665"/>
      <c r="D26" s="665"/>
      <c r="E26" s="665"/>
      <c r="F26" s="665"/>
      <c r="G26" s="665"/>
      <c r="H26" s="665"/>
      <c r="I26" s="665"/>
      <c r="J26" s="665"/>
      <c r="K26" s="665"/>
      <c r="L26" s="665"/>
      <c r="M26" s="665"/>
      <c r="N26" s="665"/>
      <c r="O26" s="665"/>
      <c r="P26" s="665"/>
      <c r="Q26" s="666"/>
      <c r="R26" s="667" t="s">
        <v>576</v>
      </c>
      <c r="S26" s="668"/>
      <c r="T26" s="668"/>
      <c r="U26" s="668"/>
      <c r="V26" s="668"/>
      <c r="W26" s="668"/>
      <c r="X26" s="668"/>
      <c r="Y26" s="669"/>
      <c r="Z26" s="694" t="s">
        <v>129</v>
      </c>
      <c r="AA26" s="694"/>
      <c r="AB26" s="694"/>
      <c r="AC26" s="694"/>
      <c r="AD26" s="695" t="s">
        <v>576</v>
      </c>
      <c r="AE26" s="695"/>
      <c r="AF26" s="695"/>
      <c r="AG26" s="695"/>
      <c r="AH26" s="695"/>
      <c r="AI26" s="695"/>
      <c r="AJ26" s="695"/>
      <c r="AK26" s="695"/>
      <c r="AL26" s="670" t="s">
        <v>129</v>
      </c>
      <c r="AM26" s="671"/>
      <c r="AN26" s="671"/>
      <c r="AO26" s="696"/>
      <c r="AP26" s="760" t="s">
        <v>283</v>
      </c>
      <c r="AQ26" s="761"/>
      <c r="AR26" s="761"/>
      <c r="AS26" s="761"/>
      <c r="AT26" s="761"/>
      <c r="AU26" s="761"/>
      <c r="AV26" s="761"/>
      <c r="AW26" s="761"/>
      <c r="AX26" s="761"/>
      <c r="AY26" s="761"/>
      <c r="AZ26" s="761"/>
      <c r="BA26" s="761"/>
      <c r="BB26" s="761"/>
      <c r="BC26" s="761"/>
      <c r="BD26" s="761"/>
      <c r="BE26" s="761"/>
      <c r="BF26" s="762"/>
      <c r="BG26" s="667" t="s">
        <v>578</v>
      </c>
      <c r="BH26" s="668"/>
      <c r="BI26" s="668"/>
      <c r="BJ26" s="668"/>
      <c r="BK26" s="668"/>
      <c r="BL26" s="668"/>
      <c r="BM26" s="668"/>
      <c r="BN26" s="669"/>
      <c r="BO26" s="694" t="s">
        <v>129</v>
      </c>
      <c r="BP26" s="694"/>
      <c r="BQ26" s="694"/>
      <c r="BR26" s="694"/>
      <c r="BS26" s="695" t="s">
        <v>129</v>
      </c>
      <c r="BT26" s="695"/>
      <c r="BU26" s="695"/>
      <c r="BV26" s="695"/>
      <c r="BW26" s="695"/>
      <c r="BX26" s="695"/>
      <c r="BY26" s="695"/>
      <c r="BZ26" s="695"/>
      <c r="CA26" s="695"/>
      <c r="CB26" s="753"/>
      <c r="CD26" s="709" t="s">
        <v>284</v>
      </c>
      <c r="CE26" s="706"/>
      <c r="CF26" s="706"/>
      <c r="CG26" s="706"/>
      <c r="CH26" s="706"/>
      <c r="CI26" s="706"/>
      <c r="CJ26" s="706"/>
      <c r="CK26" s="706"/>
      <c r="CL26" s="706"/>
      <c r="CM26" s="706"/>
      <c r="CN26" s="706"/>
      <c r="CO26" s="706"/>
      <c r="CP26" s="706"/>
      <c r="CQ26" s="707"/>
      <c r="CR26" s="667">
        <v>927708</v>
      </c>
      <c r="CS26" s="668"/>
      <c r="CT26" s="668"/>
      <c r="CU26" s="668"/>
      <c r="CV26" s="668"/>
      <c r="CW26" s="668"/>
      <c r="CX26" s="668"/>
      <c r="CY26" s="669"/>
      <c r="CZ26" s="670">
        <v>5.0999999999999996</v>
      </c>
      <c r="DA26" s="680"/>
      <c r="DB26" s="680"/>
      <c r="DC26" s="681"/>
      <c r="DD26" s="673">
        <v>790381</v>
      </c>
      <c r="DE26" s="668"/>
      <c r="DF26" s="668"/>
      <c r="DG26" s="668"/>
      <c r="DH26" s="668"/>
      <c r="DI26" s="668"/>
      <c r="DJ26" s="668"/>
      <c r="DK26" s="669"/>
      <c r="DL26" s="673" t="s">
        <v>129</v>
      </c>
      <c r="DM26" s="668"/>
      <c r="DN26" s="668"/>
      <c r="DO26" s="668"/>
      <c r="DP26" s="668"/>
      <c r="DQ26" s="668"/>
      <c r="DR26" s="668"/>
      <c r="DS26" s="668"/>
      <c r="DT26" s="668"/>
      <c r="DU26" s="668"/>
      <c r="DV26" s="669"/>
      <c r="DW26" s="670" t="s">
        <v>578</v>
      </c>
      <c r="DX26" s="680"/>
      <c r="DY26" s="680"/>
      <c r="DZ26" s="680"/>
      <c r="EA26" s="680"/>
      <c r="EB26" s="680"/>
      <c r="EC26" s="701"/>
    </row>
    <row r="27" spans="2:133" ht="11.25" customHeight="1">
      <c r="B27" s="664" t="s">
        <v>285</v>
      </c>
      <c r="C27" s="665"/>
      <c r="D27" s="665"/>
      <c r="E27" s="665"/>
      <c r="F27" s="665"/>
      <c r="G27" s="665"/>
      <c r="H27" s="665"/>
      <c r="I27" s="665"/>
      <c r="J27" s="665"/>
      <c r="K27" s="665"/>
      <c r="L27" s="665"/>
      <c r="M27" s="665"/>
      <c r="N27" s="665"/>
      <c r="O27" s="665"/>
      <c r="P27" s="665"/>
      <c r="Q27" s="666"/>
      <c r="R27" s="667">
        <v>7121587</v>
      </c>
      <c r="S27" s="668"/>
      <c r="T27" s="668"/>
      <c r="U27" s="668"/>
      <c r="V27" s="668"/>
      <c r="W27" s="668"/>
      <c r="X27" s="668"/>
      <c r="Y27" s="669"/>
      <c r="Z27" s="694">
        <v>37.5</v>
      </c>
      <c r="AA27" s="694"/>
      <c r="AB27" s="694"/>
      <c r="AC27" s="694"/>
      <c r="AD27" s="695">
        <v>6965831</v>
      </c>
      <c r="AE27" s="695"/>
      <c r="AF27" s="695"/>
      <c r="AG27" s="695"/>
      <c r="AH27" s="695"/>
      <c r="AI27" s="695"/>
      <c r="AJ27" s="695"/>
      <c r="AK27" s="695"/>
      <c r="AL27" s="670">
        <v>99.699996948242188</v>
      </c>
      <c r="AM27" s="671"/>
      <c r="AN27" s="671"/>
      <c r="AO27" s="696"/>
      <c r="AP27" s="664" t="s">
        <v>286</v>
      </c>
      <c r="AQ27" s="665"/>
      <c r="AR27" s="665"/>
      <c r="AS27" s="665"/>
      <c r="AT27" s="665"/>
      <c r="AU27" s="665"/>
      <c r="AV27" s="665"/>
      <c r="AW27" s="665"/>
      <c r="AX27" s="665"/>
      <c r="AY27" s="665"/>
      <c r="AZ27" s="665"/>
      <c r="BA27" s="665"/>
      <c r="BB27" s="665"/>
      <c r="BC27" s="665"/>
      <c r="BD27" s="665"/>
      <c r="BE27" s="665"/>
      <c r="BF27" s="666"/>
      <c r="BG27" s="667">
        <v>4971831</v>
      </c>
      <c r="BH27" s="668"/>
      <c r="BI27" s="668"/>
      <c r="BJ27" s="668"/>
      <c r="BK27" s="668"/>
      <c r="BL27" s="668"/>
      <c r="BM27" s="668"/>
      <c r="BN27" s="669"/>
      <c r="BO27" s="694">
        <v>100</v>
      </c>
      <c r="BP27" s="694"/>
      <c r="BQ27" s="694"/>
      <c r="BR27" s="694"/>
      <c r="BS27" s="695">
        <v>102486</v>
      </c>
      <c r="BT27" s="695"/>
      <c r="BU27" s="695"/>
      <c r="BV27" s="695"/>
      <c r="BW27" s="695"/>
      <c r="BX27" s="695"/>
      <c r="BY27" s="695"/>
      <c r="BZ27" s="695"/>
      <c r="CA27" s="695"/>
      <c r="CB27" s="753"/>
      <c r="CD27" s="709" t="s">
        <v>287</v>
      </c>
      <c r="CE27" s="706"/>
      <c r="CF27" s="706"/>
      <c r="CG27" s="706"/>
      <c r="CH27" s="706"/>
      <c r="CI27" s="706"/>
      <c r="CJ27" s="706"/>
      <c r="CK27" s="706"/>
      <c r="CL27" s="706"/>
      <c r="CM27" s="706"/>
      <c r="CN27" s="706"/>
      <c r="CO27" s="706"/>
      <c r="CP27" s="706"/>
      <c r="CQ27" s="707"/>
      <c r="CR27" s="667">
        <v>3647563</v>
      </c>
      <c r="CS27" s="678"/>
      <c r="CT27" s="678"/>
      <c r="CU27" s="678"/>
      <c r="CV27" s="678"/>
      <c r="CW27" s="678"/>
      <c r="CX27" s="678"/>
      <c r="CY27" s="679"/>
      <c r="CZ27" s="670">
        <v>20</v>
      </c>
      <c r="DA27" s="680"/>
      <c r="DB27" s="680"/>
      <c r="DC27" s="681"/>
      <c r="DD27" s="673">
        <v>626898</v>
      </c>
      <c r="DE27" s="678"/>
      <c r="DF27" s="678"/>
      <c r="DG27" s="678"/>
      <c r="DH27" s="678"/>
      <c r="DI27" s="678"/>
      <c r="DJ27" s="678"/>
      <c r="DK27" s="679"/>
      <c r="DL27" s="673">
        <v>626897</v>
      </c>
      <c r="DM27" s="678"/>
      <c r="DN27" s="678"/>
      <c r="DO27" s="678"/>
      <c r="DP27" s="678"/>
      <c r="DQ27" s="678"/>
      <c r="DR27" s="678"/>
      <c r="DS27" s="678"/>
      <c r="DT27" s="678"/>
      <c r="DU27" s="678"/>
      <c r="DV27" s="679"/>
      <c r="DW27" s="670">
        <v>8.4</v>
      </c>
      <c r="DX27" s="680"/>
      <c r="DY27" s="680"/>
      <c r="DZ27" s="680"/>
      <c r="EA27" s="680"/>
      <c r="EB27" s="680"/>
      <c r="EC27" s="701"/>
    </row>
    <row r="28" spans="2:133" ht="11.25" customHeight="1">
      <c r="B28" s="664" t="s">
        <v>288</v>
      </c>
      <c r="C28" s="665"/>
      <c r="D28" s="665"/>
      <c r="E28" s="665"/>
      <c r="F28" s="665"/>
      <c r="G28" s="665"/>
      <c r="H28" s="665"/>
      <c r="I28" s="665"/>
      <c r="J28" s="665"/>
      <c r="K28" s="665"/>
      <c r="L28" s="665"/>
      <c r="M28" s="665"/>
      <c r="N28" s="665"/>
      <c r="O28" s="665"/>
      <c r="P28" s="665"/>
      <c r="Q28" s="666"/>
      <c r="R28" s="667">
        <v>7210</v>
      </c>
      <c r="S28" s="668"/>
      <c r="T28" s="668"/>
      <c r="U28" s="668"/>
      <c r="V28" s="668"/>
      <c r="W28" s="668"/>
      <c r="X28" s="668"/>
      <c r="Y28" s="669"/>
      <c r="Z28" s="694">
        <v>0</v>
      </c>
      <c r="AA28" s="694"/>
      <c r="AB28" s="694"/>
      <c r="AC28" s="694"/>
      <c r="AD28" s="695">
        <v>7210</v>
      </c>
      <c r="AE28" s="695"/>
      <c r="AF28" s="695"/>
      <c r="AG28" s="695"/>
      <c r="AH28" s="695"/>
      <c r="AI28" s="695"/>
      <c r="AJ28" s="695"/>
      <c r="AK28" s="695"/>
      <c r="AL28" s="670">
        <v>0.1</v>
      </c>
      <c r="AM28" s="671"/>
      <c r="AN28" s="671"/>
      <c r="AO28" s="696"/>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94"/>
      <c r="BP28" s="694"/>
      <c r="BQ28" s="694"/>
      <c r="BR28" s="694"/>
      <c r="BS28" s="673"/>
      <c r="BT28" s="668"/>
      <c r="BU28" s="668"/>
      <c r="BV28" s="668"/>
      <c r="BW28" s="668"/>
      <c r="BX28" s="668"/>
      <c r="BY28" s="668"/>
      <c r="BZ28" s="668"/>
      <c r="CA28" s="668"/>
      <c r="CB28" s="708"/>
      <c r="CD28" s="709" t="s">
        <v>289</v>
      </c>
      <c r="CE28" s="706"/>
      <c r="CF28" s="706"/>
      <c r="CG28" s="706"/>
      <c r="CH28" s="706"/>
      <c r="CI28" s="706"/>
      <c r="CJ28" s="706"/>
      <c r="CK28" s="706"/>
      <c r="CL28" s="706"/>
      <c r="CM28" s="706"/>
      <c r="CN28" s="706"/>
      <c r="CO28" s="706"/>
      <c r="CP28" s="706"/>
      <c r="CQ28" s="707"/>
      <c r="CR28" s="667">
        <v>984950</v>
      </c>
      <c r="CS28" s="668"/>
      <c r="CT28" s="668"/>
      <c r="CU28" s="668"/>
      <c r="CV28" s="668"/>
      <c r="CW28" s="668"/>
      <c r="CX28" s="668"/>
      <c r="CY28" s="669"/>
      <c r="CZ28" s="670">
        <v>5.4</v>
      </c>
      <c r="DA28" s="680"/>
      <c r="DB28" s="680"/>
      <c r="DC28" s="681"/>
      <c r="DD28" s="673">
        <v>984950</v>
      </c>
      <c r="DE28" s="668"/>
      <c r="DF28" s="668"/>
      <c r="DG28" s="668"/>
      <c r="DH28" s="668"/>
      <c r="DI28" s="668"/>
      <c r="DJ28" s="668"/>
      <c r="DK28" s="669"/>
      <c r="DL28" s="673">
        <v>984950</v>
      </c>
      <c r="DM28" s="668"/>
      <c r="DN28" s="668"/>
      <c r="DO28" s="668"/>
      <c r="DP28" s="668"/>
      <c r="DQ28" s="668"/>
      <c r="DR28" s="668"/>
      <c r="DS28" s="668"/>
      <c r="DT28" s="668"/>
      <c r="DU28" s="668"/>
      <c r="DV28" s="669"/>
      <c r="DW28" s="670">
        <v>13.2</v>
      </c>
      <c r="DX28" s="680"/>
      <c r="DY28" s="680"/>
      <c r="DZ28" s="680"/>
      <c r="EA28" s="680"/>
      <c r="EB28" s="680"/>
      <c r="EC28" s="701"/>
    </row>
    <row r="29" spans="2:133" ht="11.25" customHeight="1">
      <c r="B29" s="664" t="s">
        <v>290</v>
      </c>
      <c r="C29" s="665"/>
      <c r="D29" s="665"/>
      <c r="E29" s="665"/>
      <c r="F29" s="665"/>
      <c r="G29" s="665"/>
      <c r="H29" s="665"/>
      <c r="I29" s="665"/>
      <c r="J29" s="665"/>
      <c r="K29" s="665"/>
      <c r="L29" s="665"/>
      <c r="M29" s="665"/>
      <c r="N29" s="665"/>
      <c r="O29" s="665"/>
      <c r="P29" s="665"/>
      <c r="Q29" s="666"/>
      <c r="R29" s="667">
        <v>126498</v>
      </c>
      <c r="S29" s="668"/>
      <c r="T29" s="668"/>
      <c r="U29" s="668"/>
      <c r="V29" s="668"/>
      <c r="W29" s="668"/>
      <c r="X29" s="668"/>
      <c r="Y29" s="669"/>
      <c r="Z29" s="694">
        <v>0.7</v>
      </c>
      <c r="AA29" s="694"/>
      <c r="AB29" s="694"/>
      <c r="AC29" s="694"/>
      <c r="AD29" s="695" t="s">
        <v>129</v>
      </c>
      <c r="AE29" s="695"/>
      <c r="AF29" s="695"/>
      <c r="AG29" s="695"/>
      <c r="AH29" s="695"/>
      <c r="AI29" s="695"/>
      <c r="AJ29" s="695"/>
      <c r="AK29" s="695"/>
      <c r="AL29" s="670" t="s">
        <v>129</v>
      </c>
      <c r="AM29" s="671"/>
      <c r="AN29" s="671"/>
      <c r="AO29" s="696"/>
      <c r="AP29" s="644"/>
      <c r="AQ29" s="645"/>
      <c r="AR29" s="645"/>
      <c r="AS29" s="645"/>
      <c r="AT29" s="645"/>
      <c r="AU29" s="645"/>
      <c r="AV29" s="645"/>
      <c r="AW29" s="645"/>
      <c r="AX29" s="645"/>
      <c r="AY29" s="645"/>
      <c r="AZ29" s="645"/>
      <c r="BA29" s="645"/>
      <c r="BB29" s="645"/>
      <c r="BC29" s="645"/>
      <c r="BD29" s="645"/>
      <c r="BE29" s="645"/>
      <c r="BF29" s="646"/>
      <c r="BG29" s="667"/>
      <c r="BH29" s="668"/>
      <c r="BI29" s="668"/>
      <c r="BJ29" s="668"/>
      <c r="BK29" s="668"/>
      <c r="BL29" s="668"/>
      <c r="BM29" s="668"/>
      <c r="BN29" s="669"/>
      <c r="BO29" s="694"/>
      <c r="BP29" s="694"/>
      <c r="BQ29" s="694"/>
      <c r="BR29" s="694"/>
      <c r="BS29" s="695"/>
      <c r="BT29" s="695"/>
      <c r="BU29" s="695"/>
      <c r="BV29" s="695"/>
      <c r="BW29" s="695"/>
      <c r="BX29" s="695"/>
      <c r="BY29" s="695"/>
      <c r="BZ29" s="695"/>
      <c r="CA29" s="695"/>
      <c r="CB29" s="753"/>
      <c r="CD29" s="754" t="s">
        <v>291</v>
      </c>
      <c r="CE29" s="755"/>
      <c r="CF29" s="709" t="s">
        <v>70</v>
      </c>
      <c r="CG29" s="706"/>
      <c r="CH29" s="706"/>
      <c r="CI29" s="706"/>
      <c r="CJ29" s="706"/>
      <c r="CK29" s="706"/>
      <c r="CL29" s="706"/>
      <c r="CM29" s="706"/>
      <c r="CN29" s="706"/>
      <c r="CO29" s="706"/>
      <c r="CP29" s="706"/>
      <c r="CQ29" s="707"/>
      <c r="CR29" s="667">
        <v>984950</v>
      </c>
      <c r="CS29" s="678"/>
      <c r="CT29" s="678"/>
      <c r="CU29" s="678"/>
      <c r="CV29" s="678"/>
      <c r="CW29" s="678"/>
      <c r="CX29" s="678"/>
      <c r="CY29" s="679"/>
      <c r="CZ29" s="670">
        <v>5.4</v>
      </c>
      <c r="DA29" s="680"/>
      <c r="DB29" s="680"/>
      <c r="DC29" s="681"/>
      <c r="DD29" s="673">
        <v>984950</v>
      </c>
      <c r="DE29" s="678"/>
      <c r="DF29" s="678"/>
      <c r="DG29" s="678"/>
      <c r="DH29" s="678"/>
      <c r="DI29" s="678"/>
      <c r="DJ29" s="678"/>
      <c r="DK29" s="679"/>
      <c r="DL29" s="673">
        <v>984950</v>
      </c>
      <c r="DM29" s="678"/>
      <c r="DN29" s="678"/>
      <c r="DO29" s="678"/>
      <c r="DP29" s="678"/>
      <c r="DQ29" s="678"/>
      <c r="DR29" s="678"/>
      <c r="DS29" s="678"/>
      <c r="DT29" s="678"/>
      <c r="DU29" s="678"/>
      <c r="DV29" s="679"/>
      <c r="DW29" s="670">
        <v>13.2</v>
      </c>
      <c r="DX29" s="680"/>
      <c r="DY29" s="680"/>
      <c r="DZ29" s="680"/>
      <c r="EA29" s="680"/>
      <c r="EB29" s="680"/>
      <c r="EC29" s="701"/>
    </row>
    <row r="30" spans="2:133" ht="11.25" customHeight="1">
      <c r="B30" s="664" t="s">
        <v>292</v>
      </c>
      <c r="C30" s="665"/>
      <c r="D30" s="665"/>
      <c r="E30" s="665"/>
      <c r="F30" s="665"/>
      <c r="G30" s="665"/>
      <c r="H30" s="665"/>
      <c r="I30" s="665"/>
      <c r="J30" s="665"/>
      <c r="K30" s="665"/>
      <c r="L30" s="665"/>
      <c r="M30" s="665"/>
      <c r="N30" s="665"/>
      <c r="O30" s="665"/>
      <c r="P30" s="665"/>
      <c r="Q30" s="666"/>
      <c r="R30" s="667">
        <v>76262</v>
      </c>
      <c r="S30" s="668"/>
      <c r="T30" s="668"/>
      <c r="U30" s="668"/>
      <c r="V30" s="668"/>
      <c r="W30" s="668"/>
      <c r="X30" s="668"/>
      <c r="Y30" s="669"/>
      <c r="Z30" s="694">
        <v>0.4</v>
      </c>
      <c r="AA30" s="694"/>
      <c r="AB30" s="694"/>
      <c r="AC30" s="694"/>
      <c r="AD30" s="695">
        <v>12244</v>
      </c>
      <c r="AE30" s="695"/>
      <c r="AF30" s="695"/>
      <c r="AG30" s="695"/>
      <c r="AH30" s="695"/>
      <c r="AI30" s="695"/>
      <c r="AJ30" s="695"/>
      <c r="AK30" s="695"/>
      <c r="AL30" s="670">
        <v>0.2</v>
      </c>
      <c r="AM30" s="671"/>
      <c r="AN30" s="671"/>
      <c r="AO30" s="696"/>
      <c r="AP30" s="726" t="s">
        <v>224</v>
      </c>
      <c r="AQ30" s="727"/>
      <c r="AR30" s="727"/>
      <c r="AS30" s="727"/>
      <c r="AT30" s="727"/>
      <c r="AU30" s="727"/>
      <c r="AV30" s="727"/>
      <c r="AW30" s="727"/>
      <c r="AX30" s="727"/>
      <c r="AY30" s="727"/>
      <c r="AZ30" s="727"/>
      <c r="BA30" s="727"/>
      <c r="BB30" s="727"/>
      <c r="BC30" s="727"/>
      <c r="BD30" s="727"/>
      <c r="BE30" s="727"/>
      <c r="BF30" s="728"/>
      <c r="BG30" s="726" t="s">
        <v>293</v>
      </c>
      <c r="BH30" s="751"/>
      <c r="BI30" s="751"/>
      <c r="BJ30" s="751"/>
      <c r="BK30" s="751"/>
      <c r="BL30" s="751"/>
      <c r="BM30" s="751"/>
      <c r="BN30" s="751"/>
      <c r="BO30" s="751"/>
      <c r="BP30" s="751"/>
      <c r="BQ30" s="752"/>
      <c r="BR30" s="726" t="s">
        <v>294</v>
      </c>
      <c r="BS30" s="751"/>
      <c r="BT30" s="751"/>
      <c r="BU30" s="751"/>
      <c r="BV30" s="751"/>
      <c r="BW30" s="751"/>
      <c r="BX30" s="751"/>
      <c r="BY30" s="751"/>
      <c r="BZ30" s="751"/>
      <c r="CA30" s="751"/>
      <c r="CB30" s="752"/>
      <c r="CD30" s="756"/>
      <c r="CE30" s="757"/>
      <c r="CF30" s="709" t="s">
        <v>295</v>
      </c>
      <c r="CG30" s="706"/>
      <c r="CH30" s="706"/>
      <c r="CI30" s="706"/>
      <c r="CJ30" s="706"/>
      <c r="CK30" s="706"/>
      <c r="CL30" s="706"/>
      <c r="CM30" s="706"/>
      <c r="CN30" s="706"/>
      <c r="CO30" s="706"/>
      <c r="CP30" s="706"/>
      <c r="CQ30" s="707"/>
      <c r="CR30" s="667">
        <v>931938</v>
      </c>
      <c r="CS30" s="668"/>
      <c r="CT30" s="668"/>
      <c r="CU30" s="668"/>
      <c r="CV30" s="668"/>
      <c r="CW30" s="668"/>
      <c r="CX30" s="668"/>
      <c r="CY30" s="669"/>
      <c r="CZ30" s="670">
        <v>5.0999999999999996</v>
      </c>
      <c r="DA30" s="680"/>
      <c r="DB30" s="680"/>
      <c r="DC30" s="681"/>
      <c r="DD30" s="673">
        <v>931938</v>
      </c>
      <c r="DE30" s="668"/>
      <c r="DF30" s="668"/>
      <c r="DG30" s="668"/>
      <c r="DH30" s="668"/>
      <c r="DI30" s="668"/>
      <c r="DJ30" s="668"/>
      <c r="DK30" s="669"/>
      <c r="DL30" s="673">
        <v>931938</v>
      </c>
      <c r="DM30" s="668"/>
      <c r="DN30" s="668"/>
      <c r="DO30" s="668"/>
      <c r="DP30" s="668"/>
      <c r="DQ30" s="668"/>
      <c r="DR30" s="668"/>
      <c r="DS30" s="668"/>
      <c r="DT30" s="668"/>
      <c r="DU30" s="668"/>
      <c r="DV30" s="669"/>
      <c r="DW30" s="670">
        <v>12.5</v>
      </c>
      <c r="DX30" s="680"/>
      <c r="DY30" s="680"/>
      <c r="DZ30" s="680"/>
      <c r="EA30" s="680"/>
      <c r="EB30" s="680"/>
      <c r="EC30" s="701"/>
    </row>
    <row r="31" spans="2:133" ht="11.25" customHeight="1">
      <c r="B31" s="664" t="s">
        <v>296</v>
      </c>
      <c r="C31" s="665"/>
      <c r="D31" s="665"/>
      <c r="E31" s="665"/>
      <c r="F31" s="665"/>
      <c r="G31" s="665"/>
      <c r="H31" s="665"/>
      <c r="I31" s="665"/>
      <c r="J31" s="665"/>
      <c r="K31" s="665"/>
      <c r="L31" s="665"/>
      <c r="M31" s="665"/>
      <c r="N31" s="665"/>
      <c r="O31" s="665"/>
      <c r="P31" s="665"/>
      <c r="Q31" s="666"/>
      <c r="R31" s="667">
        <v>128940</v>
      </c>
      <c r="S31" s="668"/>
      <c r="T31" s="668"/>
      <c r="U31" s="668"/>
      <c r="V31" s="668"/>
      <c r="W31" s="668"/>
      <c r="X31" s="668"/>
      <c r="Y31" s="669"/>
      <c r="Z31" s="694">
        <v>0.7</v>
      </c>
      <c r="AA31" s="694"/>
      <c r="AB31" s="694"/>
      <c r="AC31" s="694"/>
      <c r="AD31" s="695" t="s">
        <v>576</v>
      </c>
      <c r="AE31" s="695"/>
      <c r="AF31" s="695"/>
      <c r="AG31" s="695"/>
      <c r="AH31" s="695"/>
      <c r="AI31" s="695"/>
      <c r="AJ31" s="695"/>
      <c r="AK31" s="695"/>
      <c r="AL31" s="670" t="s">
        <v>129</v>
      </c>
      <c r="AM31" s="671"/>
      <c r="AN31" s="671"/>
      <c r="AO31" s="696"/>
      <c r="AP31" s="740" t="s">
        <v>297</v>
      </c>
      <c r="AQ31" s="741"/>
      <c r="AR31" s="741"/>
      <c r="AS31" s="741"/>
      <c r="AT31" s="746" t="s">
        <v>298</v>
      </c>
      <c r="AU31" s="369"/>
      <c r="AV31" s="369"/>
      <c r="AW31" s="369"/>
      <c r="AX31" s="733" t="s">
        <v>190</v>
      </c>
      <c r="AY31" s="734"/>
      <c r="AZ31" s="734"/>
      <c r="BA31" s="734"/>
      <c r="BB31" s="734"/>
      <c r="BC31" s="734"/>
      <c r="BD31" s="734"/>
      <c r="BE31" s="734"/>
      <c r="BF31" s="735"/>
      <c r="BG31" s="736">
        <v>99.6</v>
      </c>
      <c r="BH31" s="737"/>
      <c r="BI31" s="737"/>
      <c r="BJ31" s="737"/>
      <c r="BK31" s="737"/>
      <c r="BL31" s="737"/>
      <c r="BM31" s="738">
        <v>98.7</v>
      </c>
      <c r="BN31" s="737"/>
      <c r="BO31" s="737"/>
      <c r="BP31" s="737"/>
      <c r="BQ31" s="739"/>
      <c r="BR31" s="736">
        <v>99</v>
      </c>
      <c r="BS31" s="737"/>
      <c r="BT31" s="737"/>
      <c r="BU31" s="737"/>
      <c r="BV31" s="737"/>
      <c r="BW31" s="737"/>
      <c r="BX31" s="738">
        <v>98.1</v>
      </c>
      <c r="BY31" s="737"/>
      <c r="BZ31" s="737"/>
      <c r="CA31" s="737"/>
      <c r="CB31" s="739"/>
      <c r="CD31" s="756"/>
      <c r="CE31" s="757"/>
      <c r="CF31" s="709" t="s">
        <v>299</v>
      </c>
      <c r="CG31" s="706"/>
      <c r="CH31" s="706"/>
      <c r="CI31" s="706"/>
      <c r="CJ31" s="706"/>
      <c r="CK31" s="706"/>
      <c r="CL31" s="706"/>
      <c r="CM31" s="706"/>
      <c r="CN31" s="706"/>
      <c r="CO31" s="706"/>
      <c r="CP31" s="706"/>
      <c r="CQ31" s="707"/>
      <c r="CR31" s="667">
        <v>53012</v>
      </c>
      <c r="CS31" s="678"/>
      <c r="CT31" s="678"/>
      <c r="CU31" s="678"/>
      <c r="CV31" s="678"/>
      <c r="CW31" s="678"/>
      <c r="CX31" s="678"/>
      <c r="CY31" s="679"/>
      <c r="CZ31" s="670">
        <v>0.3</v>
      </c>
      <c r="DA31" s="680"/>
      <c r="DB31" s="680"/>
      <c r="DC31" s="681"/>
      <c r="DD31" s="673">
        <v>53012</v>
      </c>
      <c r="DE31" s="678"/>
      <c r="DF31" s="678"/>
      <c r="DG31" s="678"/>
      <c r="DH31" s="678"/>
      <c r="DI31" s="678"/>
      <c r="DJ31" s="678"/>
      <c r="DK31" s="679"/>
      <c r="DL31" s="673">
        <v>53012</v>
      </c>
      <c r="DM31" s="678"/>
      <c r="DN31" s="678"/>
      <c r="DO31" s="678"/>
      <c r="DP31" s="678"/>
      <c r="DQ31" s="678"/>
      <c r="DR31" s="678"/>
      <c r="DS31" s="678"/>
      <c r="DT31" s="678"/>
      <c r="DU31" s="678"/>
      <c r="DV31" s="679"/>
      <c r="DW31" s="670">
        <v>0.7</v>
      </c>
      <c r="DX31" s="680"/>
      <c r="DY31" s="680"/>
      <c r="DZ31" s="680"/>
      <c r="EA31" s="680"/>
      <c r="EB31" s="680"/>
      <c r="EC31" s="701"/>
    </row>
    <row r="32" spans="2:133" ht="11.25" customHeight="1">
      <c r="B32" s="664" t="s">
        <v>300</v>
      </c>
      <c r="C32" s="665"/>
      <c r="D32" s="665"/>
      <c r="E32" s="665"/>
      <c r="F32" s="665"/>
      <c r="G32" s="665"/>
      <c r="H32" s="665"/>
      <c r="I32" s="665"/>
      <c r="J32" s="665"/>
      <c r="K32" s="665"/>
      <c r="L32" s="665"/>
      <c r="M32" s="665"/>
      <c r="N32" s="665"/>
      <c r="O32" s="665"/>
      <c r="P32" s="665"/>
      <c r="Q32" s="666"/>
      <c r="R32" s="667">
        <v>4762472</v>
      </c>
      <c r="S32" s="668"/>
      <c r="T32" s="668"/>
      <c r="U32" s="668"/>
      <c r="V32" s="668"/>
      <c r="W32" s="668"/>
      <c r="X32" s="668"/>
      <c r="Y32" s="669"/>
      <c r="Z32" s="694">
        <v>25</v>
      </c>
      <c r="AA32" s="694"/>
      <c r="AB32" s="694"/>
      <c r="AC32" s="694"/>
      <c r="AD32" s="695" t="s">
        <v>578</v>
      </c>
      <c r="AE32" s="695"/>
      <c r="AF32" s="695"/>
      <c r="AG32" s="695"/>
      <c r="AH32" s="695"/>
      <c r="AI32" s="695"/>
      <c r="AJ32" s="695"/>
      <c r="AK32" s="695"/>
      <c r="AL32" s="670" t="s">
        <v>576</v>
      </c>
      <c r="AM32" s="671"/>
      <c r="AN32" s="671"/>
      <c r="AO32" s="696"/>
      <c r="AP32" s="742"/>
      <c r="AQ32" s="743"/>
      <c r="AR32" s="743"/>
      <c r="AS32" s="743"/>
      <c r="AT32" s="747"/>
      <c r="AU32" s="365" t="s">
        <v>301</v>
      </c>
      <c r="AV32" s="365"/>
      <c r="AW32" s="365"/>
      <c r="AX32" s="664" t="s">
        <v>302</v>
      </c>
      <c r="AY32" s="665"/>
      <c r="AZ32" s="665"/>
      <c r="BA32" s="665"/>
      <c r="BB32" s="665"/>
      <c r="BC32" s="665"/>
      <c r="BD32" s="665"/>
      <c r="BE32" s="665"/>
      <c r="BF32" s="666"/>
      <c r="BG32" s="749">
        <v>99.5</v>
      </c>
      <c r="BH32" s="678"/>
      <c r="BI32" s="678"/>
      <c r="BJ32" s="678"/>
      <c r="BK32" s="678"/>
      <c r="BL32" s="678"/>
      <c r="BM32" s="671">
        <v>98.3</v>
      </c>
      <c r="BN32" s="750"/>
      <c r="BO32" s="750"/>
      <c r="BP32" s="750"/>
      <c r="BQ32" s="705"/>
      <c r="BR32" s="749">
        <v>99.3</v>
      </c>
      <c r="BS32" s="678"/>
      <c r="BT32" s="678"/>
      <c r="BU32" s="678"/>
      <c r="BV32" s="678"/>
      <c r="BW32" s="678"/>
      <c r="BX32" s="671">
        <v>98.1</v>
      </c>
      <c r="BY32" s="750"/>
      <c r="BZ32" s="750"/>
      <c r="CA32" s="750"/>
      <c r="CB32" s="705"/>
      <c r="CD32" s="758"/>
      <c r="CE32" s="759"/>
      <c r="CF32" s="709" t="s">
        <v>589</v>
      </c>
      <c r="CG32" s="706"/>
      <c r="CH32" s="706"/>
      <c r="CI32" s="706"/>
      <c r="CJ32" s="706"/>
      <c r="CK32" s="706"/>
      <c r="CL32" s="706"/>
      <c r="CM32" s="706"/>
      <c r="CN32" s="706"/>
      <c r="CO32" s="706"/>
      <c r="CP32" s="706"/>
      <c r="CQ32" s="707"/>
      <c r="CR32" s="667" t="s">
        <v>576</v>
      </c>
      <c r="CS32" s="668"/>
      <c r="CT32" s="668"/>
      <c r="CU32" s="668"/>
      <c r="CV32" s="668"/>
      <c r="CW32" s="668"/>
      <c r="CX32" s="668"/>
      <c r="CY32" s="669"/>
      <c r="CZ32" s="670" t="s">
        <v>129</v>
      </c>
      <c r="DA32" s="680"/>
      <c r="DB32" s="680"/>
      <c r="DC32" s="681"/>
      <c r="DD32" s="673" t="s">
        <v>129</v>
      </c>
      <c r="DE32" s="668"/>
      <c r="DF32" s="668"/>
      <c r="DG32" s="668"/>
      <c r="DH32" s="668"/>
      <c r="DI32" s="668"/>
      <c r="DJ32" s="668"/>
      <c r="DK32" s="669"/>
      <c r="DL32" s="673" t="s">
        <v>129</v>
      </c>
      <c r="DM32" s="668"/>
      <c r="DN32" s="668"/>
      <c r="DO32" s="668"/>
      <c r="DP32" s="668"/>
      <c r="DQ32" s="668"/>
      <c r="DR32" s="668"/>
      <c r="DS32" s="668"/>
      <c r="DT32" s="668"/>
      <c r="DU32" s="668"/>
      <c r="DV32" s="669"/>
      <c r="DW32" s="670" t="s">
        <v>576</v>
      </c>
      <c r="DX32" s="680"/>
      <c r="DY32" s="680"/>
      <c r="DZ32" s="680"/>
      <c r="EA32" s="680"/>
      <c r="EB32" s="680"/>
      <c r="EC32" s="701"/>
    </row>
    <row r="33" spans="2:133" ht="11.25" customHeight="1">
      <c r="B33" s="730" t="s">
        <v>303</v>
      </c>
      <c r="C33" s="731"/>
      <c r="D33" s="731"/>
      <c r="E33" s="731"/>
      <c r="F33" s="731"/>
      <c r="G33" s="731"/>
      <c r="H33" s="731"/>
      <c r="I33" s="731"/>
      <c r="J33" s="731"/>
      <c r="K33" s="731"/>
      <c r="L33" s="731"/>
      <c r="M33" s="731"/>
      <c r="N33" s="731"/>
      <c r="O33" s="731"/>
      <c r="P33" s="731"/>
      <c r="Q33" s="732"/>
      <c r="R33" s="667" t="s">
        <v>578</v>
      </c>
      <c r="S33" s="668"/>
      <c r="T33" s="668"/>
      <c r="U33" s="668"/>
      <c r="V33" s="668"/>
      <c r="W33" s="668"/>
      <c r="X33" s="668"/>
      <c r="Y33" s="669"/>
      <c r="Z33" s="694" t="s">
        <v>576</v>
      </c>
      <c r="AA33" s="694"/>
      <c r="AB33" s="694"/>
      <c r="AC33" s="694"/>
      <c r="AD33" s="695" t="s">
        <v>129</v>
      </c>
      <c r="AE33" s="695"/>
      <c r="AF33" s="695"/>
      <c r="AG33" s="695"/>
      <c r="AH33" s="695"/>
      <c r="AI33" s="695"/>
      <c r="AJ33" s="695"/>
      <c r="AK33" s="695"/>
      <c r="AL33" s="670" t="s">
        <v>129</v>
      </c>
      <c r="AM33" s="671"/>
      <c r="AN33" s="671"/>
      <c r="AO33" s="696"/>
      <c r="AP33" s="744"/>
      <c r="AQ33" s="745"/>
      <c r="AR33" s="745"/>
      <c r="AS33" s="745"/>
      <c r="AT33" s="748"/>
      <c r="AU33" s="363"/>
      <c r="AV33" s="363"/>
      <c r="AW33" s="363"/>
      <c r="AX33" s="644" t="s">
        <v>304</v>
      </c>
      <c r="AY33" s="645"/>
      <c r="AZ33" s="645"/>
      <c r="BA33" s="645"/>
      <c r="BB33" s="645"/>
      <c r="BC33" s="645"/>
      <c r="BD33" s="645"/>
      <c r="BE33" s="645"/>
      <c r="BF33" s="646"/>
      <c r="BG33" s="729">
        <v>99.6</v>
      </c>
      <c r="BH33" s="648"/>
      <c r="BI33" s="648"/>
      <c r="BJ33" s="648"/>
      <c r="BK33" s="648"/>
      <c r="BL33" s="648"/>
      <c r="BM33" s="686">
        <v>99</v>
      </c>
      <c r="BN33" s="648"/>
      <c r="BO33" s="648"/>
      <c r="BP33" s="648"/>
      <c r="BQ33" s="697"/>
      <c r="BR33" s="729">
        <v>98.7</v>
      </c>
      <c r="BS33" s="648"/>
      <c r="BT33" s="648"/>
      <c r="BU33" s="648"/>
      <c r="BV33" s="648"/>
      <c r="BW33" s="648"/>
      <c r="BX33" s="686">
        <v>97.9</v>
      </c>
      <c r="BY33" s="648"/>
      <c r="BZ33" s="648"/>
      <c r="CA33" s="648"/>
      <c r="CB33" s="697"/>
      <c r="CD33" s="709" t="s">
        <v>305</v>
      </c>
      <c r="CE33" s="706"/>
      <c r="CF33" s="706"/>
      <c r="CG33" s="706"/>
      <c r="CH33" s="706"/>
      <c r="CI33" s="706"/>
      <c r="CJ33" s="706"/>
      <c r="CK33" s="706"/>
      <c r="CL33" s="706"/>
      <c r="CM33" s="706"/>
      <c r="CN33" s="706"/>
      <c r="CO33" s="706"/>
      <c r="CP33" s="706"/>
      <c r="CQ33" s="707"/>
      <c r="CR33" s="667">
        <v>9065676</v>
      </c>
      <c r="CS33" s="678"/>
      <c r="CT33" s="678"/>
      <c r="CU33" s="678"/>
      <c r="CV33" s="678"/>
      <c r="CW33" s="678"/>
      <c r="CX33" s="678"/>
      <c r="CY33" s="679"/>
      <c r="CZ33" s="670">
        <v>49.6</v>
      </c>
      <c r="DA33" s="680"/>
      <c r="DB33" s="680"/>
      <c r="DC33" s="681"/>
      <c r="DD33" s="673">
        <v>8342433</v>
      </c>
      <c r="DE33" s="678"/>
      <c r="DF33" s="678"/>
      <c r="DG33" s="678"/>
      <c r="DH33" s="678"/>
      <c r="DI33" s="678"/>
      <c r="DJ33" s="678"/>
      <c r="DK33" s="679"/>
      <c r="DL33" s="673">
        <v>3242235</v>
      </c>
      <c r="DM33" s="678"/>
      <c r="DN33" s="678"/>
      <c r="DO33" s="678"/>
      <c r="DP33" s="678"/>
      <c r="DQ33" s="678"/>
      <c r="DR33" s="678"/>
      <c r="DS33" s="678"/>
      <c r="DT33" s="678"/>
      <c r="DU33" s="678"/>
      <c r="DV33" s="679"/>
      <c r="DW33" s="670">
        <v>43.4</v>
      </c>
      <c r="DX33" s="680"/>
      <c r="DY33" s="680"/>
      <c r="DZ33" s="680"/>
      <c r="EA33" s="680"/>
      <c r="EB33" s="680"/>
      <c r="EC33" s="701"/>
    </row>
    <row r="34" spans="2:133" ht="11.25" customHeight="1">
      <c r="B34" s="664" t="s">
        <v>306</v>
      </c>
      <c r="C34" s="665"/>
      <c r="D34" s="665"/>
      <c r="E34" s="665"/>
      <c r="F34" s="665"/>
      <c r="G34" s="665"/>
      <c r="H34" s="665"/>
      <c r="I34" s="665"/>
      <c r="J34" s="665"/>
      <c r="K34" s="665"/>
      <c r="L34" s="665"/>
      <c r="M34" s="665"/>
      <c r="N34" s="665"/>
      <c r="O34" s="665"/>
      <c r="P34" s="665"/>
      <c r="Q34" s="666"/>
      <c r="R34" s="667">
        <v>939892</v>
      </c>
      <c r="S34" s="668"/>
      <c r="T34" s="668"/>
      <c r="U34" s="668"/>
      <c r="V34" s="668"/>
      <c r="W34" s="668"/>
      <c r="X34" s="668"/>
      <c r="Y34" s="669"/>
      <c r="Z34" s="694">
        <v>4.9000000000000004</v>
      </c>
      <c r="AA34" s="694"/>
      <c r="AB34" s="694"/>
      <c r="AC34" s="694"/>
      <c r="AD34" s="695" t="s">
        <v>129</v>
      </c>
      <c r="AE34" s="695"/>
      <c r="AF34" s="695"/>
      <c r="AG34" s="695"/>
      <c r="AH34" s="695"/>
      <c r="AI34" s="695"/>
      <c r="AJ34" s="695"/>
      <c r="AK34" s="695"/>
      <c r="AL34" s="670" t="s">
        <v>129</v>
      </c>
      <c r="AM34" s="671"/>
      <c r="AN34" s="671"/>
      <c r="AO34" s="696"/>
      <c r="AP34" s="216"/>
      <c r="AQ34" s="217"/>
      <c r="AR34" s="365"/>
      <c r="AS34" s="369"/>
      <c r="AT34" s="369"/>
      <c r="AU34" s="369"/>
      <c r="AV34" s="369"/>
      <c r="AW34" s="369"/>
      <c r="AX34" s="369"/>
      <c r="AY34" s="369"/>
      <c r="AZ34" s="369"/>
      <c r="BA34" s="369"/>
      <c r="BB34" s="369"/>
      <c r="BC34" s="369"/>
      <c r="BD34" s="369"/>
      <c r="BE34" s="369"/>
      <c r="BF34" s="369"/>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9" t="s">
        <v>590</v>
      </c>
      <c r="CE34" s="706"/>
      <c r="CF34" s="706"/>
      <c r="CG34" s="706"/>
      <c r="CH34" s="706"/>
      <c r="CI34" s="706"/>
      <c r="CJ34" s="706"/>
      <c r="CK34" s="706"/>
      <c r="CL34" s="706"/>
      <c r="CM34" s="706"/>
      <c r="CN34" s="706"/>
      <c r="CO34" s="706"/>
      <c r="CP34" s="706"/>
      <c r="CQ34" s="707"/>
      <c r="CR34" s="667">
        <v>4605111</v>
      </c>
      <c r="CS34" s="668"/>
      <c r="CT34" s="668"/>
      <c r="CU34" s="668"/>
      <c r="CV34" s="668"/>
      <c r="CW34" s="668"/>
      <c r="CX34" s="668"/>
      <c r="CY34" s="669"/>
      <c r="CZ34" s="670">
        <v>25.2</v>
      </c>
      <c r="DA34" s="680"/>
      <c r="DB34" s="680"/>
      <c r="DC34" s="681"/>
      <c r="DD34" s="673">
        <v>4121258</v>
      </c>
      <c r="DE34" s="668"/>
      <c r="DF34" s="668"/>
      <c r="DG34" s="668"/>
      <c r="DH34" s="668"/>
      <c r="DI34" s="668"/>
      <c r="DJ34" s="668"/>
      <c r="DK34" s="669"/>
      <c r="DL34" s="673">
        <v>1364583</v>
      </c>
      <c r="DM34" s="668"/>
      <c r="DN34" s="668"/>
      <c r="DO34" s="668"/>
      <c r="DP34" s="668"/>
      <c r="DQ34" s="668"/>
      <c r="DR34" s="668"/>
      <c r="DS34" s="668"/>
      <c r="DT34" s="668"/>
      <c r="DU34" s="668"/>
      <c r="DV34" s="669"/>
      <c r="DW34" s="670">
        <v>18.3</v>
      </c>
      <c r="DX34" s="680"/>
      <c r="DY34" s="680"/>
      <c r="DZ34" s="680"/>
      <c r="EA34" s="680"/>
      <c r="EB34" s="680"/>
      <c r="EC34" s="701"/>
    </row>
    <row r="35" spans="2:133" ht="11.25" customHeight="1">
      <c r="B35" s="664" t="s">
        <v>307</v>
      </c>
      <c r="C35" s="665"/>
      <c r="D35" s="665"/>
      <c r="E35" s="665"/>
      <c r="F35" s="665"/>
      <c r="G35" s="665"/>
      <c r="H35" s="665"/>
      <c r="I35" s="665"/>
      <c r="J35" s="665"/>
      <c r="K35" s="665"/>
      <c r="L35" s="665"/>
      <c r="M35" s="665"/>
      <c r="N35" s="665"/>
      <c r="O35" s="665"/>
      <c r="P35" s="665"/>
      <c r="Q35" s="666"/>
      <c r="R35" s="667">
        <v>22043</v>
      </c>
      <c r="S35" s="668"/>
      <c r="T35" s="668"/>
      <c r="U35" s="668"/>
      <c r="V35" s="668"/>
      <c r="W35" s="668"/>
      <c r="X35" s="668"/>
      <c r="Y35" s="669"/>
      <c r="Z35" s="694">
        <v>0.1</v>
      </c>
      <c r="AA35" s="694"/>
      <c r="AB35" s="694"/>
      <c r="AC35" s="694"/>
      <c r="AD35" s="695" t="s">
        <v>576</v>
      </c>
      <c r="AE35" s="695"/>
      <c r="AF35" s="695"/>
      <c r="AG35" s="695"/>
      <c r="AH35" s="695"/>
      <c r="AI35" s="695"/>
      <c r="AJ35" s="695"/>
      <c r="AK35" s="695"/>
      <c r="AL35" s="670" t="s">
        <v>576</v>
      </c>
      <c r="AM35" s="671"/>
      <c r="AN35" s="671"/>
      <c r="AO35" s="696"/>
      <c r="AP35" s="218"/>
      <c r="AQ35" s="726" t="s">
        <v>308</v>
      </c>
      <c r="AR35" s="727"/>
      <c r="AS35" s="727"/>
      <c r="AT35" s="727"/>
      <c r="AU35" s="727"/>
      <c r="AV35" s="727"/>
      <c r="AW35" s="727"/>
      <c r="AX35" s="727"/>
      <c r="AY35" s="727"/>
      <c r="AZ35" s="727"/>
      <c r="BA35" s="727"/>
      <c r="BB35" s="727"/>
      <c r="BC35" s="727"/>
      <c r="BD35" s="727"/>
      <c r="BE35" s="727"/>
      <c r="BF35" s="728"/>
      <c r="BG35" s="726" t="s">
        <v>309</v>
      </c>
      <c r="BH35" s="727"/>
      <c r="BI35" s="727"/>
      <c r="BJ35" s="727"/>
      <c r="BK35" s="727"/>
      <c r="BL35" s="727"/>
      <c r="BM35" s="727"/>
      <c r="BN35" s="727"/>
      <c r="BO35" s="727"/>
      <c r="BP35" s="727"/>
      <c r="BQ35" s="727"/>
      <c r="BR35" s="727"/>
      <c r="BS35" s="727"/>
      <c r="BT35" s="727"/>
      <c r="BU35" s="727"/>
      <c r="BV35" s="727"/>
      <c r="BW35" s="727"/>
      <c r="BX35" s="727"/>
      <c r="BY35" s="727"/>
      <c r="BZ35" s="727"/>
      <c r="CA35" s="727"/>
      <c r="CB35" s="728"/>
      <c r="CD35" s="709" t="s">
        <v>310</v>
      </c>
      <c r="CE35" s="706"/>
      <c r="CF35" s="706"/>
      <c r="CG35" s="706"/>
      <c r="CH35" s="706"/>
      <c r="CI35" s="706"/>
      <c r="CJ35" s="706"/>
      <c r="CK35" s="706"/>
      <c r="CL35" s="706"/>
      <c r="CM35" s="706"/>
      <c r="CN35" s="706"/>
      <c r="CO35" s="706"/>
      <c r="CP35" s="706"/>
      <c r="CQ35" s="707"/>
      <c r="CR35" s="667">
        <v>74928</v>
      </c>
      <c r="CS35" s="678"/>
      <c r="CT35" s="678"/>
      <c r="CU35" s="678"/>
      <c r="CV35" s="678"/>
      <c r="CW35" s="678"/>
      <c r="CX35" s="678"/>
      <c r="CY35" s="679"/>
      <c r="CZ35" s="670">
        <v>0.4</v>
      </c>
      <c r="DA35" s="680"/>
      <c r="DB35" s="680"/>
      <c r="DC35" s="681"/>
      <c r="DD35" s="673">
        <v>72696</v>
      </c>
      <c r="DE35" s="678"/>
      <c r="DF35" s="678"/>
      <c r="DG35" s="678"/>
      <c r="DH35" s="678"/>
      <c r="DI35" s="678"/>
      <c r="DJ35" s="678"/>
      <c r="DK35" s="679"/>
      <c r="DL35" s="673">
        <v>72696</v>
      </c>
      <c r="DM35" s="678"/>
      <c r="DN35" s="678"/>
      <c r="DO35" s="678"/>
      <c r="DP35" s="678"/>
      <c r="DQ35" s="678"/>
      <c r="DR35" s="678"/>
      <c r="DS35" s="678"/>
      <c r="DT35" s="678"/>
      <c r="DU35" s="678"/>
      <c r="DV35" s="679"/>
      <c r="DW35" s="670">
        <v>1</v>
      </c>
      <c r="DX35" s="680"/>
      <c r="DY35" s="680"/>
      <c r="DZ35" s="680"/>
      <c r="EA35" s="680"/>
      <c r="EB35" s="680"/>
      <c r="EC35" s="701"/>
    </row>
    <row r="36" spans="2:133" ht="11.25" customHeight="1">
      <c r="B36" s="664" t="s">
        <v>311</v>
      </c>
      <c r="C36" s="665"/>
      <c r="D36" s="665"/>
      <c r="E36" s="665"/>
      <c r="F36" s="665"/>
      <c r="G36" s="665"/>
      <c r="H36" s="665"/>
      <c r="I36" s="665"/>
      <c r="J36" s="665"/>
      <c r="K36" s="665"/>
      <c r="L36" s="665"/>
      <c r="M36" s="665"/>
      <c r="N36" s="665"/>
      <c r="O36" s="665"/>
      <c r="P36" s="665"/>
      <c r="Q36" s="666"/>
      <c r="R36" s="667">
        <v>3986671</v>
      </c>
      <c r="S36" s="668"/>
      <c r="T36" s="668"/>
      <c r="U36" s="668"/>
      <c r="V36" s="668"/>
      <c r="W36" s="668"/>
      <c r="X36" s="668"/>
      <c r="Y36" s="669"/>
      <c r="Z36" s="694">
        <v>21</v>
      </c>
      <c r="AA36" s="694"/>
      <c r="AB36" s="694"/>
      <c r="AC36" s="694"/>
      <c r="AD36" s="695" t="s">
        <v>129</v>
      </c>
      <c r="AE36" s="695"/>
      <c r="AF36" s="695"/>
      <c r="AG36" s="695"/>
      <c r="AH36" s="695"/>
      <c r="AI36" s="695"/>
      <c r="AJ36" s="695"/>
      <c r="AK36" s="695"/>
      <c r="AL36" s="670" t="s">
        <v>129</v>
      </c>
      <c r="AM36" s="671"/>
      <c r="AN36" s="671"/>
      <c r="AO36" s="696"/>
      <c r="AP36" s="218"/>
      <c r="AQ36" s="717" t="s">
        <v>591</v>
      </c>
      <c r="AR36" s="718"/>
      <c r="AS36" s="718"/>
      <c r="AT36" s="718"/>
      <c r="AU36" s="718"/>
      <c r="AV36" s="718"/>
      <c r="AW36" s="718"/>
      <c r="AX36" s="718"/>
      <c r="AY36" s="719"/>
      <c r="AZ36" s="720">
        <v>1051995</v>
      </c>
      <c r="BA36" s="721"/>
      <c r="BB36" s="721"/>
      <c r="BC36" s="721"/>
      <c r="BD36" s="721"/>
      <c r="BE36" s="721"/>
      <c r="BF36" s="722"/>
      <c r="BG36" s="723" t="s">
        <v>312</v>
      </c>
      <c r="BH36" s="724"/>
      <c r="BI36" s="724"/>
      <c r="BJ36" s="724"/>
      <c r="BK36" s="724"/>
      <c r="BL36" s="724"/>
      <c r="BM36" s="724"/>
      <c r="BN36" s="724"/>
      <c r="BO36" s="724"/>
      <c r="BP36" s="724"/>
      <c r="BQ36" s="724"/>
      <c r="BR36" s="724"/>
      <c r="BS36" s="724"/>
      <c r="BT36" s="724"/>
      <c r="BU36" s="725"/>
      <c r="BV36" s="720">
        <v>61593</v>
      </c>
      <c r="BW36" s="721"/>
      <c r="BX36" s="721"/>
      <c r="BY36" s="721"/>
      <c r="BZ36" s="721"/>
      <c r="CA36" s="721"/>
      <c r="CB36" s="722"/>
      <c r="CD36" s="709" t="s">
        <v>313</v>
      </c>
      <c r="CE36" s="706"/>
      <c r="CF36" s="706"/>
      <c r="CG36" s="706"/>
      <c r="CH36" s="706"/>
      <c r="CI36" s="706"/>
      <c r="CJ36" s="706"/>
      <c r="CK36" s="706"/>
      <c r="CL36" s="706"/>
      <c r="CM36" s="706"/>
      <c r="CN36" s="706"/>
      <c r="CO36" s="706"/>
      <c r="CP36" s="706"/>
      <c r="CQ36" s="707"/>
      <c r="CR36" s="667">
        <v>1557806</v>
      </c>
      <c r="CS36" s="668"/>
      <c r="CT36" s="668"/>
      <c r="CU36" s="668"/>
      <c r="CV36" s="668"/>
      <c r="CW36" s="668"/>
      <c r="CX36" s="668"/>
      <c r="CY36" s="669"/>
      <c r="CZ36" s="670">
        <v>8.5</v>
      </c>
      <c r="DA36" s="680"/>
      <c r="DB36" s="680"/>
      <c r="DC36" s="681"/>
      <c r="DD36" s="673">
        <v>1479859</v>
      </c>
      <c r="DE36" s="668"/>
      <c r="DF36" s="668"/>
      <c r="DG36" s="668"/>
      <c r="DH36" s="668"/>
      <c r="DI36" s="668"/>
      <c r="DJ36" s="668"/>
      <c r="DK36" s="669"/>
      <c r="DL36" s="673">
        <v>1232895</v>
      </c>
      <c r="DM36" s="668"/>
      <c r="DN36" s="668"/>
      <c r="DO36" s="668"/>
      <c r="DP36" s="668"/>
      <c r="DQ36" s="668"/>
      <c r="DR36" s="668"/>
      <c r="DS36" s="668"/>
      <c r="DT36" s="668"/>
      <c r="DU36" s="668"/>
      <c r="DV36" s="669"/>
      <c r="DW36" s="670">
        <v>16.5</v>
      </c>
      <c r="DX36" s="680"/>
      <c r="DY36" s="680"/>
      <c r="DZ36" s="680"/>
      <c r="EA36" s="680"/>
      <c r="EB36" s="680"/>
      <c r="EC36" s="701"/>
    </row>
    <row r="37" spans="2:133" ht="11.25" customHeight="1">
      <c r="B37" s="664" t="s">
        <v>314</v>
      </c>
      <c r="C37" s="665"/>
      <c r="D37" s="665"/>
      <c r="E37" s="665"/>
      <c r="F37" s="665"/>
      <c r="G37" s="665"/>
      <c r="H37" s="665"/>
      <c r="I37" s="665"/>
      <c r="J37" s="665"/>
      <c r="K37" s="665"/>
      <c r="L37" s="665"/>
      <c r="M37" s="665"/>
      <c r="N37" s="665"/>
      <c r="O37" s="665"/>
      <c r="P37" s="665"/>
      <c r="Q37" s="666"/>
      <c r="R37" s="667">
        <v>487414</v>
      </c>
      <c r="S37" s="668"/>
      <c r="T37" s="668"/>
      <c r="U37" s="668"/>
      <c r="V37" s="668"/>
      <c r="W37" s="668"/>
      <c r="X37" s="668"/>
      <c r="Y37" s="669"/>
      <c r="Z37" s="694">
        <v>2.6</v>
      </c>
      <c r="AA37" s="694"/>
      <c r="AB37" s="694"/>
      <c r="AC37" s="694"/>
      <c r="AD37" s="695" t="s">
        <v>129</v>
      </c>
      <c r="AE37" s="695"/>
      <c r="AF37" s="695"/>
      <c r="AG37" s="695"/>
      <c r="AH37" s="695"/>
      <c r="AI37" s="695"/>
      <c r="AJ37" s="695"/>
      <c r="AK37" s="695"/>
      <c r="AL37" s="670" t="s">
        <v>129</v>
      </c>
      <c r="AM37" s="671"/>
      <c r="AN37" s="671"/>
      <c r="AO37" s="696"/>
      <c r="AQ37" s="702" t="s">
        <v>315</v>
      </c>
      <c r="AR37" s="703"/>
      <c r="AS37" s="703"/>
      <c r="AT37" s="703"/>
      <c r="AU37" s="703"/>
      <c r="AV37" s="703"/>
      <c r="AW37" s="703"/>
      <c r="AX37" s="703"/>
      <c r="AY37" s="704"/>
      <c r="AZ37" s="667">
        <v>227107</v>
      </c>
      <c r="BA37" s="668"/>
      <c r="BB37" s="668"/>
      <c r="BC37" s="668"/>
      <c r="BD37" s="678"/>
      <c r="BE37" s="678"/>
      <c r="BF37" s="705"/>
      <c r="BG37" s="709" t="s">
        <v>316</v>
      </c>
      <c r="BH37" s="706"/>
      <c r="BI37" s="706"/>
      <c r="BJ37" s="706"/>
      <c r="BK37" s="706"/>
      <c r="BL37" s="706"/>
      <c r="BM37" s="706"/>
      <c r="BN37" s="706"/>
      <c r="BO37" s="706"/>
      <c r="BP37" s="706"/>
      <c r="BQ37" s="706"/>
      <c r="BR37" s="706"/>
      <c r="BS37" s="706"/>
      <c r="BT37" s="706"/>
      <c r="BU37" s="707"/>
      <c r="BV37" s="667">
        <v>56469</v>
      </c>
      <c r="BW37" s="668"/>
      <c r="BX37" s="668"/>
      <c r="BY37" s="668"/>
      <c r="BZ37" s="668"/>
      <c r="CA37" s="668"/>
      <c r="CB37" s="708"/>
      <c r="CD37" s="709" t="s">
        <v>317</v>
      </c>
      <c r="CE37" s="706"/>
      <c r="CF37" s="706"/>
      <c r="CG37" s="706"/>
      <c r="CH37" s="706"/>
      <c r="CI37" s="706"/>
      <c r="CJ37" s="706"/>
      <c r="CK37" s="706"/>
      <c r="CL37" s="706"/>
      <c r="CM37" s="706"/>
      <c r="CN37" s="706"/>
      <c r="CO37" s="706"/>
      <c r="CP37" s="706"/>
      <c r="CQ37" s="707"/>
      <c r="CR37" s="667">
        <v>819360</v>
      </c>
      <c r="CS37" s="678"/>
      <c r="CT37" s="678"/>
      <c r="CU37" s="678"/>
      <c r="CV37" s="678"/>
      <c r="CW37" s="678"/>
      <c r="CX37" s="678"/>
      <c r="CY37" s="679"/>
      <c r="CZ37" s="670">
        <v>4.5</v>
      </c>
      <c r="DA37" s="680"/>
      <c r="DB37" s="680"/>
      <c r="DC37" s="681"/>
      <c r="DD37" s="673">
        <v>819131</v>
      </c>
      <c r="DE37" s="678"/>
      <c r="DF37" s="678"/>
      <c r="DG37" s="678"/>
      <c r="DH37" s="678"/>
      <c r="DI37" s="678"/>
      <c r="DJ37" s="678"/>
      <c r="DK37" s="679"/>
      <c r="DL37" s="673">
        <v>781671</v>
      </c>
      <c r="DM37" s="678"/>
      <c r="DN37" s="678"/>
      <c r="DO37" s="678"/>
      <c r="DP37" s="678"/>
      <c r="DQ37" s="678"/>
      <c r="DR37" s="678"/>
      <c r="DS37" s="678"/>
      <c r="DT37" s="678"/>
      <c r="DU37" s="678"/>
      <c r="DV37" s="679"/>
      <c r="DW37" s="670">
        <v>10.5</v>
      </c>
      <c r="DX37" s="680"/>
      <c r="DY37" s="680"/>
      <c r="DZ37" s="680"/>
      <c r="EA37" s="680"/>
      <c r="EB37" s="680"/>
      <c r="EC37" s="701"/>
    </row>
    <row r="38" spans="2:133" ht="11.25" customHeight="1">
      <c r="B38" s="664" t="s">
        <v>318</v>
      </c>
      <c r="C38" s="665"/>
      <c r="D38" s="665"/>
      <c r="E38" s="665"/>
      <c r="F38" s="665"/>
      <c r="G38" s="665"/>
      <c r="H38" s="665"/>
      <c r="I38" s="665"/>
      <c r="J38" s="665"/>
      <c r="K38" s="665"/>
      <c r="L38" s="665"/>
      <c r="M38" s="665"/>
      <c r="N38" s="665"/>
      <c r="O38" s="665"/>
      <c r="P38" s="665"/>
      <c r="Q38" s="666"/>
      <c r="R38" s="667">
        <v>372672</v>
      </c>
      <c r="S38" s="668"/>
      <c r="T38" s="668"/>
      <c r="U38" s="668"/>
      <c r="V38" s="668"/>
      <c r="W38" s="668"/>
      <c r="X38" s="668"/>
      <c r="Y38" s="669"/>
      <c r="Z38" s="694">
        <v>2</v>
      </c>
      <c r="AA38" s="694"/>
      <c r="AB38" s="694"/>
      <c r="AC38" s="694"/>
      <c r="AD38" s="695" t="s">
        <v>129</v>
      </c>
      <c r="AE38" s="695"/>
      <c r="AF38" s="695"/>
      <c r="AG38" s="695"/>
      <c r="AH38" s="695"/>
      <c r="AI38" s="695"/>
      <c r="AJ38" s="695"/>
      <c r="AK38" s="695"/>
      <c r="AL38" s="670" t="s">
        <v>576</v>
      </c>
      <c r="AM38" s="671"/>
      <c r="AN38" s="671"/>
      <c r="AO38" s="696"/>
      <c r="AQ38" s="702" t="s">
        <v>592</v>
      </c>
      <c r="AR38" s="703"/>
      <c r="AS38" s="703"/>
      <c r="AT38" s="703"/>
      <c r="AU38" s="703"/>
      <c r="AV38" s="703"/>
      <c r="AW38" s="703"/>
      <c r="AX38" s="703"/>
      <c r="AY38" s="704"/>
      <c r="AZ38" s="667">
        <v>55380</v>
      </c>
      <c r="BA38" s="668"/>
      <c r="BB38" s="668"/>
      <c r="BC38" s="668"/>
      <c r="BD38" s="678"/>
      <c r="BE38" s="678"/>
      <c r="BF38" s="705"/>
      <c r="BG38" s="709" t="s">
        <v>319</v>
      </c>
      <c r="BH38" s="706"/>
      <c r="BI38" s="706"/>
      <c r="BJ38" s="706"/>
      <c r="BK38" s="706"/>
      <c r="BL38" s="706"/>
      <c r="BM38" s="706"/>
      <c r="BN38" s="706"/>
      <c r="BO38" s="706"/>
      <c r="BP38" s="706"/>
      <c r="BQ38" s="706"/>
      <c r="BR38" s="706"/>
      <c r="BS38" s="706"/>
      <c r="BT38" s="706"/>
      <c r="BU38" s="707"/>
      <c r="BV38" s="667">
        <v>3026</v>
      </c>
      <c r="BW38" s="668"/>
      <c r="BX38" s="668"/>
      <c r="BY38" s="668"/>
      <c r="BZ38" s="668"/>
      <c r="CA38" s="668"/>
      <c r="CB38" s="708"/>
      <c r="CD38" s="709" t="s">
        <v>320</v>
      </c>
      <c r="CE38" s="706"/>
      <c r="CF38" s="706"/>
      <c r="CG38" s="706"/>
      <c r="CH38" s="706"/>
      <c r="CI38" s="706"/>
      <c r="CJ38" s="706"/>
      <c r="CK38" s="706"/>
      <c r="CL38" s="706"/>
      <c r="CM38" s="706"/>
      <c r="CN38" s="706"/>
      <c r="CO38" s="706"/>
      <c r="CP38" s="706"/>
      <c r="CQ38" s="707"/>
      <c r="CR38" s="667">
        <v>809603</v>
      </c>
      <c r="CS38" s="668"/>
      <c r="CT38" s="668"/>
      <c r="CU38" s="668"/>
      <c r="CV38" s="668"/>
      <c r="CW38" s="668"/>
      <c r="CX38" s="668"/>
      <c r="CY38" s="669"/>
      <c r="CZ38" s="670">
        <v>4.4000000000000004</v>
      </c>
      <c r="DA38" s="680"/>
      <c r="DB38" s="680"/>
      <c r="DC38" s="681"/>
      <c r="DD38" s="673">
        <v>658810</v>
      </c>
      <c r="DE38" s="668"/>
      <c r="DF38" s="668"/>
      <c r="DG38" s="668"/>
      <c r="DH38" s="668"/>
      <c r="DI38" s="668"/>
      <c r="DJ38" s="668"/>
      <c r="DK38" s="669"/>
      <c r="DL38" s="673">
        <v>572061</v>
      </c>
      <c r="DM38" s="668"/>
      <c r="DN38" s="668"/>
      <c r="DO38" s="668"/>
      <c r="DP38" s="668"/>
      <c r="DQ38" s="668"/>
      <c r="DR38" s="668"/>
      <c r="DS38" s="668"/>
      <c r="DT38" s="668"/>
      <c r="DU38" s="668"/>
      <c r="DV38" s="669"/>
      <c r="DW38" s="670">
        <v>7.7</v>
      </c>
      <c r="DX38" s="680"/>
      <c r="DY38" s="680"/>
      <c r="DZ38" s="680"/>
      <c r="EA38" s="680"/>
      <c r="EB38" s="680"/>
      <c r="EC38" s="701"/>
    </row>
    <row r="39" spans="2:133" ht="11.25" customHeight="1">
      <c r="B39" s="664" t="s">
        <v>321</v>
      </c>
      <c r="C39" s="665"/>
      <c r="D39" s="665"/>
      <c r="E39" s="665"/>
      <c r="F39" s="665"/>
      <c r="G39" s="665"/>
      <c r="H39" s="665"/>
      <c r="I39" s="665"/>
      <c r="J39" s="665"/>
      <c r="K39" s="665"/>
      <c r="L39" s="665"/>
      <c r="M39" s="665"/>
      <c r="N39" s="665"/>
      <c r="O39" s="665"/>
      <c r="P39" s="665"/>
      <c r="Q39" s="666"/>
      <c r="R39" s="667">
        <v>125829</v>
      </c>
      <c r="S39" s="668"/>
      <c r="T39" s="668"/>
      <c r="U39" s="668"/>
      <c r="V39" s="668"/>
      <c r="W39" s="668"/>
      <c r="X39" s="668"/>
      <c r="Y39" s="669"/>
      <c r="Z39" s="694">
        <v>0.7</v>
      </c>
      <c r="AA39" s="694"/>
      <c r="AB39" s="694"/>
      <c r="AC39" s="694"/>
      <c r="AD39" s="695">
        <v>23</v>
      </c>
      <c r="AE39" s="695"/>
      <c r="AF39" s="695"/>
      <c r="AG39" s="695"/>
      <c r="AH39" s="695"/>
      <c r="AI39" s="695"/>
      <c r="AJ39" s="695"/>
      <c r="AK39" s="695"/>
      <c r="AL39" s="670">
        <v>0</v>
      </c>
      <c r="AM39" s="671"/>
      <c r="AN39" s="671"/>
      <c r="AO39" s="696"/>
      <c r="AQ39" s="702" t="s">
        <v>593</v>
      </c>
      <c r="AR39" s="703"/>
      <c r="AS39" s="703"/>
      <c r="AT39" s="703"/>
      <c r="AU39" s="703"/>
      <c r="AV39" s="703"/>
      <c r="AW39" s="703"/>
      <c r="AX39" s="703"/>
      <c r="AY39" s="704"/>
      <c r="AZ39" s="667">
        <v>25521</v>
      </c>
      <c r="BA39" s="668"/>
      <c r="BB39" s="668"/>
      <c r="BC39" s="668"/>
      <c r="BD39" s="678"/>
      <c r="BE39" s="678"/>
      <c r="BF39" s="705"/>
      <c r="BG39" s="709" t="s">
        <v>322</v>
      </c>
      <c r="BH39" s="706"/>
      <c r="BI39" s="706"/>
      <c r="BJ39" s="706"/>
      <c r="BK39" s="706"/>
      <c r="BL39" s="706"/>
      <c r="BM39" s="706"/>
      <c r="BN39" s="706"/>
      <c r="BO39" s="706"/>
      <c r="BP39" s="706"/>
      <c r="BQ39" s="706"/>
      <c r="BR39" s="706"/>
      <c r="BS39" s="706"/>
      <c r="BT39" s="706"/>
      <c r="BU39" s="707"/>
      <c r="BV39" s="667">
        <v>4877</v>
      </c>
      <c r="BW39" s="668"/>
      <c r="BX39" s="668"/>
      <c r="BY39" s="668"/>
      <c r="BZ39" s="668"/>
      <c r="CA39" s="668"/>
      <c r="CB39" s="708"/>
      <c r="CD39" s="709" t="s">
        <v>594</v>
      </c>
      <c r="CE39" s="706"/>
      <c r="CF39" s="706"/>
      <c r="CG39" s="706"/>
      <c r="CH39" s="706"/>
      <c r="CI39" s="706"/>
      <c r="CJ39" s="706"/>
      <c r="CK39" s="706"/>
      <c r="CL39" s="706"/>
      <c r="CM39" s="706"/>
      <c r="CN39" s="706"/>
      <c r="CO39" s="706"/>
      <c r="CP39" s="706"/>
      <c r="CQ39" s="707"/>
      <c r="CR39" s="667">
        <v>1997492</v>
      </c>
      <c r="CS39" s="678"/>
      <c r="CT39" s="678"/>
      <c r="CU39" s="678"/>
      <c r="CV39" s="678"/>
      <c r="CW39" s="678"/>
      <c r="CX39" s="678"/>
      <c r="CY39" s="679"/>
      <c r="CZ39" s="670">
        <v>10.9</v>
      </c>
      <c r="DA39" s="680"/>
      <c r="DB39" s="680"/>
      <c r="DC39" s="681"/>
      <c r="DD39" s="673">
        <v>1995174</v>
      </c>
      <c r="DE39" s="678"/>
      <c r="DF39" s="678"/>
      <c r="DG39" s="678"/>
      <c r="DH39" s="678"/>
      <c r="DI39" s="678"/>
      <c r="DJ39" s="678"/>
      <c r="DK39" s="679"/>
      <c r="DL39" s="673" t="s">
        <v>576</v>
      </c>
      <c r="DM39" s="678"/>
      <c r="DN39" s="678"/>
      <c r="DO39" s="678"/>
      <c r="DP39" s="678"/>
      <c r="DQ39" s="678"/>
      <c r="DR39" s="678"/>
      <c r="DS39" s="678"/>
      <c r="DT39" s="678"/>
      <c r="DU39" s="678"/>
      <c r="DV39" s="679"/>
      <c r="DW39" s="670" t="s">
        <v>129</v>
      </c>
      <c r="DX39" s="680"/>
      <c r="DY39" s="680"/>
      <c r="DZ39" s="680"/>
      <c r="EA39" s="680"/>
      <c r="EB39" s="680"/>
      <c r="EC39" s="701"/>
    </row>
    <row r="40" spans="2:133" ht="11.25" customHeight="1">
      <c r="B40" s="664" t="s">
        <v>323</v>
      </c>
      <c r="C40" s="665"/>
      <c r="D40" s="665"/>
      <c r="E40" s="665"/>
      <c r="F40" s="665"/>
      <c r="G40" s="665"/>
      <c r="H40" s="665"/>
      <c r="I40" s="665"/>
      <c r="J40" s="665"/>
      <c r="K40" s="665"/>
      <c r="L40" s="665"/>
      <c r="M40" s="665"/>
      <c r="N40" s="665"/>
      <c r="O40" s="665"/>
      <c r="P40" s="665"/>
      <c r="Q40" s="666"/>
      <c r="R40" s="667">
        <v>854635</v>
      </c>
      <c r="S40" s="668"/>
      <c r="T40" s="668"/>
      <c r="U40" s="668"/>
      <c r="V40" s="668"/>
      <c r="W40" s="668"/>
      <c r="X40" s="668"/>
      <c r="Y40" s="669"/>
      <c r="Z40" s="694">
        <v>4.5</v>
      </c>
      <c r="AA40" s="694"/>
      <c r="AB40" s="694"/>
      <c r="AC40" s="694"/>
      <c r="AD40" s="695" t="s">
        <v>129</v>
      </c>
      <c r="AE40" s="695"/>
      <c r="AF40" s="695"/>
      <c r="AG40" s="695"/>
      <c r="AH40" s="695"/>
      <c r="AI40" s="695"/>
      <c r="AJ40" s="695"/>
      <c r="AK40" s="695"/>
      <c r="AL40" s="670" t="s">
        <v>578</v>
      </c>
      <c r="AM40" s="671"/>
      <c r="AN40" s="671"/>
      <c r="AO40" s="696"/>
      <c r="AQ40" s="702" t="s">
        <v>595</v>
      </c>
      <c r="AR40" s="703"/>
      <c r="AS40" s="703"/>
      <c r="AT40" s="703"/>
      <c r="AU40" s="703"/>
      <c r="AV40" s="703"/>
      <c r="AW40" s="703"/>
      <c r="AX40" s="703"/>
      <c r="AY40" s="704"/>
      <c r="AZ40" s="667">
        <v>21069</v>
      </c>
      <c r="BA40" s="668"/>
      <c r="BB40" s="668"/>
      <c r="BC40" s="668"/>
      <c r="BD40" s="678"/>
      <c r="BE40" s="678"/>
      <c r="BF40" s="705"/>
      <c r="BG40" s="710" t="s">
        <v>324</v>
      </c>
      <c r="BH40" s="711"/>
      <c r="BI40" s="711"/>
      <c r="BJ40" s="711"/>
      <c r="BK40" s="711"/>
      <c r="BL40" s="367"/>
      <c r="BM40" s="706" t="s">
        <v>325</v>
      </c>
      <c r="BN40" s="706"/>
      <c r="BO40" s="706"/>
      <c r="BP40" s="706"/>
      <c r="BQ40" s="706"/>
      <c r="BR40" s="706"/>
      <c r="BS40" s="706"/>
      <c r="BT40" s="706"/>
      <c r="BU40" s="707"/>
      <c r="BV40" s="667">
        <v>117</v>
      </c>
      <c r="BW40" s="668"/>
      <c r="BX40" s="668"/>
      <c r="BY40" s="668"/>
      <c r="BZ40" s="668"/>
      <c r="CA40" s="668"/>
      <c r="CB40" s="708"/>
      <c r="CD40" s="709" t="s">
        <v>326</v>
      </c>
      <c r="CE40" s="706"/>
      <c r="CF40" s="706"/>
      <c r="CG40" s="706"/>
      <c r="CH40" s="706"/>
      <c r="CI40" s="706"/>
      <c r="CJ40" s="706"/>
      <c r="CK40" s="706"/>
      <c r="CL40" s="706"/>
      <c r="CM40" s="706"/>
      <c r="CN40" s="706"/>
      <c r="CO40" s="706"/>
      <c r="CP40" s="706"/>
      <c r="CQ40" s="707"/>
      <c r="CR40" s="667">
        <v>20736</v>
      </c>
      <c r="CS40" s="668"/>
      <c r="CT40" s="668"/>
      <c r="CU40" s="668"/>
      <c r="CV40" s="668"/>
      <c r="CW40" s="668"/>
      <c r="CX40" s="668"/>
      <c r="CY40" s="669"/>
      <c r="CZ40" s="670">
        <v>0.1</v>
      </c>
      <c r="DA40" s="680"/>
      <c r="DB40" s="680"/>
      <c r="DC40" s="681"/>
      <c r="DD40" s="673">
        <v>14636</v>
      </c>
      <c r="DE40" s="668"/>
      <c r="DF40" s="668"/>
      <c r="DG40" s="668"/>
      <c r="DH40" s="668"/>
      <c r="DI40" s="668"/>
      <c r="DJ40" s="668"/>
      <c r="DK40" s="669"/>
      <c r="DL40" s="673" t="s">
        <v>576</v>
      </c>
      <c r="DM40" s="668"/>
      <c r="DN40" s="668"/>
      <c r="DO40" s="668"/>
      <c r="DP40" s="668"/>
      <c r="DQ40" s="668"/>
      <c r="DR40" s="668"/>
      <c r="DS40" s="668"/>
      <c r="DT40" s="668"/>
      <c r="DU40" s="668"/>
      <c r="DV40" s="669"/>
      <c r="DW40" s="670" t="s">
        <v>129</v>
      </c>
      <c r="DX40" s="680"/>
      <c r="DY40" s="680"/>
      <c r="DZ40" s="680"/>
      <c r="EA40" s="680"/>
      <c r="EB40" s="680"/>
      <c r="EC40" s="701"/>
    </row>
    <row r="41" spans="2:133" ht="11.25" customHeight="1">
      <c r="B41" s="664" t="s">
        <v>327</v>
      </c>
      <c r="C41" s="665"/>
      <c r="D41" s="665"/>
      <c r="E41" s="665"/>
      <c r="F41" s="665"/>
      <c r="G41" s="665"/>
      <c r="H41" s="665"/>
      <c r="I41" s="665"/>
      <c r="J41" s="665"/>
      <c r="K41" s="665"/>
      <c r="L41" s="665"/>
      <c r="M41" s="665"/>
      <c r="N41" s="665"/>
      <c r="O41" s="665"/>
      <c r="P41" s="665"/>
      <c r="Q41" s="666"/>
      <c r="R41" s="667" t="s">
        <v>576</v>
      </c>
      <c r="S41" s="668"/>
      <c r="T41" s="668"/>
      <c r="U41" s="668"/>
      <c r="V41" s="668"/>
      <c r="W41" s="668"/>
      <c r="X41" s="668"/>
      <c r="Y41" s="669"/>
      <c r="Z41" s="694" t="s">
        <v>129</v>
      </c>
      <c r="AA41" s="694"/>
      <c r="AB41" s="694"/>
      <c r="AC41" s="694"/>
      <c r="AD41" s="695" t="s">
        <v>129</v>
      </c>
      <c r="AE41" s="695"/>
      <c r="AF41" s="695"/>
      <c r="AG41" s="695"/>
      <c r="AH41" s="695"/>
      <c r="AI41" s="695"/>
      <c r="AJ41" s="695"/>
      <c r="AK41" s="695"/>
      <c r="AL41" s="670" t="s">
        <v>576</v>
      </c>
      <c r="AM41" s="671"/>
      <c r="AN41" s="671"/>
      <c r="AO41" s="696"/>
      <c r="AQ41" s="702" t="s">
        <v>328</v>
      </c>
      <c r="AR41" s="703"/>
      <c r="AS41" s="703"/>
      <c r="AT41" s="703"/>
      <c r="AU41" s="703"/>
      <c r="AV41" s="703"/>
      <c r="AW41" s="703"/>
      <c r="AX41" s="703"/>
      <c r="AY41" s="704"/>
      <c r="AZ41" s="667">
        <v>189991</v>
      </c>
      <c r="BA41" s="668"/>
      <c r="BB41" s="668"/>
      <c r="BC41" s="668"/>
      <c r="BD41" s="678"/>
      <c r="BE41" s="678"/>
      <c r="BF41" s="705"/>
      <c r="BG41" s="710"/>
      <c r="BH41" s="711"/>
      <c r="BI41" s="711"/>
      <c r="BJ41" s="711"/>
      <c r="BK41" s="711"/>
      <c r="BL41" s="367"/>
      <c r="BM41" s="706" t="s">
        <v>329</v>
      </c>
      <c r="BN41" s="706"/>
      <c r="BO41" s="706"/>
      <c r="BP41" s="706"/>
      <c r="BQ41" s="706"/>
      <c r="BR41" s="706"/>
      <c r="BS41" s="706"/>
      <c r="BT41" s="706"/>
      <c r="BU41" s="707"/>
      <c r="BV41" s="667" t="s">
        <v>576</v>
      </c>
      <c r="BW41" s="668"/>
      <c r="BX41" s="668"/>
      <c r="BY41" s="668"/>
      <c r="BZ41" s="668"/>
      <c r="CA41" s="668"/>
      <c r="CB41" s="708"/>
      <c r="CD41" s="709" t="s">
        <v>330</v>
      </c>
      <c r="CE41" s="706"/>
      <c r="CF41" s="706"/>
      <c r="CG41" s="706"/>
      <c r="CH41" s="706"/>
      <c r="CI41" s="706"/>
      <c r="CJ41" s="706"/>
      <c r="CK41" s="706"/>
      <c r="CL41" s="706"/>
      <c r="CM41" s="706"/>
      <c r="CN41" s="706"/>
      <c r="CO41" s="706"/>
      <c r="CP41" s="706"/>
      <c r="CQ41" s="707"/>
      <c r="CR41" s="667" t="s">
        <v>578</v>
      </c>
      <c r="CS41" s="678"/>
      <c r="CT41" s="678"/>
      <c r="CU41" s="678"/>
      <c r="CV41" s="678"/>
      <c r="CW41" s="678"/>
      <c r="CX41" s="678"/>
      <c r="CY41" s="679"/>
      <c r="CZ41" s="670" t="s">
        <v>576</v>
      </c>
      <c r="DA41" s="680"/>
      <c r="DB41" s="680"/>
      <c r="DC41" s="681"/>
      <c r="DD41" s="673" t="s">
        <v>129</v>
      </c>
      <c r="DE41" s="678"/>
      <c r="DF41" s="678"/>
      <c r="DG41" s="678"/>
      <c r="DH41" s="678"/>
      <c r="DI41" s="678"/>
      <c r="DJ41" s="678"/>
      <c r="DK41" s="679"/>
      <c r="DL41" s="674"/>
      <c r="DM41" s="675"/>
      <c r="DN41" s="675"/>
      <c r="DO41" s="675"/>
      <c r="DP41" s="675"/>
      <c r="DQ41" s="675"/>
      <c r="DR41" s="675"/>
      <c r="DS41" s="675"/>
      <c r="DT41" s="675"/>
      <c r="DU41" s="675"/>
      <c r="DV41" s="676"/>
      <c r="DW41" s="660"/>
      <c r="DX41" s="661"/>
      <c r="DY41" s="661"/>
      <c r="DZ41" s="661"/>
      <c r="EA41" s="661"/>
      <c r="EB41" s="661"/>
      <c r="EC41" s="662"/>
    </row>
    <row r="42" spans="2:133" ht="11.25" customHeight="1">
      <c r="B42" s="664" t="s">
        <v>596</v>
      </c>
      <c r="C42" s="665"/>
      <c r="D42" s="665"/>
      <c r="E42" s="665"/>
      <c r="F42" s="665"/>
      <c r="G42" s="665"/>
      <c r="H42" s="665"/>
      <c r="I42" s="665"/>
      <c r="J42" s="665"/>
      <c r="K42" s="665"/>
      <c r="L42" s="665"/>
      <c r="M42" s="665"/>
      <c r="N42" s="665"/>
      <c r="O42" s="665"/>
      <c r="P42" s="665"/>
      <c r="Q42" s="666"/>
      <c r="R42" s="667" t="s">
        <v>576</v>
      </c>
      <c r="S42" s="668"/>
      <c r="T42" s="668"/>
      <c r="U42" s="668"/>
      <c r="V42" s="668"/>
      <c r="W42" s="668"/>
      <c r="X42" s="668"/>
      <c r="Y42" s="669"/>
      <c r="Z42" s="694" t="s">
        <v>129</v>
      </c>
      <c r="AA42" s="694"/>
      <c r="AB42" s="694"/>
      <c r="AC42" s="694"/>
      <c r="AD42" s="695" t="s">
        <v>576</v>
      </c>
      <c r="AE42" s="695"/>
      <c r="AF42" s="695"/>
      <c r="AG42" s="695"/>
      <c r="AH42" s="695"/>
      <c r="AI42" s="695"/>
      <c r="AJ42" s="695"/>
      <c r="AK42" s="695"/>
      <c r="AL42" s="670" t="s">
        <v>129</v>
      </c>
      <c r="AM42" s="671"/>
      <c r="AN42" s="671"/>
      <c r="AO42" s="696"/>
      <c r="AQ42" s="714" t="s">
        <v>597</v>
      </c>
      <c r="AR42" s="715"/>
      <c r="AS42" s="715"/>
      <c r="AT42" s="715"/>
      <c r="AU42" s="715"/>
      <c r="AV42" s="715"/>
      <c r="AW42" s="715"/>
      <c r="AX42" s="715"/>
      <c r="AY42" s="716"/>
      <c r="AZ42" s="647">
        <v>532927</v>
      </c>
      <c r="BA42" s="682"/>
      <c r="BB42" s="682"/>
      <c r="BC42" s="682"/>
      <c r="BD42" s="648"/>
      <c r="BE42" s="648"/>
      <c r="BF42" s="697"/>
      <c r="BG42" s="712"/>
      <c r="BH42" s="713"/>
      <c r="BI42" s="713"/>
      <c r="BJ42" s="713"/>
      <c r="BK42" s="713"/>
      <c r="BL42" s="368"/>
      <c r="BM42" s="698" t="s">
        <v>598</v>
      </c>
      <c r="BN42" s="698"/>
      <c r="BO42" s="698"/>
      <c r="BP42" s="698"/>
      <c r="BQ42" s="698"/>
      <c r="BR42" s="698"/>
      <c r="BS42" s="698"/>
      <c r="BT42" s="698"/>
      <c r="BU42" s="699"/>
      <c r="BV42" s="647">
        <v>338</v>
      </c>
      <c r="BW42" s="682"/>
      <c r="BX42" s="682"/>
      <c r="BY42" s="682"/>
      <c r="BZ42" s="682"/>
      <c r="CA42" s="682"/>
      <c r="CB42" s="700"/>
      <c r="CD42" s="664" t="s">
        <v>331</v>
      </c>
      <c r="CE42" s="665"/>
      <c r="CF42" s="665"/>
      <c r="CG42" s="665"/>
      <c r="CH42" s="665"/>
      <c r="CI42" s="665"/>
      <c r="CJ42" s="665"/>
      <c r="CK42" s="665"/>
      <c r="CL42" s="665"/>
      <c r="CM42" s="665"/>
      <c r="CN42" s="665"/>
      <c r="CO42" s="665"/>
      <c r="CP42" s="665"/>
      <c r="CQ42" s="666"/>
      <c r="CR42" s="667">
        <v>2853088</v>
      </c>
      <c r="CS42" s="678"/>
      <c r="CT42" s="678"/>
      <c r="CU42" s="678"/>
      <c r="CV42" s="678"/>
      <c r="CW42" s="678"/>
      <c r="CX42" s="678"/>
      <c r="CY42" s="679"/>
      <c r="CZ42" s="670">
        <v>15.6</v>
      </c>
      <c r="DA42" s="680"/>
      <c r="DB42" s="680"/>
      <c r="DC42" s="681"/>
      <c r="DD42" s="673">
        <v>681012</v>
      </c>
      <c r="DE42" s="678"/>
      <c r="DF42" s="678"/>
      <c r="DG42" s="678"/>
      <c r="DH42" s="678"/>
      <c r="DI42" s="678"/>
      <c r="DJ42" s="678"/>
      <c r="DK42" s="679"/>
      <c r="DL42" s="674"/>
      <c r="DM42" s="675"/>
      <c r="DN42" s="675"/>
      <c r="DO42" s="675"/>
      <c r="DP42" s="675"/>
      <c r="DQ42" s="675"/>
      <c r="DR42" s="675"/>
      <c r="DS42" s="675"/>
      <c r="DT42" s="675"/>
      <c r="DU42" s="675"/>
      <c r="DV42" s="676"/>
      <c r="DW42" s="660"/>
      <c r="DX42" s="661"/>
      <c r="DY42" s="661"/>
      <c r="DZ42" s="661"/>
      <c r="EA42" s="661"/>
      <c r="EB42" s="661"/>
      <c r="EC42" s="662"/>
    </row>
    <row r="43" spans="2:133" ht="11.25" customHeight="1">
      <c r="B43" s="664" t="s">
        <v>599</v>
      </c>
      <c r="C43" s="665"/>
      <c r="D43" s="665"/>
      <c r="E43" s="665"/>
      <c r="F43" s="665"/>
      <c r="G43" s="665"/>
      <c r="H43" s="665"/>
      <c r="I43" s="665"/>
      <c r="J43" s="665"/>
      <c r="K43" s="665"/>
      <c r="L43" s="665"/>
      <c r="M43" s="665"/>
      <c r="N43" s="665"/>
      <c r="O43" s="665"/>
      <c r="P43" s="665"/>
      <c r="Q43" s="666"/>
      <c r="R43" s="667">
        <v>480635</v>
      </c>
      <c r="S43" s="668"/>
      <c r="T43" s="668"/>
      <c r="U43" s="668"/>
      <c r="V43" s="668"/>
      <c r="W43" s="668"/>
      <c r="X43" s="668"/>
      <c r="Y43" s="669"/>
      <c r="Z43" s="694">
        <v>2.5</v>
      </c>
      <c r="AA43" s="694"/>
      <c r="AB43" s="694"/>
      <c r="AC43" s="694"/>
      <c r="AD43" s="695" t="s">
        <v>578</v>
      </c>
      <c r="AE43" s="695"/>
      <c r="AF43" s="695"/>
      <c r="AG43" s="695"/>
      <c r="AH43" s="695"/>
      <c r="AI43" s="695"/>
      <c r="AJ43" s="695"/>
      <c r="AK43" s="695"/>
      <c r="AL43" s="670" t="s">
        <v>576</v>
      </c>
      <c r="AM43" s="671"/>
      <c r="AN43" s="671"/>
      <c r="AO43" s="696"/>
      <c r="BV43" s="219"/>
      <c r="BW43" s="219"/>
      <c r="BX43" s="219"/>
      <c r="BY43" s="219"/>
      <c r="BZ43" s="219"/>
      <c r="CA43" s="219"/>
      <c r="CB43" s="219"/>
      <c r="CD43" s="664" t="s">
        <v>600</v>
      </c>
      <c r="CE43" s="665"/>
      <c r="CF43" s="665"/>
      <c r="CG43" s="665"/>
      <c r="CH43" s="665"/>
      <c r="CI43" s="665"/>
      <c r="CJ43" s="665"/>
      <c r="CK43" s="665"/>
      <c r="CL43" s="665"/>
      <c r="CM43" s="665"/>
      <c r="CN43" s="665"/>
      <c r="CO43" s="665"/>
      <c r="CP43" s="665"/>
      <c r="CQ43" s="666"/>
      <c r="CR43" s="667">
        <v>10529</v>
      </c>
      <c r="CS43" s="678"/>
      <c r="CT43" s="678"/>
      <c r="CU43" s="678"/>
      <c r="CV43" s="678"/>
      <c r="CW43" s="678"/>
      <c r="CX43" s="678"/>
      <c r="CY43" s="679"/>
      <c r="CZ43" s="670">
        <v>0.1</v>
      </c>
      <c r="DA43" s="680"/>
      <c r="DB43" s="680"/>
      <c r="DC43" s="681"/>
      <c r="DD43" s="673">
        <v>10529</v>
      </c>
      <c r="DE43" s="678"/>
      <c r="DF43" s="678"/>
      <c r="DG43" s="678"/>
      <c r="DH43" s="678"/>
      <c r="DI43" s="678"/>
      <c r="DJ43" s="678"/>
      <c r="DK43" s="679"/>
      <c r="DL43" s="674"/>
      <c r="DM43" s="675"/>
      <c r="DN43" s="675"/>
      <c r="DO43" s="675"/>
      <c r="DP43" s="675"/>
      <c r="DQ43" s="675"/>
      <c r="DR43" s="675"/>
      <c r="DS43" s="675"/>
      <c r="DT43" s="675"/>
      <c r="DU43" s="675"/>
      <c r="DV43" s="676"/>
      <c r="DW43" s="660"/>
      <c r="DX43" s="661"/>
      <c r="DY43" s="661"/>
      <c r="DZ43" s="661"/>
      <c r="EA43" s="661"/>
      <c r="EB43" s="661"/>
      <c r="EC43" s="662"/>
    </row>
    <row r="44" spans="2:133" ht="11.25" customHeight="1">
      <c r="B44" s="644" t="s">
        <v>601</v>
      </c>
      <c r="C44" s="645"/>
      <c r="D44" s="645"/>
      <c r="E44" s="645"/>
      <c r="F44" s="645"/>
      <c r="G44" s="645"/>
      <c r="H44" s="645"/>
      <c r="I44" s="645"/>
      <c r="J44" s="645"/>
      <c r="K44" s="645"/>
      <c r="L44" s="645"/>
      <c r="M44" s="645"/>
      <c r="N44" s="645"/>
      <c r="O44" s="645"/>
      <c r="P44" s="645"/>
      <c r="Q44" s="646"/>
      <c r="R44" s="647">
        <v>19012125</v>
      </c>
      <c r="S44" s="682"/>
      <c r="T44" s="682"/>
      <c r="U44" s="682"/>
      <c r="V44" s="682"/>
      <c r="W44" s="682"/>
      <c r="X44" s="682"/>
      <c r="Y44" s="683"/>
      <c r="Z44" s="684">
        <v>100</v>
      </c>
      <c r="AA44" s="684"/>
      <c r="AB44" s="684"/>
      <c r="AC44" s="684"/>
      <c r="AD44" s="685">
        <v>6985308</v>
      </c>
      <c r="AE44" s="685"/>
      <c r="AF44" s="685"/>
      <c r="AG44" s="685"/>
      <c r="AH44" s="685"/>
      <c r="AI44" s="685"/>
      <c r="AJ44" s="685"/>
      <c r="AK44" s="685"/>
      <c r="AL44" s="650">
        <v>100</v>
      </c>
      <c r="AM44" s="686"/>
      <c r="AN44" s="686"/>
      <c r="AO44" s="687"/>
      <c r="CD44" s="688" t="s">
        <v>291</v>
      </c>
      <c r="CE44" s="689"/>
      <c r="CF44" s="664" t="s">
        <v>602</v>
      </c>
      <c r="CG44" s="665"/>
      <c r="CH44" s="665"/>
      <c r="CI44" s="665"/>
      <c r="CJ44" s="665"/>
      <c r="CK44" s="665"/>
      <c r="CL44" s="665"/>
      <c r="CM44" s="665"/>
      <c r="CN44" s="665"/>
      <c r="CO44" s="665"/>
      <c r="CP44" s="665"/>
      <c r="CQ44" s="666"/>
      <c r="CR44" s="667">
        <v>1621350</v>
      </c>
      <c r="CS44" s="668"/>
      <c r="CT44" s="668"/>
      <c r="CU44" s="668"/>
      <c r="CV44" s="668"/>
      <c r="CW44" s="668"/>
      <c r="CX44" s="668"/>
      <c r="CY44" s="669"/>
      <c r="CZ44" s="670">
        <v>8.9</v>
      </c>
      <c r="DA44" s="671"/>
      <c r="DB44" s="671"/>
      <c r="DC44" s="672"/>
      <c r="DD44" s="673">
        <v>675774</v>
      </c>
      <c r="DE44" s="668"/>
      <c r="DF44" s="668"/>
      <c r="DG44" s="668"/>
      <c r="DH44" s="668"/>
      <c r="DI44" s="668"/>
      <c r="DJ44" s="668"/>
      <c r="DK44" s="669"/>
      <c r="DL44" s="674"/>
      <c r="DM44" s="675"/>
      <c r="DN44" s="675"/>
      <c r="DO44" s="675"/>
      <c r="DP44" s="675"/>
      <c r="DQ44" s="675"/>
      <c r="DR44" s="675"/>
      <c r="DS44" s="675"/>
      <c r="DT44" s="675"/>
      <c r="DU44" s="675"/>
      <c r="DV44" s="676"/>
      <c r="DW44" s="660"/>
      <c r="DX44" s="661"/>
      <c r="DY44" s="661"/>
      <c r="DZ44" s="661"/>
      <c r="EA44" s="661"/>
      <c r="EB44" s="661"/>
      <c r="EC44" s="662"/>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90"/>
      <c r="CE45" s="691"/>
      <c r="CF45" s="664" t="s">
        <v>603</v>
      </c>
      <c r="CG45" s="665"/>
      <c r="CH45" s="665"/>
      <c r="CI45" s="665"/>
      <c r="CJ45" s="665"/>
      <c r="CK45" s="665"/>
      <c r="CL45" s="665"/>
      <c r="CM45" s="665"/>
      <c r="CN45" s="665"/>
      <c r="CO45" s="665"/>
      <c r="CP45" s="665"/>
      <c r="CQ45" s="666"/>
      <c r="CR45" s="667">
        <v>924330</v>
      </c>
      <c r="CS45" s="678"/>
      <c r="CT45" s="678"/>
      <c r="CU45" s="678"/>
      <c r="CV45" s="678"/>
      <c r="CW45" s="678"/>
      <c r="CX45" s="678"/>
      <c r="CY45" s="679"/>
      <c r="CZ45" s="670">
        <v>5.0999999999999996</v>
      </c>
      <c r="DA45" s="680"/>
      <c r="DB45" s="680"/>
      <c r="DC45" s="681"/>
      <c r="DD45" s="673">
        <v>57891</v>
      </c>
      <c r="DE45" s="678"/>
      <c r="DF45" s="678"/>
      <c r="DG45" s="678"/>
      <c r="DH45" s="678"/>
      <c r="DI45" s="678"/>
      <c r="DJ45" s="678"/>
      <c r="DK45" s="679"/>
      <c r="DL45" s="674"/>
      <c r="DM45" s="675"/>
      <c r="DN45" s="675"/>
      <c r="DO45" s="675"/>
      <c r="DP45" s="675"/>
      <c r="DQ45" s="675"/>
      <c r="DR45" s="675"/>
      <c r="DS45" s="675"/>
      <c r="DT45" s="675"/>
      <c r="DU45" s="675"/>
      <c r="DV45" s="676"/>
      <c r="DW45" s="660"/>
      <c r="DX45" s="661"/>
      <c r="DY45" s="661"/>
      <c r="DZ45" s="661"/>
      <c r="EA45" s="661"/>
      <c r="EB45" s="661"/>
      <c r="EC45" s="662"/>
    </row>
    <row r="46" spans="2:133" ht="11.25" customHeight="1">
      <c r="B46" s="221" t="s">
        <v>332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90"/>
      <c r="CE46" s="691"/>
      <c r="CF46" s="664" t="s">
        <v>604</v>
      </c>
      <c r="CG46" s="665"/>
      <c r="CH46" s="665"/>
      <c r="CI46" s="665"/>
      <c r="CJ46" s="665"/>
      <c r="CK46" s="665"/>
      <c r="CL46" s="665"/>
      <c r="CM46" s="665"/>
      <c r="CN46" s="665"/>
      <c r="CO46" s="665"/>
      <c r="CP46" s="665"/>
      <c r="CQ46" s="666"/>
      <c r="CR46" s="667">
        <v>697020</v>
      </c>
      <c r="CS46" s="668"/>
      <c r="CT46" s="668"/>
      <c r="CU46" s="668"/>
      <c r="CV46" s="668"/>
      <c r="CW46" s="668"/>
      <c r="CX46" s="668"/>
      <c r="CY46" s="669"/>
      <c r="CZ46" s="670">
        <v>3.8</v>
      </c>
      <c r="DA46" s="671"/>
      <c r="DB46" s="671"/>
      <c r="DC46" s="672"/>
      <c r="DD46" s="673">
        <v>617883</v>
      </c>
      <c r="DE46" s="668"/>
      <c r="DF46" s="668"/>
      <c r="DG46" s="668"/>
      <c r="DH46" s="668"/>
      <c r="DI46" s="668"/>
      <c r="DJ46" s="668"/>
      <c r="DK46" s="669"/>
      <c r="DL46" s="674"/>
      <c r="DM46" s="675"/>
      <c r="DN46" s="675"/>
      <c r="DO46" s="675"/>
      <c r="DP46" s="675"/>
      <c r="DQ46" s="675"/>
      <c r="DR46" s="675"/>
      <c r="DS46" s="675"/>
      <c r="DT46" s="675"/>
      <c r="DU46" s="675"/>
      <c r="DV46" s="676"/>
      <c r="DW46" s="660"/>
      <c r="DX46" s="661"/>
      <c r="DY46" s="661"/>
      <c r="DZ46" s="661"/>
      <c r="EA46" s="661"/>
      <c r="EB46" s="661"/>
      <c r="EC46" s="662"/>
    </row>
    <row r="47" spans="2:133" ht="11.25" customHeight="1">
      <c r="B47" s="677" t="s">
        <v>333</v>
      </c>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D47" s="690"/>
      <c r="CE47" s="691"/>
      <c r="CF47" s="664" t="s">
        <v>605</v>
      </c>
      <c r="CG47" s="665"/>
      <c r="CH47" s="665"/>
      <c r="CI47" s="665"/>
      <c r="CJ47" s="665"/>
      <c r="CK47" s="665"/>
      <c r="CL47" s="665"/>
      <c r="CM47" s="665"/>
      <c r="CN47" s="665"/>
      <c r="CO47" s="665"/>
      <c r="CP47" s="665"/>
      <c r="CQ47" s="666"/>
      <c r="CR47" s="667">
        <v>1231738</v>
      </c>
      <c r="CS47" s="678"/>
      <c r="CT47" s="678"/>
      <c r="CU47" s="678"/>
      <c r="CV47" s="678"/>
      <c r="CW47" s="678"/>
      <c r="CX47" s="678"/>
      <c r="CY47" s="679"/>
      <c r="CZ47" s="670">
        <v>6.7</v>
      </c>
      <c r="DA47" s="680"/>
      <c r="DB47" s="680"/>
      <c r="DC47" s="681"/>
      <c r="DD47" s="673">
        <v>5238</v>
      </c>
      <c r="DE47" s="678"/>
      <c r="DF47" s="678"/>
      <c r="DG47" s="678"/>
      <c r="DH47" s="678"/>
      <c r="DI47" s="678"/>
      <c r="DJ47" s="678"/>
      <c r="DK47" s="679"/>
      <c r="DL47" s="674"/>
      <c r="DM47" s="675"/>
      <c r="DN47" s="675"/>
      <c r="DO47" s="675"/>
      <c r="DP47" s="675"/>
      <c r="DQ47" s="675"/>
      <c r="DR47" s="675"/>
      <c r="DS47" s="675"/>
      <c r="DT47" s="675"/>
      <c r="DU47" s="675"/>
      <c r="DV47" s="676"/>
      <c r="DW47" s="660"/>
      <c r="DX47" s="661"/>
      <c r="DY47" s="661"/>
      <c r="DZ47" s="661"/>
      <c r="EA47" s="661"/>
      <c r="EB47" s="661"/>
      <c r="EC47" s="662"/>
    </row>
    <row r="48" spans="2:133">
      <c r="B48" s="663" t="s">
        <v>334</v>
      </c>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c r="AY48" s="663"/>
      <c r="AZ48" s="663"/>
      <c r="BA48" s="663"/>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D48" s="692"/>
      <c r="CE48" s="693"/>
      <c r="CF48" s="664" t="s">
        <v>335</v>
      </c>
      <c r="CG48" s="665"/>
      <c r="CH48" s="665"/>
      <c r="CI48" s="665"/>
      <c r="CJ48" s="665"/>
      <c r="CK48" s="665"/>
      <c r="CL48" s="665"/>
      <c r="CM48" s="665"/>
      <c r="CN48" s="665"/>
      <c r="CO48" s="665"/>
      <c r="CP48" s="665"/>
      <c r="CQ48" s="666"/>
      <c r="CR48" s="667" t="s">
        <v>129</v>
      </c>
      <c r="CS48" s="668"/>
      <c r="CT48" s="668"/>
      <c r="CU48" s="668"/>
      <c r="CV48" s="668"/>
      <c r="CW48" s="668"/>
      <c r="CX48" s="668"/>
      <c r="CY48" s="669"/>
      <c r="CZ48" s="670" t="s">
        <v>129</v>
      </c>
      <c r="DA48" s="671"/>
      <c r="DB48" s="671"/>
      <c r="DC48" s="672"/>
      <c r="DD48" s="673" t="s">
        <v>578</v>
      </c>
      <c r="DE48" s="668"/>
      <c r="DF48" s="668"/>
      <c r="DG48" s="668"/>
      <c r="DH48" s="668"/>
      <c r="DI48" s="668"/>
      <c r="DJ48" s="668"/>
      <c r="DK48" s="669"/>
      <c r="DL48" s="674"/>
      <c r="DM48" s="675"/>
      <c r="DN48" s="675"/>
      <c r="DO48" s="675"/>
      <c r="DP48" s="675"/>
      <c r="DQ48" s="675"/>
      <c r="DR48" s="675"/>
      <c r="DS48" s="675"/>
      <c r="DT48" s="675"/>
      <c r="DU48" s="675"/>
      <c r="DV48" s="676"/>
      <c r="DW48" s="660"/>
      <c r="DX48" s="661"/>
      <c r="DY48" s="661"/>
      <c r="DZ48" s="661"/>
      <c r="EA48" s="661"/>
      <c r="EB48" s="661"/>
      <c r="EC48" s="662"/>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4" t="s">
        <v>336</v>
      </c>
      <c r="CE49" s="645"/>
      <c r="CF49" s="645"/>
      <c r="CG49" s="645"/>
      <c r="CH49" s="645"/>
      <c r="CI49" s="645"/>
      <c r="CJ49" s="645"/>
      <c r="CK49" s="645"/>
      <c r="CL49" s="645"/>
      <c r="CM49" s="645"/>
      <c r="CN49" s="645"/>
      <c r="CO49" s="645"/>
      <c r="CP49" s="645"/>
      <c r="CQ49" s="646"/>
      <c r="CR49" s="647">
        <v>18263881</v>
      </c>
      <c r="CS49" s="648"/>
      <c r="CT49" s="648"/>
      <c r="CU49" s="648"/>
      <c r="CV49" s="648"/>
      <c r="CW49" s="648"/>
      <c r="CX49" s="648"/>
      <c r="CY49" s="649"/>
      <c r="CZ49" s="650">
        <v>100</v>
      </c>
      <c r="DA49" s="651"/>
      <c r="DB49" s="651"/>
      <c r="DC49" s="652"/>
      <c r="DD49" s="653">
        <v>12134268</v>
      </c>
      <c r="DE49" s="648"/>
      <c r="DF49" s="648"/>
      <c r="DG49" s="648"/>
      <c r="DH49" s="648"/>
      <c r="DI49" s="648"/>
      <c r="DJ49" s="648"/>
      <c r="DK49" s="649"/>
      <c r="DL49" s="654"/>
      <c r="DM49" s="655"/>
      <c r="DN49" s="655"/>
      <c r="DO49" s="655"/>
      <c r="DP49" s="655"/>
      <c r="DQ49" s="655"/>
      <c r="DR49" s="655"/>
      <c r="DS49" s="655"/>
      <c r="DT49" s="655"/>
      <c r="DU49" s="655"/>
      <c r="DV49" s="656"/>
      <c r="DW49" s="657"/>
      <c r="DX49" s="658"/>
      <c r="DY49" s="658"/>
      <c r="DZ49" s="658"/>
      <c r="EA49" s="658"/>
      <c r="EB49" s="658"/>
      <c r="EC49" s="659"/>
    </row>
    <row r="50" spans="2:133" hidden="1">
      <c r="B50" s="364"/>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gzGcDPyZlNlcEm2xXFBk3zBiXSVdlO/GMmSBUQGTBwBTfONPPynISmU219ApiCnvr2iRXVaGDbZaZLp3mw0+Q==" saltValue="pN9Jo2eSMIO74Ugl3vHqa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BQ104" sqref="BQ104:DZ104"/>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7" t="s">
        <v>337</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338</v>
      </c>
      <c r="DK2" s="1159"/>
      <c r="DL2" s="1159"/>
      <c r="DM2" s="1159"/>
      <c r="DN2" s="1159"/>
      <c r="DO2" s="1160"/>
      <c r="DP2" s="224"/>
      <c r="DQ2" s="1158" t="s">
        <v>339</v>
      </c>
      <c r="DR2" s="1159"/>
      <c r="DS2" s="1159"/>
      <c r="DT2" s="1159"/>
      <c r="DU2" s="1159"/>
      <c r="DV2" s="1159"/>
      <c r="DW2" s="1159"/>
      <c r="DX2" s="1159"/>
      <c r="DY2" s="1159"/>
      <c r="DZ2" s="1160"/>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6" t="s">
        <v>340</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28"/>
      <c r="BA4" s="228"/>
      <c r="BB4" s="228"/>
      <c r="BC4" s="228"/>
      <c r="BD4" s="228"/>
      <c r="BE4" s="229"/>
      <c r="BF4" s="229"/>
      <c r="BG4" s="229"/>
      <c r="BH4" s="229"/>
      <c r="BI4" s="229"/>
      <c r="BJ4" s="229"/>
      <c r="BK4" s="229"/>
      <c r="BL4" s="229"/>
      <c r="BM4" s="229"/>
      <c r="BN4" s="229"/>
      <c r="BO4" s="229"/>
      <c r="BP4" s="229"/>
      <c r="BQ4" s="797" t="s">
        <v>341</v>
      </c>
      <c r="BR4" s="797"/>
      <c r="BS4" s="797"/>
      <c r="BT4" s="797"/>
      <c r="BU4" s="797"/>
      <c r="BV4" s="797"/>
      <c r="BW4" s="797"/>
      <c r="BX4" s="797"/>
      <c r="BY4" s="797"/>
      <c r="BZ4" s="797"/>
      <c r="CA4" s="797"/>
      <c r="CB4" s="797"/>
      <c r="CC4" s="797"/>
      <c r="CD4" s="797"/>
      <c r="CE4" s="797"/>
      <c r="CF4" s="797"/>
      <c r="CG4" s="797"/>
      <c r="CH4" s="797"/>
      <c r="CI4" s="797"/>
      <c r="CJ4" s="797"/>
      <c r="CK4" s="797"/>
      <c r="CL4" s="797"/>
      <c r="CM4" s="797"/>
      <c r="CN4" s="797"/>
      <c r="CO4" s="797"/>
      <c r="CP4" s="797"/>
      <c r="CQ4" s="797"/>
      <c r="CR4" s="797"/>
      <c r="CS4" s="797"/>
      <c r="CT4" s="797"/>
      <c r="CU4" s="797"/>
      <c r="CV4" s="797"/>
      <c r="CW4" s="797"/>
      <c r="CX4" s="797"/>
      <c r="CY4" s="797"/>
      <c r="CZ4" s="797"/>
      <c r="DA4" s="797"/>
      <c r="DB4" s="797"/>
      <c r="DC4" s="797"/>
      <c r="DD4" s="797"/>
      <c r="DE4" s="797"/>
      <c r="DF4" s="797"/>
      <c r="DG4" s="797"/>
      <c r="DH4" s="797"/>
      <c r="DI4" s="797"/>
      <c r="DJ4" s="797"/>
      <c r="DK4" s="797"/>
      <c r="DL4" s="797"/>
      <c r="DM4" s="797"/>
      <c r="DN4" s="797"/>
      <c r="DO4" s="797"/>
      <c r="DP4" s="797"/>
      <c r="DQ4" s="797"/>
      <c r="DR4" s="797"/>
      <c r="DS4" s="797"/>
      <c r="DT4" s="797"/>
      <c r="DU4" s="797"/>
      <c r="DV4" s="797"/>
      <c r="DW4" s="797"/>
      <c r="DX4" s="797"/>
      <c r="DY4" s="797"/>
      <c r="DZ4" s="797"/>
      <c r="EA4" s="230"/>
    </row>
    <row r="5" spans="1:131" s="231" customFormat="1" ht="26.25" customHeight="1">
      <c r="A5" s="1062" t="s">
        <v>342</v>
      </c>
      <c r="B5" s="1063"/>
      <c r="C5" s="1063"/>
      <c r="D5" s="1063"/>
      <c r="E5" s="1063"/>
      <c r="F5" s="1063"/>
      <c r="G5" s="1063"/>
      <c r="H5" s="1063"/>
      <c r="I5" s="1063"/>
      <c r="J5" s="1063"/>
      <c r="K5" s="1063"/>
      <c r="L5" s="1063"/>
      <c r="M5" s="1063"/>
      <c r="N5" s="1063"/>
      <c r="O5" s="1063"/>
      <c r="P5" s="1064"/>
      <c r="Q5" s="1068" t="s">
        <v>343</v>
      </c>
      <c r="R5" s="1069"/>
      <c r="S5" s="1069"/>
      <c r="T5" s="1069"/>
      <c r="U5" s="1070"/>
      <c r="V5" s="1068" t="s">
        <v>344</v>
      </c>
      <c r="W5" s="1069"/>
      <c r="X5" s="1069"/>
      <c r="Y5" s="1069"/>
      <c r="Z5" s="1070"/>
      <c r="AA5" s="1068" t="s">
        <v>345</v>
      </c>
      <c r="AB5" s="1069"/>
      <c r="AC5" s="1069"/>
      <c r="AD5" s="1069"/>
      <c r="AE5" s="1069"/>
      <c r="AF5" s="1161" t="s">
        <v>346</v>
      </c>
      <c r="AG5" s="1069"/>
      <c r="AH5" s="1069"/>
      <c r="AI5" s="1069"/>
      <c r="AJ5" s="1082"/>
      <c r="AK5" s="1069" t="s">
        <v>347</v>
      </c>
      <c r="AL5" s="1069"/>
      <c r="AM5" s="1069"/>
      <c r="AN5" s="1069"/>
      <c r="AO5" s="1070"/>
      <c r="AP5" s="1068" t="s">
        <v>348</v>
      </c>
      <c r="AQ5" s="1069"/>
      <c r="AR5" s="1069"/>
      <c r="AS5" s="1069"/>
      <c r="AT5" s="1070"/>
      <c r="AU5" s="1068" t="s">
        <v>349</v>
      </c>
      <c r="AV5" s="1069"/>
      <c r="AW5" s="1069"/>
      <c r="AX5" s="1069"/>
      <c r="AY5" s="1082"/>
      <c r="AZ5" s="228"/>
      <c r="BA5" s="228"/>
      <c r="BB5" s="228"/>
      <c r="BC5" s="228"/>
      <c r="BD5" s="228"/>
      <c r="BE5" s="229"/>
      <c r="BF5" s="229"/>
      <c r="BG5" s="229"/>
      <c r="BH5" s="229"/>
      <c r="BI5" s="229"/>
      <c r="BJ5" s="229"/>
      <c r="BK5" s="229"/>
      <c r="BL5" s="229"/>
      <c r="BM5" s="229"/>
      <c r="BN5" s="229"/>
      <c r="BO5" s="229"/>
      <c r="BP5" s="229"/>
      <c r="BQ5" s="1062" t="s">
        <v>350</v>
      </c>
      <c r="BR5" s="1063"/>
      <c r="BS5" s="1063"/>
      <c r="BT5" s="1063"/>
      <c r="BU5" s="1063"/>
      <c r="BV5" s="1063"/>
      <c r="BW5" s="1063"/>
      <c r="BX5" s="1063"/>
      <c r="BY5" s="1063"/>
      <c r="BZ5" s="1063"/>
      <c r="CA5" s="1063"/>
      <c r="CB5" s="1063"/>
      <c r="CC5" s="1063"/>
      <c r="CD5" s="1063"/>
      <c r="CE5" s="1063"/>
      <c r="CF5" s="1063"/>
      <c r="CG5" s="1064"/>
      <c r="CH5" s="1068" t="s">
        <v>351</v>
      </c>
      <c r="CI5" s="1069"/>
      <c r="CJ5" s="1069"/>
      <c r="CK5" s="1069"/>
      <c r="CL5" s="1070"/>
      <c r="CM5" s="1068" t="s">
        <v>352</v>
      </c>
      <c r="CN5" s="1069"/>
      <c r="CO5" s="1069"/>
      <c r="CP5" s="1069"/>
      <c r="CQ5" s="1070"/>
      <c r="CR5" s="1068" t="s">
        <v>353</v>
      </c>
      <c r="CS5" s="1069"/>
      <c r="CT5" s="1069"/>
      <c r="CU5" s="1069"/>
      <c r="CV5" s="1070"/>
      <c r="CW5" s="1068" t="s">
        <v>354</v>
      </c>
      <c r="CX5" s="1069"/>
      <c r="CY5" s="1069"/>
      <c r="CZ5" s="1069"/>
      <c r="DA5" s="1070"/>
      <c r="DB5" s="1068" t="s">
        <v>355</v>
      </c>
      <c r="DC5" s="1069"/>
      <c r="DD5" s="1069"/>
      <c r="DE5" s="1069"/>
      <c r="DF5" s="1070"/>
      <c r="DG5" s="1151" t="s">
        <v>356</v>
      </c>
      <c r="DH5" s="1152"/>
      <c r="DI5" s="1152"/>
      <c r="DJ5" s="1152"/>
      <c r="DK5" s="1153"/>
      <c r="DL5" s="1151" t="s">
        <v>357</v>
      </c>
      <c r="DM5" s="1152"/>
      <c r="DN5" s="1152"/>
      <c r="DO5" s="1152"/>
      <c r="DP5" s="1153"/>
      <c r="DQ5" s="1068" t="s">
        <v>358</v>
      </c>
      <c r="DR5" s="1069"/>
      <c r="DS5" s="1069"/>
      <c r="DT5" s="1069"/>
      <c r="DU5" s="1070"/>
      <c r="DV5" s="1068" t="s">
        <v>349</v>
      </c>
      <c r="DW5" s="1069"/>
      <c r="DX5" s="1069"/>
      <c r="DY5" s="1069"/>
      <c r="DZ5" s="1082"/>
      <c r="EA5" s="230"/>
    </row>
    <row r="6" spans="1:131" s="231" customFormat="1" ht="26.25" customHeight="1" thickBot="1">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62"/>
      <c r="AG6" s="1072"/>
      <c r="AH6" s="1072"/>
      <c r="AI6" s="1072"/>
      <c r="AJ6" s="1083"/>
      <c r="AK6" s="1072"/>
      <c r="AL6" s="1072"/>
      <c r="AM6" s="1072"/>
      <c r="AN6" s="1072"/>
      <c r="AO6" s="1073"/>
      <c r="AP6" s="1071"/>
      <c r="AQ6" s="1072"/>
      <c r="AR6" s="1072"/>
      <c r="AS6" s="1072"/>
      <c r="AT6" s="1073"/>
      <c r="AU6" s="1071"/>
      <c r="AV6" s="1072"/>
      <c r="AW6" s="1072"/>
      <c r="AX6" s="1072"/>
      <c r="AY6" s="1083"/>
      <c r="AZ6" s="228"/>
      <c r="BA6" s="228"/>
      <c r="BB6" s="228"/>
      <c r="BC6" s="228"/>
      <c r="BD6" s="228"/>
      <c r="BE6" s="229"/>
      <c r="BF6" s="229"/>
      <c r="BG6" s="229"/>
      <c r="BH6" s="229"/>
      <c r="BI6" s="229"/>
      <c r="BJ6" s="229"/>
      <c r="BK6" s="229"/>
      <c r="BL6" s="229"/>
      <c r="BM6" s="229"/>
      <c r="BN6" s="229"/>
      <c r="BO6" s="229"/>
      <c r="BP6" s="229"/>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54"/>
      <c r="DH6" s="1155"/>
      <c r="DI6" s="1155"/>
      <c r="DJ6" s="1155"/>
      <c r="DK6" s="1156"/>
      <c r="DL6" s="1154"/>
      <c r="DM6" s="1155"/>
      <c r="DN6" s="1155"/>
      <c r="DO6" s="1155"/>
      <c r="DP6" s="1156"/>
      <c r="DQ6" s="1071"/>
      <c r="DR6" s="1072"/>
      <c r="DS6" s="1072"/>
      <c r="DT6" s="1072"/>
      <c r="DU6" s="1073"/>
      <c r="DV6" s="1071"/>
      <c r="DW6" s="1072"/>
      <c r="DX6" s="1072"/>
      <c r="DY6" s="1072"/>
      <c r="DZ6" s="1083"/>
      <c r="EA6" s="230"/>
    </row>
    <row r="7" spans="1:131" s="231" customFormat="1" ht="26.25" customHeight="1" thickTop="1">
      <c r="A7" s="232">
        <v>1</v>
      </c>
      <c r="B7" s="1114" t="s">
        <v>359</v>
      </c>
      <c r="C7" s="1115"/>
      <c r="D7" s="1115"/>
      <c r="E7" s="1115"/>
      <c r="F7" s="1115"/>
      <c r="G7" s="1115"/>
      <c r="H7" s="1115"/>
      <c r="I7" s="1115"/>
      <c r="J7" s="1115"/>
      <c r="K7" s="1115"/>
      <c r="L7" s="1115"/>
      <c r="M7" s="1115"/>
      <c r="N7" s="1115"/>
      <c r="O7" s="1115"/>
      <c r="P7" s="1116"/>
      <c r="Q7" s="1169">
        <v>18983</v>
      </c>
      <c r="R7" s="1170"/>
      <c r="S7" s="1170"/>
      <c r="T7" s="1170"/>
      <c r="U7" s="1170"/>
      <c r="V7" s="1170">
        <v>18238</v>
      </c>
      <c r="W7" s="1170"/>
      <c r="X7" s="1170"/>
      <c r="Y7" s="1170"/>
      <c r="Z7" s="1170"/>
      <c r="AA7" s="1170">
        <v>745</v>
      </c>
      <c r="AB7" s="1170"/>
      <c r="AC7" s="1170"/>
      <c r="AD7" s="1170"/>
      <c r="AE7" s="1171"/>
      <c r="AF7" s="1172">
        <v>609</v>
      </c>
      <c r="AG7" s="1173"/>
      <c r="AH7" s="1173"/>
      <c r="AI7" s="1173"/>
      <c r="AJ7" s="1174"/>
      <c r="AK7" s="1175">
        <v>487</v>
      </c>
      <c r="AL7" s="1176"/>
      <c r="AM7" s="1176"/>
      <c r="AN7" s="1176"/>
      <c r="AO7" s="1176"/>
      <c r="AP7" s="1176">
        <v>13983</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166" t="s">
        <v>567</v>
      </c>
      <c r="BT7" s="1167"/>
      <c r="BU7" s="1167"/>
      <c r="BV7" s="1167"/>
      <c r="BW7" s="1167"/>
      <c r="BX7" s="1167"/>
      <c r="BY7" s="1167"/>
      <c r="BZ7" s="1167"/>
      <c r="CA7" s="1167"/>
      <c r="CB7" s="1167"/>
      <c r="CC7" s="1167"/>
      <c r="CD7" s="1167"/>
      <c r="CE7" s="1167"/>
      <c r="CF7" s="1167"/>
      <c r="CG7" s="1179"/>
      <c r="CH7" s="1163">
        <v>0</v>
      </c>
      <c r="CI7" s="1164"/>
      <c r="CJ7" s="1164"/>
      <c r="CK7" s="1164"/>
      <c r="CL7" s="1165"/>
      <c r="CM7" s="1163">
        <v>29</v>
      </c>
      <c r="CN7" s="1164"/>
      <c r="CO7" s="1164"/>
      <c r="CP7" s="1164"/>
      <c r="CQ7" s="1165"/>
      <c r="CR7" s="1163">
        <v>5</v>
      </c>
      <c r="CS7" s="1164"/>
      <c r="CT7" s="1164"/>
      <c r="CU7" s="1164"/>
      <c r="CV7" s="1165"/>
      <c r="CW7" s="1163">
        <v>31</v>
      </c>
      <c r="CX7" s="1164"/>
      <c r="CY7" s="1164"/>
      <c r="CZ7" s="1164"/>
      <c r="DA7" s="1165"/>
      <c r="DB7" s="1163" t="s">
        <v>569</v>
      </c>
      <c r="DC7" s="1164"/>
      <c r="DD7" s="1164"/>
      <c r="DE7" s="1164"/>
      <c r="DF7" s="1165"/>
      <c r="DG7" s="1163" t="s">
        <v>569</v>
      </c>
      <c r="DH7" s="1164"/>
      <c r="DI7" s="1164"/>
      <c r="DJ7" s="1164"/>
      <c r="DK7" s="1165"/>
      <c r="DL7" s="1163" t="s">
        <v>569</v>
      </c>
      <c r="DM7" s="1164"/>
      <c r="DN7" s="1164"/>
      <c r="DO7" s="1164"/>
      <c r="DP7" s="1165"/>
      <c r="DQ7" s="1163" t="s">
        <v>569</v>
      </c>
      <c r="DR7" s="1164"/>
      <c r="DS7" s="1164"/>
      <c r="DT7" s="1164"/>
      <c r="DU7" s="1165"/>
      <c r="DV7" s="1166"/>
      <c r="DW7" s="1167"/>
      <c r="DX7" s="1167"/>
      <c r="DY7" s="1167"/>
      <c r="DZ7" s="1168"/>
      <c r="EA7" s="230"/>
    </row>
    <row r="8" spans="1:131" s="231" customFormat="1" ht="26.25" customHeight="1">
      <c r="A8" s="234">
        <v>2</v>
      </c>
      <c r="B8" s="1097" t="s">
        <v>360</v>
      </c>
      <c r="C8" s="1098"/>
      <c r="D8" s="1098"/>
      <c r="E8" s="1098"/>
      <c r="F8" s="1098"/>
      <c r="G8" s="1098"/>
      <c r="H8" s="1098"/>
      <c r="I8" s="1098"/>
      <c r="J8" s="1098"/>
      <c r="K8" s="1098"/>
      <c r="L8" s="1098"/>
      <c r="M8" s="1098"/>
      <c r="N8" s="1098"/>
      <c r="O8" s="1098"/>
      <c r="P8" s="1099"/>
      <c r="Q8" s="1105">
        <v>1</v>
      </c>
      <c r="R8" s="1106"/>
      <c r="S8" s="1106"/>
      <c r="T8" s="1106"/>
      <c r="U8" s="1106"/>
      <c r="V8" s="1106">
        <v>1</v>
      </c>
      <c r="W8" s="1106"/>
      <c r="X8" s="1106"/>
      <c r="Y8" s="1106"/>
      <c r="Z8" s="1106"/>
      <c r="AA8" s="1106">
        <v>0</v>
      </c>
      <c r="AB8" s="1106"/>
      <c r="AC8" s="1106"/>
      <c r="AD8" s="1106"/>
      <c r="AE8" s="1107"/>
      <c r="AF8" s="1102">
        <v>0</v>
      </c>
      <c r="AG8" s="1103"/>
      <c r="AH8" s="1103"/>
      <c r="AI8" s="1103"/>
      <c r="AJ8" s="1104"/>
      <c r="AK8" s="1147" t="s">
        <v>543</v>
      </c>
      <c r="AL8" s="1148"/>
      <c r="AM8" s="1148"/>
      <c r="AN8" s="1148"/>
      <c r="AO8" s="1148"/>
      <c r="AP8" s="1148" t="s">
        <v>543</v>
      </c>
      <c r="AQ8" s="1148"/>
      <c r="AR8" s="1148"/>
      <c r="AS8" s="1148"/>
      <c r="AT8" s="1148"/>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59" t="s">
        <v>568</v>
      </c>
      <c r="BT8" s="1060"/>
      <c r="BU8" s="1060"/>
      <c r="BV8" s="1060"/>
      <c r="BW8" s="1060"/>
      <c r="BX8" s="1060"/>
      <c r="BY8" s="1060"/>
      <c r="BZ8" s="1060"/>
      <c r="CA8" s="1060"/>
      <c r="CB8" s="1060"/>
      <c r="CC8" s="1060"/>
      <c r="CD8" s="1060"/>
      <c r="CE8" s="1060"/>
      <c r="CF8" s="1060"/>
      <c r="CG8" s="1081"/>
      <c r="CH8" s="1056">
        <v>3</v>
      </c>
      <c r="CI8" s="1057"/>
      <c r="CJ8" s="1057"/>
      <c r="CK8" s="1057"/>
      <c r="CL8" s="1058"/>
      <c r="CM8" s="1056">
        <v>328</v>
      </c>
      <c r="CN8" s="1057"/>
      <c r="CO8" s="1057"/>
      <c r="CP8" s="1057"/>
      <c r="CQ8" s="1058"/>
      <c r="CR8" s="1056">
        <v>5</v>
      </c>
      <c r="CS8" s="1057"/>
      <c r="CT8" s="1057"/>
      <c r="CU8" s="1057"/>
      <c r="CV8" s="1058"/>
      <c r="CW8" s="1056" t="s">
        <v>569</v>
      </c>
      <c r="CX8" s="1057"/>
      <c r="CY8" s="1057"/>
      <c r="CZ8" s="1057"/>
      <c r="DA8" s="1058"/>
      <c r="DB8" s="1056">
        <v>140</v>
      </c>
      <c r="DC8" s="1057"/>
      <c r="DD8" s="1057"/>
      <c r="DE8" s="1057"/>
      <c r="DF8" s="1058"/>
      <c r="DG8" s="1056">
        <v>750</v>
      </c>
      <c r="DH8" s="1057"/>
      <c r="DI8" s="1057"/>
      <c r="DJ8" s="1057"/>
      <c r="DK8" s="1058"/>
      <c r="DL8" s="1056" t="s">
        <v>569</v>
      </c>
      <c r="DM8" s="1057"/>
      <c r="DN8" s="1057"/>
      <c r="DO8" s="1057"/>
      <c r="DP8" s="1058"/>
      <c r="DQ8" s="1056">
        <v>612</v>
      </c>
      <c r="DR8" s="1057"/>
      <c r="DS8" s="1057"/>
      <c r="DT8" s="1057"/>
      <c r="DU8" s="1058"/>
      <c r="DV8" s="1059"/>
      <c r="DW8" s="1060"/>
      <c r="DX8" s="1060"/>
      <c r="DY8" s="1060"/>
      <c r="DZ8" s="1061"/>
      <c r="EA8" s="230"/>
    </row>
    <row r="9" spans="1:131" s="231" customFormat="1" ht="26.25" customHeight="1">
      <c r="A9" s="234">
        <v>3</v>
      </c>
      <c r="B9" s="1097" t="s">
        <v>361</v>
      </c>
      <c r="C9" s="1098"/>
      <c r="D9" s="1098"/>
      <c r="E9" s="1098"/>
      <c r="F9" s="1098"/>
      <c r="G9" s="1098"/>
      <c r="H9" s="1098"/>
      <c r="I9" s="1098"/>
      <c r="J9" s="1098"/>
      <c r="K9" s="1098"/>
      <c r="L9" s="1098"/>
      <c r="M9" s="1098"/>
      <c r="N9" s="1098"/>
      <c r="O9" s="1098"/>
      <c r="P9" s="1099"/>
      <c r="Q9" s="1105">
        <v>36</v>
      </c>
      <c r="R9" s="1106"/>
      <c r="S9" s="1106"/>
      <c r="T9" s="1106"/>
      <c r="U9" s="1106"/>
      <c r="V9" s="1106">
        <v>33</v>
      </c>
      <c r="W9" s="1106"/>
      <c r="X9" s="1106"/>
      <c r="Y9" s="1106"/>
      <c r="Z9" s="1106"/>
      <c r="AA9" s="1106">
        <v>3</v>
      </c>
      <c r="AB9" s="1106"/>
      <c r="AC9" s="1106"/>
      <c r="AD9" s="1106"/>
      <c r="AE9" s="1107"/>
      <c r="AF9" s="1102">
        <v>3</v>
      </c>
      <c r="AG9" s="1103"/>
      <c r="AH9" s="1103"/>
      <c r="AI9" s="1103"/>
      <c r="AJ9" s="1104"/>
      <c r="AK9" s="1147">
        <v>6</v>
      </c>
      <c r="AL9" s="1148"/>
      <c r="AM9" s="1148"/>
      <c r="AN9" s="1148"/>
      <c r="AO9" s="1148"/>
      <c r="AP9" s="1148" t="s">
        <v>543</v>
      </c>
      <c r="AQ9" s="1148"/>
      <c r="AR9" s="1148"/>
      <c r="AS9" s="1148"/>
      <c r="AT9" s="1148"/>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59"/>
      <c r="BT9" s="1060"/>
      <c r="BU9" s="1060"/>
      <c r="BV9" s="1060"/>
      <c r="BW9" s="1060"/>
      <c r="BX9" s="1060"/>
      <c r="BY9" s="1060"/>
      <c r="BZ9" s="1060"/>
      <c r="CA9" s="1060"/>
      <c r="CB9" s="1060"/>
      <c r="CC9" s="1060"/>
      <c r="CD9" s="1060"/>
      <c r="CE9" s="1060"/>
      <c r="CF9" s="1060"/>
      <c r="CG9" s="1081"/>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30"/>
    </row>
    <row r="10" spans="1:131" s="231" customFormat="1" ht="26.25" customHeight="1">
      <c r="A10" s="234">
        <v>4</v>
      </c>
      <c r="B10" s="1097"/>
      <c r="C10" s="1098"/>
      <c r="D10" s="1098"/>
      <c r="E10" s="1098"/>
      <c r="F10" s="1098"/>
      <c r="G10" s="1098"/>
      <c r="H10" s="1098"/>
      <c r="I10" s="1098"/>
      <c r="J10" s="1098"/>
      <c r="K10" s="1098"/>
      <c r="L10" s="1098"/>
      <c r="M10" s="1098"/>
      <c r="N10" s="1098"/>
      <c r="O10" s="1098"/>
      <c r="P10" s="1099"/>
      <c r="Q10" s="1105"/>
      <c r="R10" s="1106"/>
      <c r="S10" s="1106"/>
      <c r="T10" s="1106"/>
      <c r="U10" s="1106"/>
      <c r="V10" s="1106"/>
      <c r="W10" s="1106"/>
      <c r="X10" s="1106"/>
      <c r="Y10" s="1106"/>
      <c r="Z10" s="1106"/>
      <c r="AA10" s="1106"/>
      <c r="AB10" s="1106"/>
      <c r="AC10" s="1106"/>
      <c r="AD10" s="1106"/>
      <c r="AE10" s="1107"/>
      <c r="AF10" s="1102"/>
      <c r="AG10" s="1103"/>
      <c r="AH10" s="1103"/>
      <c r="AI10" s="1103"/>
      <c r="AJ10" s="1104"/>
      <c r="AK10" s="1147"/>
      <c r="AL10" s="1148"/>
      <c r="AM10" s="1148"/>
      <c r="AN10" s="1148"/>
      <c r="AO10" s="1148"/>
      <c r="AP10" s="1148"/>
      <c r="AQ10" s="1148"/>
      <c r="AR10" s="1148"/>
      <c r="AS10" s="1148"/>
      <c r="AT10" s="1148"/>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9"/>
      <c r="BT10" s="1060"/>
      <c r="BU10" s="1060"/>
      <c r="BV10" s="1060"/>
      <c r="BW10" s="1060"/>
      <c r="BX10" s="1060"/>
      <c r="BY10" s="1060"/>
      <c r="BZ10" s="1060"/>
      <c r="CA10" s="1060"/>
      <c r="CB10" s="1060"/>
      <c r="CC10" s="1060"/>
      <c r="CD10" s="1060"/>
      <c r="CE10" s="1060"/>
      <c r="CF10" s="1060"/>
      <c r="CG10" s="1081"/>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0"/>
    </row>
    <row r="11" spans="1:131" s="231" customFormat="1" ht="26.25" customHeight="1">
      <c r="A11" s="234">
        <v>5</v>
      </c>
      <c r="B11" s="1097"/>
      <c r="C11" s="1098"/>
      <c r="D11" s="1098"/>
      <c r="E11" s="1098"/>
      <c r="F11" s="1098"/>
      <c r="G11" s="1098"/>
      <c r="H11" s="1098"/>
      <c r="I11" s="1098"/>
      <c r="J11" s="1098"/>
      <c r="K11" s="1098"/>
      <c r="L11" s="1098"/>
      <c r="M11" s="1098"/>
      <c r="N11" s="1098"/>
      <c r="O11" s="1098"/>
      <c r="P11" s="1099"/>
      <c r="Q11" s="1105"/>
      <c r="R11" s="1106"/>
      <c r="S11" s="1106"/>
      <c r="T11" s="1106"/>
      <c r="U11" s="1106"/>
      <c r="V11" s="1106"/>
      <c r="W11" s="1106"/>
      <c r="X11" s="1106"/>
      <c r="Y11" s="1106"/>
      <c r="Z11" s="1106"/>
      <c r="AA11" s="1106"/>
      <c r="AB11" s="1106"/>
      <c r="AC11" s="1106"/>
      <c r="AD11" s="1106"/>
      <c r="AE11" s="1107"/>
      <c r="AF11" s="1102"/>
      <c r="AG11" s="1103"/>
      <c r="AH11" s="1103"/>
      <c r="AI11" s="1103"/>
      <c r="AJ11" s="1104"/>
      <c r="AK11" s="1147"/>
      <c r="AL11" s="1148"/>
      <c r="AM11" s="1148"/>
      <c r="AN11" s="1148"/>
      <c r="AO11" s="1148"/>
      <c r="AP11" s="1148"/>
      <c r="AQ11" s="1148"/>
      <c r="AR11" s="1148"/>
      <c r="AS11" s="1148"/>
      <c r="AT11" s="1148"/>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9"/>
      <c r="BT11" s="1060"/>
      <c r="BU11" s="1060"/>
      <c r="BV11" s="1060"/>
      <c r="BW11" s="1060"/>
      <c r="BX11" s="1060"/>
      <c r="BY11" s="1060"/>
      <c r="BZ11" s="1060"/>
      <c r="CA11" s="1060"/>
      <c r="CB11" s="1060"/>
      <c r="CC11" s="1060"/>
      <c r="CD11" s="1060"/>
      <c r="CE11" s="1060"/>
      <c r="CF11" s="1060"/>
      <c r="CG11" s="1081"/>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0"/>
    </row>
    <row r="12" spans="1:131" s="231" customFormat="1" ht="26.25" customHeight="1">
      <c r="A12" s="234">
        <v>6</v>
      </c>
      <c r="B12" s="1097"/>
      <c r="C12" s="1098"/>
      <c r="D12" s="1098"/>
      <c r="E12" s="1098"/>
      <c r="F12" s="1098"/>
      <c r="G12" s="1098"/>
      <c r="H12" s="1098"/>
      <c r="I12" s="1098"/>
      <c r="J12" s="1098"/>
      <c r="K12" s="1098"/>
      <c r="L12" s="1098"/>
      <c r="M12" s="1098"/>
      <c r="N12" s="1098"/>
      <c r="O12" s="1098"/>
      <c r="P12" s="1099"/>
      <c r="Q12" s="1105"/>
      <c r="R12" s="1106"/>
      <c r="S12" s="1106"/>
      <c r="T12" s="1106"/>
      <c r="U12" s="1106"/>
      <c r="V12" s="1106"/>
      <c r="W12" s="1106"/>
      <c r="X12" s="1106"/>
      <c r="Y12" s="1106"/>
      <c r="Z12" s="1106"/>
      <c r="AA12" s="1106"/>
      <c r="AB12" s="1106"/>
      <c r="AC12" s="1106"/>
      <c r="AD12" s="1106"/>
      <c r="AE12" s="1107"/>
      <c r="AF12" s="1102"/>
      <c r="AG12" s="1103"/>
      <c r="AH12" s="1103"/>
      <c r="AI12" s="1103"/>
      <c r="AJ12" s="1104"/>
      <c r="AK12" s="1147"/>
      <c r="AL12" s="1148"/>
      <c r="AM12" s="1148"/>
      <c r="AN12" s="1148"/>
      <c r="AO12" s="1148"/>
      <c r="AP12" s="1148"/>
      <c r="AQ12" s="1148"/>
      <c r="AR12" s="1148"/>
      <c r="AS12" s="1148"/>
      <c r="AT12" s="1148"/>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9"/>
      <c r="BT12" s="1060"/>
      <c r="BU12" s="1060"/>
      <c r="BV12" s="1060"/>
      <c r="BW12" s="1060"/>
      <c r="BX12" s="1060"/>
      <c r="BY12" s="1060"/>
      <c r="BZ12" s="1060"/>
      <c r="CA12" s="1060"/>
      <c r="CB12" s="1060"/>
      <c r="CC12" s="1060"/>
      <c r="CD12" s="1060"/>
      <c r="CE12" s="1060"/>
      <c r="CF12" s="1060"/>
      <c r="CG12" s="1081"/>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0"/>
    </row>
    <row r="13" spans="1:131" s="231" customFormat="1" ht="26.25" customHeight="1">
      <c r="A13" s="234">
        <v>7</v>
      </c>
      <c r="B13" s="1097"/>
      <c r="C13" s="1098"/>
      <c r="D13" s="1098"/>
      <c r="E13" s="1098"/>
      <c r="F13" s="1098"/>
      <c r="G13" s="1098"/>
      <c r="H13" s="1098"/>
      <c r="I13" s="1098"/>
      <c r="J13" s="1098"/>
      <c r="K13" s="1098"/>
      <c r="L13" s="1098"/>
      <c r="M13" s="1098"/>
      <c r="N13" s="1098"/>
      <c r="O13" s="1098"/>
      <c r="P13" s="1099"/>
      <c r="Q13" s="1105"/>
      <c r="R13" s="1106"/>
      <c r="S13" s="1106"/>
      <c r="T13" s="1106"/>
      <c r="U13" s="1106"/>
      <c r="V13" s="1106"/>
      <c r="W13" s="1106"/>
      <c r="X13" s="1106"/>
      <c r="Y13" s="1106"/>
      <c r="Z13" s="1106"/>
      <c r="AA13" s="1106"/>
      <c r="AB13" s="1106"/>
      <c r="AC13" s="1106"/>
      <c r="AD13" s="1106"/>
      <c r="AE13" s="1107"/>
      <c r="AF13" s="1102"/>
      <c r="AG13" s="1103"/>
      <c r="AH13" s="1103"/>
      <c r="AI13" s="1103"/>
      <c r="AJ13" s="1104"/>
      <c r="AK13" s="1147"/>
      <c r="AL13" s="1148"/>
      <c r="AM13" s="1148"/>
      <c r="AN13" s="1148"/>
      <c r="AO13" s="1148"/>
      <c r="AP13" s="1148"/>
      <c r="AQ13" s="1148"/>
      <c r="AR13" s="1148"/>
      <c r="AS13" s="1148"/>
      <c r="AT13" s="1148"/>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9"/>
      <c r="BT13" s="1060"/>
      <c r="BU13" s="1060"/>
      <c r="BV13" s="1060"/>
      <c r="BW13" s="1060"/>
      <c r="BX13" s="1060"/>
      <c r="BY13" s="1060"/>
      <c r="BZ13" s="1060"/>
      <c r="CA13" s="1060"/>
      <c r="CB13" s="1060"/>
      <c r="CC13" s="1060"/>
      <c r="CD13" s="1060"/>
      <c r="CE13" s="1060"/>
      <c r="CF13" s="1060"/>
      <c r="CG13" s="1081"/>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0"/>
    </row>
    <row r="14" spans="1:131" s="231" customFormat="1" ht="26.25" customHeight="1">
      <c r="A14" s="234">
        <v>8</v>
      </c>
      <c r="B14" s="1097"/>
      <c r="C14" s="1098"/>
      <c r="D14" s="1098"/>
      <c r="E14" s="1098"/>
      <c r="F14" s="1098"/>
      <c r="G14" s="1098"/>
      <c r="H14" s="1098"/>
      <c r="I14" s="1098"/>
      <c r="J14" s="1098"/>
      <c r="K14" s="1098"/>
      <c r="L14" s="1098"/>
      <c r="M14" s="1098"/>
      <c r="N14" s="1098"/>
      <c r="O14" s="1098"/>
      <c r="P14" s="1099"/>
      <c r="Q14" s="1105"/>
      <c r="R14" s="1106"/>
      <c r="S14" s="1106"/>
      <c r="T14" s="1106"/>
      <c r="U14" s="1106"/>
      <c r="V14" s="1106"/>
      <c r="W14" s="1106"/>
      <c r="X14" s="1106"/>
      <c r="Y14" s="1106"/>
      <c r="Z14" s="1106"/>
      <c r="AA14" s="1106"/>
      <c r="AB14" s="1106"/>
      <c r="AC14" s="1106"/>
      <c r="AD14" s="1106"/>
      <c r="AE14" s="1107"/>
      <c r="AF14" s="1102"/>
      <c r="AG14" s="1103"/>
      <c r="AH14" s="1103"/>
      <c r="AI14" s="1103"/>
      <c r="AJ14" s="1104"/>
      <c r="AK14" s="1147"/>
      <c r="AL14" s="1148"/>
      <c r="AM14" s="1148"/>
      <c r="AN14" s="1148"/>
      <c r="AO14" s="1148"/>
      <c r="AP14" s="1148"/>
      <c r="AQ14" s="1148"/>
      <c r="AR14" s="1148"/>
      <c r="AS14" s="1148"/>
      <c r="AT14" s="1148"/>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9"/>
      <c r="BT14" s="1060"/>
      <c r="BU14" s="1060"/>
      <c r="BV14" s="1060"/>
      <c r="BW14" s="1060"/>
      <c r="BX14" s="1060"/>
      <c r="BY14" s="1060"/>
      <c r="BZ14" s="1060"/>
      <c r="CA14" s="1060"/>
      <c r="CB14" s="1060"/>
      <c r="CC14" s="1060"/>
      <c r="CD14" s="1060"/>
      <c r="CE14" s="1060"/>
      <c r="CF14" s="1060"/>
      <c r="CG14" s="1081"/>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0"/>
    </row>
    <row r="15" spans="1:131" s="231" customFormat="1" ht="26.25" customHeight="1">
      <c r="A15" s="234">
        <v>9</v>
      </c>
      <c r="B15" s="1097"/>
      <c r="C15" s="1098"/>
      <c r="D15" s="1098"/>
      <c r="E15" s="1098"/>
      <c r="F15" s="1098"/>
      <c r="G15" s="1098"/>
      <c r="H15" s="1098"/>
      <c r="I15" s="1098"/>
      <c r="J15" s="1098"/>
      <c r="K15" s="1098"/>
      <c r="L15" s="1098"/>
      <c r="M15" s="1098"/>
      <c r="N15" s="1098"/>
      <c r="O15" s="1098"/>
      <c r="P15" s="1099"/>
      <c r="Q15" s="1105"/>
      <c r="R15" s="1106"/>
      <c r="S15" s="1106"/>
      <c r="T15" s="1106"/>
      <c r="U15" s="1106"/>
      <c r="V15" s="1106"/>
      <c r="W15" s="1106"/>
      <c r="X15" s="1106"/>
      <c r="Y15" s="1106"/>
      <c r="Z15" s="1106"/>
      <c r="AA15" s="1106"/>
      <c r="AB15" s="1106"/>
      <c r="AC15" s="1106"/>
      <c r="AD15" s="1106"/>
      <c r="AE15" s="1107"/>
      <c r="AF15" s="1102"/>
      <c r="AG15" s="1103"/>
      <c r="AH15" s="1103"/>
      <c r="AI15" s="1103"/>
      <c r="AJ15" s="1104"/>
      <c r="AK15" s="1147"/>
      <c r="AL15" s="1148"/>
      <c r="AM15" s="1148"/>
      <c r="AN15" s="1148"/>
      <c r="AO15" s="1148"/>
      <c r="AP15" s="1148"/>
      <c r="AQ15" s="1148"/>
      <c r="AR15" s="1148"/>
      <c r="AS15" s="1148"/>
      <c r="AT15" s="1148"/>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9"/>
      <c r="BT15" s="1060"/>
      <c r="BU15" s="1060"/>
      <c r="BV15" s="1060"/>
      <c r="BW15" s="1060"/>
      <c r="BX15" s="1060"/>
      <c r="BY15" s="1060"/>
      <c r="BZ15" s="1060"/>
      <c r="CA15" s="1060"/>
      <c r="CB15" s="1060"/>
      <c r="CC15" s="1060"/>
      <c r="CD15" s="1060"/>
      <c r="CE15" s="1060"/>
      <c r="CF15" s="1060"/>
      <c r="CG15" s="1081"/>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0"/>
    </row>
    <row r="16" spans="1:131" s="231" customFormat="1" ht="26.25" customHeight="1">
      <c r="A16" s="234">
        <v>10</v>
      </c>
      <c r="B16" s="1097"/>
      <c r="C16" s="1098"/>
      <c r="D16" s="1098"/>
      <c r="E16" s="1098"/>
      <c r="F16" s="1098"/>
      <c r="G16" s="1098"/>
      <c r="H16" s="1098"/>
      <c r="I16" s="1098"/>
      <c r="J16" s="1098"/>
      <c r="K16" s="1098"/>
      <c r="L16" s="1098"/>
      <c r="M16" s="1098"/>
      <c r="N16" s="1098"/>
      <c r="O16" s="1098"/>
      <c r="P16" s="1099"/>
      <c r="Q16" s="1105"/>
      <c r="R16" s="1106"/>
      <c r="S16" s="1106"/>
      <c r="T16" s="1106"/>
      <c r="U16" s="1106"/>
      <c r="V16" s="1106"/>
      <c r="W16" s="1106"/>
      <c r="X16" s="1106"/>
      <c r="Y16" s="1106"/>
      <c r="Z16" s="1106"/>
      <c r="AA16" s="1106"/>
      <c r="AB16" s="1106"/>
      <c r="AC16" s="1106"/>
      <c r="AD16" s="1106"/>
      <c r="AE16" s="1107"/>
      <c r="AF16" s="1102"/>
      <c r="AG16" s="1103"/>
      <c r="AH16" s="1103"/>
      <c r="AI16" s="1103"/>
      <c r="AJ16" s="1104"/>
      <c r="AK16" s="1147"/>
      <c r="AL16" s="1148"/>
      <c r="AM16" s="1148"/>
      <c r="AN16" s="1148"/>
      <c r="AO16" s="1148"/>
      <c r="AP16" s="1148"/>
      <c r="AQ16" s="1148"/>
      <c r="AR16" s="1148"/>
      <c r="AS16" s="1148"/>
      <c r="AT16" s="1148"/>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9"/>
      <c r="BT16" s="1060"/>
      <c r="BU16" s="1060"/>
      <c r="BV16" s="1060"/>
      <c r="BW16" s="1060"/>
      <c r="BX16" s="1060"/>
      <c r="BY16" s="1060"/>
      <c r="BZ16" s="1060"/>
      <c r="CA16" s="1060"/>
      <c r="CB16" s="1060"/>
      <c r="CC16" s="1060"/>
      <c r="CD16" s="1060"/>
      <c r="CE16" s="1060"/>
      <c r="CF16" s="1060"/>
      <c r="CG16" s="1081"/>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0"/>
    </row>
    <row r="17" spans="1:131" s="231" customFormat="1" ht="26.25" customHeight="1">
      <c r="A17" s="234">
        <v>11</v>
      </c>
      <c r="B17" s="1097"/>
      <c r="C17" s="1098"/>
      <c r="D17" s="1098"/>
      <c r="E17" s="1098"/>
      <c r="F17" s="1098"/>
      <c r="G17" s="1098"/>
      <c r="H17" s="1098"/>
      <c r="I17" s="1098"/>
      <c r="J17" s="1098"/>
      <c r="K17" s="1098"/>
      <c r="L17" s="1098"/>
      <c r="M17" s="1098"/>
      <c r="N17" s="1098"/>
      <c r="O17" s="1098"/>
      <c r="P17" s="1099"/>
      <c r="Q17" s="1105"/>
      <c r="R17" s="1106"/>
      <c r="S17" s="1106"/>
      <c r="T17" s="1106"/>
      <c r="U17" s="1106"/>
      <c r="V17" s="1106"/>
      <c r="W17" s="1106"/>
      <c r="X17" s="1106"/>
      <c r="Y17" s="1106"/>
      <c r="Z17" s="1106"/>
      <c r="AA17" s="1106"/>
      <c r="AB17" s="1106"/>
      <c r="AC17" s="1106"/>
      <c r="AD17" s="1106"/>
      <c r="AE17" s="1107"/>
      <c r="AF17" s="1102"/>
      <c r="AG17" s="1103"/>
      <c r="AH17" s="1103"/>
      <c r="AI17" s="1103"/>
      <c r="AJ17" s="1104"/>
      <c r="AK17" s="1147"/>
      <c r="AL17" s="1148"/>
      <c r="AM17" s="1148"/>
      <c r="AN17" s="1148"/>
      <c r="AO17" s="1148"/>
      <c r="AP17" s="1148"/>
      <c r="AQ17" s="1148"/>
      <c r="AR17" s="1148"/>
      <c r="AS17" s="1148"/>
      <c r="AT17" s="1148"/>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9"/>
      <c r="BT17" s="1060"/>
      <c r="BU17" s="1060"/>
      <c r="BV17" s="1060"/>
      <c r="BW17" s="1060"/>
      <c r="BX17" s="1060"/>
      <c r="BY17" s="1060"/>
      <c r="BZ17" s="1060"/>
      <c r="CA17" s="1060"/>
      <c r="CB17" s="1060"/>
      <c r="CC17" s="1060"/>
      <c r="CD17" s="1060"/>
      <c r="CE17" s="1060"/>
      <c r="CF17" s="1060"/>
      <c r="CG17" s="1081"/>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0"/>
    </row>
    <row r="18" spans="1:131" s="231" customFormat="1" ht="26.25" customHeight="1">
      <c r="A18" s="234">
        <v>12</v>
      </c>
      <c r="B18" s="1097"/>
      <c r="C18" s="1098"/>
      <c r="D18" s="1098"/>
      <c r="E18" s="1098"/>
      <c r="F18" s="1098"/>
      <c r="G18" s="1098"/>
      <c r="H18" s="1098"/>
      <c r="I18" s="1098"/>
      <c r="J18" s="1098"/>
      <c r="K18" s="1098"/>
      <c r="L18" s="1098"/>
      <c r="M18" s="1098"/>
      <c r="N18" s="1098"/>
      <c r="O18" s="1098"/>
      <c r="P18" s="1099"/>
      <c r="Q18" s="1105"/>
      <c r="R18" s="1106"/>
      <c r="S18" s="1106"/>
      <c r="T18" s="1106"/>
      <c r="U18" s="1106"/>
      <c r="V18" s="1106"/>
      <c r="W18" s="1106"/>
      <c r="X18" s="1106"/>
      <c r="Y18" s="1106"/>
      <c r="Z18" s="1106"/>
      <c r="AA18" s="1106"/>
      <c r="AB18" s="1106"/>
      <c r="AC18" s="1106"/>
      <c r="AD18" s="1106"/>
      <c r="AE18" s="1107"/>
      <c r="AF18" s="1102"/>
      <c r="AG18" s="1103"/>
      <c r="AH18" s="1103"/>
      <c r="AI18" s="1103"/>
      <c r="AJ18" s="1104"/>
      <c r="AK18" s="1147"/>
      <c r="AL18" s="1148"/>
      <c r="AM18" s="1148"/>
      <c r="AN18" s="1148"/>
      <c r="AO18" s="1148"/>
      <c r="AP18" s="1148"/>
      <c r="AQ18" s="1148"/>
      <c r="AR18" s="1148"/>
      <c r="AS18" s="1148"/>
      <c r="AT18" s="1148"/>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9"/>
      <c r="BT18" s="1060"/>
      <c r="BU18" s="1060"/>
      <c r="BV18" s="1060"/>
      <c r="BW18" s="1060"/>
      <c r="BX18" s="1060"/>
      <c r="BY18" s="1060"/>
      <c r="BZ18" s="1060"/>
      <c r="CA18" s="1060"/>
      <c r="CB18" s="1060"/>
      <c r="CC18" s="1060"/>
      <c r="CD18" s="1060"/>
      <c r="CE18" s="1060"/>
      <c r="CF18" s="1060"/>
      <c r="CG18" s="1081"/>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0"/>
    </row>
    <row r="19" spans="1:131" s="231" customFormat="1" ht="26.25" customHeight="1">
      <c r="A19" s="234">
        <v>13</v>
      </c>
      <c r="B19" s="1097"/>
      <c r="C19" s="1098"/>
      <c r="D19" s="1098"/>
      <c r="E19" s="1098"/>
      <c r="F19" s="1098"/>
      <c r="G19" s="1098"/>
      <c r="H19" s="1098"/>
      <c r="I19" s="1098"/>
      <c r="J19" s="1098"/>
      <c r="K19" s="1098"/>
      <c r="L19" s="1098"/>
      <c r="M19" s="1098"/>
      <c r="N19" s="1098"/>
      <c r="O19" s="1098"/>
      <c r="P19" s="1099"/>
      <c r="Q19" s="1105"/>
      <c r="R19" s="1106"/>
      <c r="S19" s="1106"/>
      <c r="T19" s="1106"/>
      <c r="U19" s="1106"/>
      <c r="V19" s="1106"/>
      <c r="W19" s="1106"/>
      <c r="X19" s="1106"/>
      <c r="Y19" s="1106"/>
      <c r="Z19" s="1106"/>
      <c r="AA19" s="1106"/>
      <c r="AB19" s="1106"/>
      <c r="AC19" s="1106"/>
      <c r="AD19" s="1106"/>
      <c r="AE19" s="1107"/>
      <c r="AF19" s="1102"/>
      <c r="AG19" s="1103"/>
      <c r="AH19" s="1103"/>
      <c r="AI19" s="1103"/>
      <c r="AJ19" s="1104"/>
      <c r="AK19" s="1147"/>
      <c r="AL19" s="1148"/>
      <c r="AM19" s="1148"/>
      <c r="AN19" s="1148"/>
      <c r="AO19" s="1148"/>
      <c r="AP19" s="1148"/>
      <c r="AQ19" s="1148"/>
      <c r="AR19" s="1148"/>
      <c r="AS19" s="1148"/>
      <c r="AT19" s="1148"/>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9"/>
      <c r="BT19" s="1060"/>
      <c r="BU19" s="1060"/>
      <c r="BV19" s="1060"/>
      <c r="BW19" s="1060"/>
      <c r="BX19" s="1060"/>
      <c r="BY19" s="1060"/>
      <c r="BZ19" s="1060"/>
      <c r="CA19" s="1060"/>
      <c r="CB19" s="1060"/>
      <c r="CC19" s="1060"/>
      <c r="CD19" s="1060"/>
      <c r="CE19" s="1060"/>
      <c r="CF19" s="1060"/>
      <c r="CG19" s="1081"/>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0"/>
    </row>
    <row r="20" spans="1:131" s="231" customFormat="1" ht="26.25" customHeight="1">
      <c r="A20" s="234">
        <v>14</v>
      </c>
      <c r="B20" s="1097"/>
      <c r="C20" s="1098"/>
      <c r="D20" s="1098"/>
      <c r="E20" s="1098"/>
      <c r="F20" s="1098"/>
      <c r="G20" s="1098"/>
      <c r="H20" s="1098"/>
      <c r="I20" s="1098"/>
      <c r="J20" s="1098"/>
      <c r="K20" s="1098"/>
      <c r="L20" s="1098"/>
      <c r="M20" s="1098"/>
      <c r="N20" s="1098"/>
      <c r="O20" s="1098"/>
      <c r="P20" s="1099"/>
      <c r="Q20" s="1105"/>
      <c r="R20" s="1106"/>
      <c r="S20" s="1106"/>
      <c r="T20" s="1106"/>
      <c r="U20" s="1106"/>
      <c r="V20" s="1106"/>
      <c r="W20" s="1106"/>
      <c r="X20" s="1106"/>
      <c r="Y20" s="1106"/>
      <c r="Z20" s="1106"/>
      <c r="AA20" s="1106"/>
      <c r="AB20" s="1106"/>
      <c r="AC20" s="1106"/>
      <c r="AD20" s="1106"/>
      <c r="AE20" s="1107"/>
      <c r="AF20" s="1102"/>
      <c r="AG20" s="1103"/>
      <c r="AH20" s="1103"/>
      <c r="AI20" s="1103"/>
      <c r="AJ20" s="1104"/>
      <c r="AK20" s="1147"/>
      <c r="AL20" s="1148"/>
      <c r="AM20" s="1148"/>
      <c r="AN20" s="1148"/>
      <c r="AO20" s="1148"/>
      <c r="AP20" s="1148"/>
      <c r="AQ20" s="1148"/>
      <c r="AR20" s="1148"/>
      <c r="AS20" s="1148"/>
      <c r="AT20" s="1148"/>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9"/>
      <c r="BT20" s="1060"/>
      <c r="BU20" s="1060"/>
      <c r="BV20" s="1060"/>
      <c r="BW20" s="1060"/>
      <c r="BX20" s="1060"/>
      <c r="BY20" s="1060"/>
      <c r="BZ20" s="1060"/>
      <c r="CA20" s="1060"/>
      <c r="CB20" s="1060"/>
      <c r="CC20" s="1060"/>
      <c r="CD20" s="1060"/>
      <c r="CE20" s="1060"/>
      <c r="CF20" s="1060"/>
      <c r="CG20" s="1081"/>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0"/>
    </row>
    <row r="21" spans="1:131" s="231" customFormat="1" ht="26.25" customHeight="1" thickBot="1">
      <c r="A21" s="234">
        <v>15</v>
      </c>
      <c r="B21" s="1097"/>
      <c r="C21" s="1098"/>
      <c r="D21" s="1098"/>
      <c r="E21" s="1098"/>
      <c r="F21" s="1098"/>
      <c r="G21" s="1098"/>
      <c r="H21" s="1098"/>
      <c r="I21" s="1098"/>
      <c r="J21" s="1098"/>
      <c r="K21" s="1098"/>
      <c r="L21" s="1098"/>
      <c r="M21" s="1098"/>
      <c r="N21" s="1098"/>
      <c r="O21" s="1098"/>
      <c r="P21" s="1099"/>
      <c r="Q21" s="1105"/>
      <c r="R21" s="1106"/>
      <c r="S21" s="1106"/>
      <c r="T21" s="1106"/>
      <c r="U21" s="1106"/>
      <c r="V21" s="1106"/>
      <c r="W21" s="1106"/>
      <c r="X21" s="1106"/>
      <c r="Y21" s="1106"/>
      <c r="Z21" s="1106"/>
      <c r="AA21" s="1106"/>
      <c r="AB21" s="1106"/>
      <c r="AC21" s="1106"/>
      <c r="AD21" s="1106"/>
      <c r="AE21" s="1107"/>
      <c r="AF21" s="1102"/>
      <c r="AG21" s="1103"/>
      <c r="AH21" s="1103"/>
      <c r="AI21" s="1103"/>
      <c r="AJ21" s="1104"/>
      <c r="AK21" s="1147"/>
      <c r="AL21" s="1148"/>
      <c r="AM21" s="1148"/>
      <c r="AN21" s="1148"/>
      <c r="AO21" s="1148"/>
      <c r="AP21" s="1148"/>
      <c r="AQ21" s="1148"/>
      <c r="AR21" s="1148"/>
      <c r="AS21" s="1148"/>
      <c r="AT21" s="1148"/>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9"/>
      <c r="BT21" s="1060"/>
      <c r="BU21" s="1060"/>
      <c r="BV21" s="1060"/>
      <c r="BW21" s="1060"/>
      <c r="BX21" s="1060"/>
      <c r="BY21" s="1060"/>
      <c r="BZ21" s="1060"/>
      <c r="CA21" s="1060"/>
      <c r="CB21" s="1060"/>
      <c r="CC21" s="1060"/>
      <c r="CD21" s="1060"/>
      <c r="CE21" s="1060"/>
      <c r="CF21" s="1060"/>
      <c r="CG21" s="1081"/>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0"/>
    </row>
    <row r="22" spans="1:131" s="231" customFormat="1" ht="26.25" customHeight="1">
      <c r="A22" s="234">
        <v>16</v>
      </c>
      <c r="B22" s="1097"/>
      <c r="C22" s="1098"/>
      <c r="D22" s="1098"/>
      <c r="E22" s="1098"/>
      <c r="F22" s="1098"/>
      <c r="G22" s="1098"/>
      <c r="H22" s="1098"/>
      <c r="I22" s="1098"/>
      <c r="J22" s="1098"/>
      <c r="K22" s="1098"/>
      <c r="L22" s="1098"/>
      <c r="M22" s="1098"/>
      <c r="N22" s="1098"/>
      <c r="O22" s="1098"/>
      <c r="P22" s="1099"/>
      <c r="Q22" s="1140"/>
      <c r="R22" s="1141"/>
      <c r="S22" s="1141"/>
      <c r="T22" s="1141"/>
      <c r="U22" s="1141"/>
      <c r="V22" s="1141"/>
      <c r="W22" s="1141"/>
      <c r="X22" s="1141"/>
      <c r="Y22" s="1141"/>
      <c r="Z22" s="1141"/>
      <c r="AA22" s="1141"/>
      <c r="AB22" s="1141"/>
      <c r="AC22" s="1141"/>
      <c r="AD22" s="1141"/>
      <c r="AE22" s="1142"/>
      <c r="AF22" s="1102"/>
      <c r="AG22" s="1103"/>
      <c r="AH22" s="1103"/>
      <c r="AI22" s="1103"/>
      <c r="AJ22" s="1104"/>
      <c r="AK22" s="1143"/>
      <c r="AL22" s="1144"/>
      <c r="AM22" s="1144"/>
      <c r="AN22" s="1144"/>
      <c r="AO22" s="1144"/>
      <c r="AP22" s="1144"/>
      <c r="AQ22" s="1144"/>
      <c r="AR22" s="1144"/>
      <c r="AS22" s="1144"/>
      <c r="AT22" s="1144"/>
      <c r="AU22" s="1145"/>
      <c r="AV22" s="1145"/>
      <c r="AW22" s="1145"/>
      <c r="AX22" s="1145"/>
      <c r="AY22" s="1146"/>
      <c r="AZ22" s="1095" t="s">
        <v>362</v>
      </c>
      <c r="BA22" s="1095"/>
      <c r="BB22" s="1095"/>
      <c r="BC22" s="1095"/>
      <c r="BD22" s="1096"/>
      <c r="BE22" s="229"/>
      <c r="BF22" s="229"/>
      <c r="BG22" s="229"/>
      <c r="BH22" s="229"/>
      <c r="BI22" s="229"/>
      <c r="BJ22" s="229"/>
      <c r="BK22" s="229"/>
      <c r="BL22" s="229"/>
      <c r="BM22" s="229"/>
      <c r="BN22" s="229"/>
      <c r="BO22" s="229"/>
      <c r="BP22" s="229"/>
      <c r="BQ22" s="234">
        <v>16</v>
      </c>
      <c r="BR22" s="235"/>
      <c r="BS22" s="1059"/>
      <c r="BT22" s="1060"/>
      <c r="BU22" s="1060"/>
      <c r="BV22" s="1060"/>
      <c r="BW22" s="1060"/>
      <c r="BX22" s="1060"/>
      <c r="BY22" s="1060"/>
      <c r="BZ22" s="1060"/>
      <c r="CA22" s="1060"/>
      <c r="CB22" s="1060"/>
      <c r="CC22" s="1060"/>
      <c r="CD22" s="1060"/>
      <c r="CE22" s="1060"/>
      <c r="CF22" s="1060"/>
      <c r="CG22" s="1081"/>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0"/>
    </row>
    <row r="23" spans="1:131" s="231" customFormat="1" ht="26.25" customHeight="1" thickBot="1">
      <c r="A23" s="236" t="s">
        <v>363</v>
      </c>
      <c r="B23" s="1004" t="s">
        <v>364</v>
      </c>
      <c r="C23" s="1005"/>
      <c r="D23" s="1005"/>
      <c r="E23" s="1005"/>
      <c r="F23" s="1005"/>
      <c r="G23" s="1005"/>
      <c r="H23" s="1005"/>
      <c r="I23" s="1005"/>
      <c r="J23" s="1005"/>
      <c r="K23" s="1005"/>
      <c r="L23" s="1005"/>
      <c r="M23" s="1005"/>
      <c r="N23" s="1005"/>
      <c r="O23" s="1005"/>
      <c r="P23" s="1015"/>
      <c r="Q23" s="1134">
        <f>SUM(Q7:U22)</f>
        <v>19020</v>
      </c>
      <c r="R23" s="1128"/>
      <c r="S23" s="1128"/>
      <c r="T23" s="1128"/>
      <c r="U23" s="1128"/>
      <c r="V23" s="1128">
        <f>SUM(V7:Z22)</f>
        <v>18272</v>
      </c>
      <c r="W23" s="1128"/>
      <c r="X23" s="1128"/>
      <c r="Y23" s="1128"/>
      <c r="Z23" s="1128"/>
      <c r="AA23" s="1128">
        <f>SUM(AA7:AE22)</f>
        <v>748</v>
      </c>
      <c r="AB23" s="1128"/>
      <c r="AC23" s="1128"/>
      <c r="AD23" s="1128"/>
      <c r="AE23" s="1135"/>
      <c r="AF23" s="1136">
        <v>612</v>
      </c>
      <c r="AG23" s="1128"/>
      <c r="AH23" s="1128"/>
      <c r="AI23" s="1128"/>
      <c r="AJ23" s="1137"/>
      <c r="AK23" s="1138"/>
      <c r="AL23" s="1139"/>
      <c r="AM23" s="1139"/>
      <c r="AN23" s="1139"/>
      <c r="AO23" s="1139"/>
      <c r="AP23" s="1128">
        <f>SUM(AP7:AT22)</f>
        <v>13983</v>
      </c>
      <c r="AQ23" s="1128"/>
      <c r="AR23" s="1128"/>
      <c r="AS23" s="1128"/>
      <c r="AT23" s="1128"/>
      <c r="AU23" s="1129"/>
      <c r="AV23" s="1129"/>
      <c r="AW23" s="1129"/>
      <c r="AX23" s="1129"/>
      <c r="AY23" s="1130"/>
      <c r="AZ23" s="1131" t="s">
        <v>129</v>
      </c>
      <c r="BA23" s="1132"/>
      <c r="BB23" s="1132"/>
      <c r="BC23" s="1132"/>
      <c r="BD23" s="1133"/>
      <c r="BE23" s="229"/>
      <c r="BF23" s="229"/>
      <c r="BG23" s="229"/>
      <c r="BH23" s="229"/>
      <c r="BI23" s="229"/>
      <c r="BJ23" s="229"/>
      <c r="BK23" s="229"/>
      <c r="BL23" s="229"/>
      <c r="BM23" s="229"/>
      <c r="BN23" s="229"/>
      <c r="BO23" s="229"/>
      <c r="BP23" s="229"/>
      <c r="BQ23" s="234">
        <v>17</v>
      </c>
      <c r="BR23" s="235"/>
      <c r="BS23" s="1059"/>
      <c r="BT23" s="1060"/>
      <c r="BU23" s="1060"/>
      <c r="BV23" s="1060"/>
      <c r="BW23" s="1060"/>
      <c r="BX23" s="1060"/>
      <c r="BY23" s="1060"/>
      <c r="BZ23" s="1060"/>
      <c r="CA23" s="1060"/>
      <c r="CB23" s="1060"/>
      <c r="CC23" s="1060"/>
      <c r="CD23" s="1060"/>
      <c r="CE23" s="1060"/>
      <c r="CF23" s="1060"/>
      <c r="CG23" s="1081"/>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0"/>
    </row>
    <row r="24" spans="1:131" s="231" customFormat="1" ht="26.25" customHeight="1">
      <c r="A24" s="1127" t="s">
        <v>365</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28"/>
      <c r="BA24" s="228"/>
      <c r="BB24" s="228"/>
      <c r="BC24" s="228"/>
      <c r="BD24" s="228"/>
      <c r="BE24" s="229"/>
      <c r="BF24" s="229"/>
      <c r="BG24" s="229"/>
      <c r="BH24" s="229"/>
      <c r="BI24" s="229"/>
      <c r="BJ24" s="229"/>
      <c r="BK24" s="229"/>
      <c r="BL24" s="229"/>
      <c r="BM24" s="229"/>
      <c r="BN24" s="229"/>
      <c r="BO24" s="229"/>
      <c r="BP24" s="229"/>
      <c r="BQ24" s="234">
        <v>18</v>
      </c>
      <c r="BR24" s="235"/>
      <c r="BS24" s="1059"/>
      <c r="BT24" s="1060"/>
      <c r="BU24" s="1060"/>
      <c r="BV24" s="1060"/>
      <c r="BW24" s="1060"/>
      <c r="BX24" s="1060"/>
      <c r="BY24" s="1060"/>
      <c r="BZ24" s="1060"/>
      <c r="CA24" s="1060"/>
      <c r="CB24" s="1060"/>
      <c r="CC24" s="1060"/>
      <c r="CD24" s="1060"/>
      <c r="CE24" s="1060"/>
      <c r="CF24" s="1060"/>
      <c r="CG24" s="1081"/>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0"/>
    </row>
    <row r="25" spans="1:131" ht="26.25" customHeight="1" thickBot="1">
      <c r="A25" s="1126" t="s">
        <v>366</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28"/>
      <c r="BK25" s="228"/>
      <c r="BL25" s="228"/>
      <c r="BM25" s="228"/>
      <c r="BN25" s="228"/>
      <c r="BO25" s="237"/>
      <c r="BP25" s="237"/>
      <c r="BQ25" s="234">
        <v>19</v>
      </c>
      <c r="BR25" s="235"/>
      <c r="BS25" s="1059"/>
      <c r="BT25" s="1060"/>
      <c r="BU25" s="1060"/>
      <c r="BV25" s="1060"/>
      <c r="BW25" s="1060"/>
      <c r="BX25" s="1060"/>
      <c r="BY25" s="1060"/>
      <c r="BZ25" s="1060"/>
      <c r="CA25" s="1060"/>
      <c r="CB25" s="1060"/>
      <c r="CC25" s="1060"/>
      <c r="CD25" s="1060"/>
      <c r="CE25" s="1060"/>
      <c r="CF25" s="1060"/>
      <c r="CG25" s="1081"/>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ht="26.25" customHeight="1">
      <c r="A26" s="1062" t="s">
        <v>342</v>
      </c>
      <c r="B26" s="1063"/>
      <c r="C26" s="1063"/>
      <c r="D26" s="1063"/>
      <c r="E26" s="1063"/>
      <c r="F26" s="1063"/>
      <c r="G26" s="1063"/>
      <c r="H26" s="1063"/>
      <c r="I26" s="1063"/>
      <c r="J26" s="1063"/>
      <c r="K26" s="1063"/>
      <c r="L26" s="1063"/>
      <c r="M26" s="1063"/>
      <c r="N26" s="1063"/>
      <c r="O26" s="1063"/>
      <c r="P26" s="1064"/>
      <c r="Q26" s="1068" t="s">
        <v>367</v>
      </c>
      <c r="R26" s="1069"/>
      <c r="S26" s="1069"/>
      <c r="T26" s="1069"/>
      <c r="U26" s="1070"/>
      <c r="V26" s="1068" t="s">
        <v>368</v>
      </c>
      <c r="W26" s="1069"/>
      <c r="X26" s="1069"/>
      <c r="Y26" s="1069"/>
      <c r="Z26" s="1070"/>
      <c r="AA26" s="1068" t="s">
        <v>369</v>
      </c>
      <c r="AB26" s="1069"/>
      <c r="AC26" s="1069"/>
      <c r="AD26" s="1069"/>
      <c r="AE26" s="1069"/>
      <c r="AF26" s="1122" t="s">
        <v>370</v>
      </c>
      <c r="AG26" s="1075"/>
      <c r="AH26" s="1075"/>
      <c r="AI26" s="1075"/>
      <c r="AJ26" s="1123"/>
      <c r="AK26" s="1069" t="s">
        <v>371</v>
      </c>
      <c r="AL26" s="1069"/>
      <c r="AM26" s="1069"/>
      <c r="AN26" s="1069"/>
      <c r="AO26" s="1070"/>
      <c r="AP26" s="1068" t="s">
        <v>372</v>
      </c>
      <c r="AQ26" s="1069"/>
      <c r="AR26" s="1069"/>
      <c r="AS26" s="1069"/>
      <c r="AT26" s="1070"/>
      <c r="AU26" s="1068" t="s">
        <v>373</v>
      </c>
      <c r="AV26" s="1069"/>
      <c r="AW26" s="1069"/>
      <c r="AX26" s="1069"/>
      <c r="AY26" s="1070"/>
      <c r="AZ26" s="1068" t="s">
        <v>374</v>
      </c>
      <c r="BA26" s="1069"/>
      <c r="BB26" s="1069"/>
      <c r="BC26" s="1069"/>
      <c r="BD26" s="1070"/>
      <c r="BE26" s="1068" t="s">
        <v>349</v>
      </c>
      <c r="BF26" s="1069"/>
      <c r="BG26" s="1069"/>
      <c r="BH26" s="1069"/>
      <c r="BI26" s="1082"/>
      <c r="BJ26" s="228"/>
      <c r="BK26" s="228"/>
      <c r="BL26" s="228"/>
      <c r="BM26" s="228"/>
      <c r="BN26" s="228"/>
      <c r="BO26" s="237"/>
      <c r="BP26" s="237"/>
      <c r="BQ26" s="234">
        <v>20</v>
      </c>
      <c r="BR26" s="235"/>
      <c r="BS26" s="1059"/>
      <c r="BT26" s="1060"/>
      <c r="BU26" s="1060"/>
      <c r="BV26" s="1060"/>
      <c r="BW26" s="1060"/>
      <c r="BX26" s="1060"/>
      <c r="BY26" s="1060"/>
      <c r="BZ26" s="1060"/>
      <c r="CA26" s="1060"/>
      <c r="CB26" s="1060"/>
      <c r="CC26" s="1060"/>
      <c r="CD26" s="1060"/>
      <c r="CE26" s="1060"/>
      <c r="CF26" s="1060"/>
      <c r="CG26" s="1081"/>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ht="26.25" customHeight="1" thickBot="1">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4"/>
      <c r="AG27" s="1078"/>
      <c r="AH27" s="1078"/>
      <c r="AI27" s="1078"/>
      <c r="AJ27" s="1125"/>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3"/>
      <c r="BJ27" s="228"/>
      <c r="BK27" s="228"/>
      <c r="BL27" s="228"/>
      <c r="BM27" s="228"/>
      <c r="BN27" s="228"/>
      <c r="BO27" s="237"/>
      <c r="BP27" s="237"/>
      <c r="BQ27" s="234">
        <v>21</v>
      </c>
      <c r="BR27" s="235"/>
      <c r="BS27" s="1059"/>
      <c r="BT27" s="1060"/>
      <c r="BU27" s="1060"/>
      <c r="BV27" s="1060"/>
      <c r="BW27" s="1060"/>
      <c r="BX27" s="1060"/>
      <c r="BY27" s="1060"/>
      <c r="BZ27" s="1060"/>
      <c r="CA27" s="1060"/>
      <c r="CB27" s="1060"/>
      <c r="CC27" s="1060"/>
      <c r="CD27" s="1060"/>
      <c r="CE27" s="1060"/>
      <c r="CF27" s="1060"/>
      <c r="CG27" s="1081"/>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ht="26.25" customHeight="1" thickTop="1">
      <c r="A28" s="238">
        <v>1</v>
      </c>
      <c r="B28" s="1114" t="s">
        <v>375</v>
      </c>
      <c r="C28" s="1115"/>
      <c r="D28" s="1115"/>
      <c r="E28" s="1115"/>
      <c r="F28" s="1115"/>
      <c r="G28" s="1115"/>
      <c r="H28" s="1115"/>
      <c r="I28" s="1115"/>
      <c r="J28" s="1115"/>
      <c r="K28" s="1115"/>
      <c r="L28" s="1115"/>
      <c r="M28" s="1115"/>
      <c r="N28" s="1115"/>
      <c r="O28" s="1115"/>
      <c r="P28" s="1116"/>
      <c r="Q28" s="1117">
        <v>2518</v>
      </c>
      <c r="R28" s="1118"/>
      <c r="S28" s="1118"/>
      <c r="T28" s="1118"/>
      <c r="U28" s="1118"/>
      <c r="V28" s="1118">
        <v>2456</v>
      </c>
      <c r="W28" s="1118"/>
      <c r="X28" s="1118"/>
      <c r="Y28" s="1118"/>
      <c r="Z28" s="1118"/>
      <c r="AA28" s="1118">
        <v>62</v>
      </c>
      <c r="AB28" s="1118"/>
      <c r="AC28" s="1118"/>
      <c r="AD28" s="1118"/>
      <c r="AE28" s="1119"/>
      <c r="AF28" s="1120">
        <v>62</v>
      </c>
      <c r="AG28" s="1118"/>
      <c r="AH28" s="1118"/>
      <c r="AI28" s="1118"/>
      <c r="AJ28" s="1121"/>
      <c r="AK28" s="1109">
        <v>190</v>
      </c>
      <c r="AL28" s="1110"/>
      <c r="AM28" s="1110"/>
      <c r="AN28" s="1110"/>
      <c r="AO28" s="1110"/>
      <c r="AP28" s="1110" t="s">
        <v>543</v>
      </c>
      <c r="AQ28" s="1110"/>
      <c r="AR28" s="1110"/>
      <c r="AS28" s="1110"/>
      <c r="AT28" s="1110"/>
      <c r="AU28" s="1110" t="s">
        <v>543</v>
      </c>
      <c r="AV28" s="1110"/>
      <c r="AW28" s="1110"/>
      <c r="AX28" s="1110"/>
      <c r="AY28" s="1110"/>
      <c r="AZ28" s="1111" t="s">
        <v>543</v>
      </c>
      <c r="BA28" s="1111"/>
      <c r="BB28" s="1111"/>
      <c r="BC28" s="1111"/>
      <c r="BD28" s="1111"/>
      <c r="BE28" s="1112"/>
      <c r="BF28" s="1112"/>
      <c r="BG28" s="1112"/>
      <c r="BH28" s="1112"/>
      <c r="BI28" s="1113"/>
      <c r="BJ28" s="228"/>
      <c r="BK28" s="228"/>
      <c r="BL28" s="228"/>
      <c r="BM28" s="228"/>
      <c r="BN28" s="228"/>
      <c r="BO28" s="237"/>
      <c r="BP28" s="237"/>
      <c r="BQ28" s="234">
        <v>22</v>
      </c>
      <c r="BR28" s="235"/>
      <c r="BS28" s="1059"/>
      <c r="BT28" s="1060"/>
      <c r="BU28" s="1060"/>
      <c r="BV28" s="1060"/>
      <c r="BW28" s="1060"/>
      <c r="BX28" s="1060"/>
      <c r="BY28" s="1060"/>
      <c r="BZ28" s="1060"/>
      <c r="CA28" s="1060"/>
      <c r="CB28" s="1060"/>
      <c r="CC28" s="1060"/>
      <c r="CD28" s="1060"/>
      <c r="CE28" s="1060"/>
      <c r="CF28" s="1060"/>
      <c r="CG28" s="1081"/>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ht="26.25" customHeight="1">
      <c r="A29" s="238">
        <v>2</v>
      </c>
      <c r="B29" s="1097" t="s">
        <v>376</v>
      </c>
      <c r="C29" s="1098"/>
      <c r="D29" s="1098"/>
      <c r="E29" s="1098"/>
      <c r="F29" s="1098"/>
      <c r="G29" s="1098"/>
      <c r="H29" s="1098"/>
      <c r="I29" s="1098"/>
      <c r="J29" s="1098"/>
      <c r="K29" s="1098"/>
      <c r="L29" s="1098"/>
      <c r="M29" s="1098"/>
      <c r="N29" s="1098"/>
      <c r="O29" s="1098"/>
      <c r="P29" s="1099"/>
      <c r="Q29" s="1105">
        <v>376</v>
      </c>
      <c r="R29" s="1106"/>
      <c r="S29" s="1106"/>
      <c r="T29" s="1106"/>
      <c r="U29" s="1106"/>
      <c r="V29" s="1106">
        <v>373</v>
      </c>
      <c r="W29" s="1106"/>
      <c r="X29" s="1106"/>
      <c r="Y29" s="1106"/>
      <c r="Z29" s="1106"/>
      <c r="AA29" s="1106">
        <v>4</v>
      </c>
      <c r="AB29" s="1106"/>
      <c r="AC29" s="1106"/>
      <c r="AD29" s="1106"/>
      <c r="AE29" s="1107"/>
      <c r="AF29" s="1102">
        <v>4</v>
      </c>
      <c r="AG29" s="1103"/>
      <c r="AH29" s="1103"/>
      <c r="AI29" s="1103"/>
      <c r="AJ29" s="1104"/>
      <c r="AK29" s="1047">
        <v>85</v>
      </c>
      <c r="AL29" s="1038"/>
      <c r="AM29" s="1038"/>
      <c r="AN29" s="1038"/>
      <c r="AO29" s="1038"/>
      <c r="AP29" s="1038" t="s">
        <v>544</v>
      </c>
      <c r="AQ29" s="1038"/>
      <c r="AR29" s="1038"/>
      <c r="AS29" s="1038"/>
      <c r="AT29" s="1038"/>
      <c r="AU29" s="1038" t="s">
        <v>543</v>
      </c>
      <c r="AV29" s="1038"/>
      <c r="AW29" s="1038"/>
      <c r="AX29" s="1038"/>
      <c r="AY29" s="1038"/>
      <c r="AZ29" s="1108" t="s">
        <v>543</v>
      </c>
      <c r="BA29" s="1108"/>
      <c r="BB29" s="1108"/>
      <c r="BC29" s="1108"/>
      <c r="BD29" s="1108"/>
      <c r="BE29" s="1039"/>
      <c r="BF29" s="1039"/>
      <c r="BG29" s="1039"/>
      <c r="BH29" s="1039"/>
      <c r="BI29" s="1040"/>
      <c r="BJ29" s="228"/>
      <c r="BK29" s="228"/>
      <c r="BL29" s="228"/>
      <c r="BM29" s="228"/>
      <c r="BN29" s="228"/>
      <c r="BO29" s="237"/>
      <c r="BP29" s="237"/>
      <c r="BQ29" s="234">
        <v>23</v>
      </c>
      <c r="BR29" s="235"/>
      <c r="BS29" s="1059"/>
      <c r="BT29" s="1060"/>
      <c r="BU29" s="1060"/>
      <c r="BV29" s="1060"/>
      <c r="BW29" s="1060"/>
      <c r="BX29" s="1060"/>
      <c r="BY29" s="1060"/>
      <c r="BZ29" s="1060"/>
      <c r="CA29" s="1060"/>
      <c r="CB29" s="1060"/>
      <c r="CC29" s="1060"/>
      <c r="CD29" s="1060"/>
      <c r="CE29" s="1060"/>
      <c r="CF29" s="1060"/>
      <c r="CG29" s="1081"/>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ht="26.25" customHeight="1">
      <c r="A30" s="238">
        <v>3</v>
      </c>
      <c r="B30" s="1097" t="s">
        <v>377</v>
      </c>
      <c r="C30" s="1098"/>
      <c r="D30" s="1098"/>
      <c r="E30" s="1098"/>
      <c r="F30" s="1098"/>
      <c r="G30" s="1098"/>
      <c r="H30" s="1098"/>
      <c r="I30" s="1098"/>
      <c r="J30" s="1098"/>
      <c r="K30" s="1098"/>
      <c r="L30" s="1098"/>
      <c r="M30" s="1098"/>
      <c r="N30" s="1098"/>
      <c r="O30" s="1098"/>
      <c r="P30" s="1099"/>
      <c r="Q30" s="1105">
        <v>685</v>
      </c>
      <c r="R30" s="1106"/>
      <c r="S30" s="1106"/>
      <c r="T30" s="1106"/>
      <c r="U30" s="1106"/>
      <c r="V30" s="1106">
        <v>625</v>
      </c>
      <c r="W30" s="1106"/>
      <c r="X30" s="1106"/>
      <c r="Y30" s="1106"/>
      <c r="Z30" s="1106"/>
      <c r="AA30" s="1106">
        <v>60</v>
      </c>
      <c r="AB30" s="1106"/>
      <c r="AC30" s="1106"/>
      <c r="AD30" s="1106"/>
      <c r="AE30" s="1107"/>
      <c r="AF30" s="1102">
        <v>1045</v>
      </c>
      <c r="AG30" s="1103"/>
      <c r="AH30" s="1103"/>
      <c r="AI30" s="1103"/>
      <c r="AJ30" s="1104"/>
      <c r="AK30" s="1047">
        <v>4</v>
      </c>
      <c r="AL30" s="1038"/>
      <c r="AM30" s="1038"/>
      <c r="AN30" s="1038"/>
      <c r="AO30" s="1038"/>
      <c r="AP30" s="1038">
        <v>1146</v>
      </c>
      <c r="AQ30" s="1038"/>
      <c r="AR30" s="1038"/>
      <c r="AS30" s="1038"/>
      <c r="AT30" s="1038"/>
      <c r="AU30" s="1038">
        <v>2</v>
      </c>
      <c r="AV30" s="1038"/>
      <c r="AW30" s="1038"/>
      <c r="AX30" s="1038"/>
      <c r="AY30" s="1038"/>
      <c r="AZ30" s="1108" t="s">
        <v>543</v>
      </c>
      <c r="BA30" s="1108"/>
      <c r="BB30" s="1108"/>
      <c r="BC30" s="1108"/>
      <c r="BD30" s="1108"/>
      <c r="BE30" s="1039" t="s">
        <v>378</v>
      </c>
      <c r="BF30" s="1039"/>
      <c r="BG30" s="1039"/>
      <c r="BH30" s="1039"/>
      <c r="BI30" s="1040"/>
      <c r="BJ30" s="228"/>
      <c r="BK30" s="228"/>
      <c r="BL30" s="228"/>
      <c r="BM30" s="228"/>
      <c r="BN30" s="228"/>
      <c r="BO30" s="237"/>
      <c r="BP30" s="237"/>
      <c r="BQ30" s="234">
        <v>24</v>
      </c>
      <c r="BR30" s="235"/>
      <c r="BS30" s="1059"/>
      <c r="BT30" s="1060"/>
      <c r="BU30" s="1060"/>
      <c r="BV30" s="1060"/>
      <c r="BW30" s="1060"/>
      <c r="BX30" s="1060"/>
      <c r="BY30" s="1060"/>
      <c r="BZ30" s="1060"/>
      <c r="CA30" s="1060"/>
      <c r="CB30" s="1060"/>
      <c r="CC30" s="1060"/>
      <c r="CD30" s="1060"/>
      <c r="CE30" s="1060"/>
      <c r="CF30" s="1060"/>
      <c r="CG30" s="1081"/>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ht="26.25" customHeight="1">
      <c r="A31" s="238">
        <v>4</v>
      </c>
      <c r="B31" s="1097" t="s">
        <v>379</v>
      </c>
      <c r="C31" s="1098"/>
      <c r="D31" s="1098"/>
      <c r="E31" s="1098"/>
      <c r="F31" s="1098"/>
      <c r="G31" s="1098"/>
      <c r="H31" s="1098"/>
      <c r="I31" s="1098"/>
      <c r="J31" s="1098"/>
      <c r="K31" s="1098"/>
      <c r="L31" s="1098"/>
      <c r="M31" s="1098"/>
      <c r="N31" s="1098"/>
      <c r="O31" s="1098"/>
      <c r="P31" s="1099"/>
      <c r="Q31" s="1105">
        <v>909</v>
      </c>
      <c r="R31" s="1106"/>
      <c r="S31" s="1106"/>
      <c r="T31" s="1106"/>
      <c r="U31" s="1106"/>
      <c r="V31" s="1106">
        <v>898</v>
      </c>
      <c r="W31" s="1106"/>
      <c r="X31" s="1106"/>
      <c r="Y31" s="1106"/>
      <c r="Z31" s="1106"/>
      <c r="AA31" s="1106">
        <v>11</v>
      </c>
      <c r="AB31" s="1106"/>
      <c r="AC31" s="1106"/>
      <c r="AD31" s="1106"/>
      <c r="AE31" s="1107"/>
      <c r="AF31" s="1102">
        <v>237</v>
      </c>
      <c r="AG31" s="1103"/>
      <c r="AH31" s="1103"/>
      <c r="AI31" s="1103"/>
      <c r="AJ31" s="1104"/>
      <c r="AK31" s="1047">
        <v>217</v>
      </c>
      <c r="AL31" s="1038"/>
      <c r="AM31" s="1038"/>
      <c r="AN31" s="1038"/>
      <c r="AO31" s="1038"/>
      <c r="AP31" s="1038">
        <v>5497</v>
      </c>
      <c r="AQ31" s="1038"/>
      <c r="AR31" s="1038"/>
      <c r="AS31" s="1038"/>
      <c r="AT31" s="1038"/>
      <c r="AU31" s="1038">
        <v>3078</v>
      </c>
      <c r="AV31" s="1038"/>
      <c r="AW31" s="1038"/>
      <c r="AX31" s="1038"/>
      <c r="AY31" s="1038"/>
      <c r="AZ31" s="1108" t="s">
        <v>543</v>
      </c>
      <c r="BA31" s="1108"/>
      <c r="BB31" s="1108"/>
      <c r="BC31" s="1108"/>
      <c r="BD31" s="1108"/>
      <c r="BE31" s="1039" t="s">
        <v>378</v>
      </c>
      <c r="BF31" s="1039"/>
      <c r="BG31" s="1039"/>
      <c r="BH31" s="1039"/>
      <c r="BI31" s="1040"/>
      <c r="BJ31" s="228"/>
      <c r="BK31" s="228"/>
      <c r="BL31" s="228"/>
      <c r="BM31" s="228"/>
      <c r="BN31" s="228"/>
      <c r="BO31" s="237"/>
      <c r="BP31" s="237"/>
      <c r="BQ31" s="234">
        <v>25</v>
      </c>
      <c r="BR31" s="235"/>
      <c r="BS31" s="1059"/>
      <c r="BT31" s="1060"/>
      <c r="BU31" s="1060"/>
      <c r="BV31" s="1060"/>
      <c r="BW31" s="1060"/>
      <c r="BX31" s="1060"/>
      <c r="BY31" s="1060"/>
      <c r="BZ31" s="1060"/>
      <c r="CA31" s="1060"/>
      <c r="CB31" s="1060"/>
      <c r="CC31" s="1060"/>
      <c r="CD31" s="1060"/>
      <c r="CE31" s="1060"/>
      <c r="CF31" s="1060"/>
      <c r="CG31" s="1081"/>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ht="26.25" customHeight="1">
      <c r="A32" s="238">
        <v>5</v>
      </c>
      <c r="B32" s="1097" t="s">
        <v>380</v>
      </c>
      <c r="C32" s="1098"/>
      <c r="D32" s="1098"/>
      <c r="E32" s="1098"/>
      <c r="F32" s="1098"/>
      <c r="G32" s="1098"/>
      <c r="H32" s="1098"/>
      <c r="I32" s="1098"/>
      <c r="J32" s="1098"/>
      <c r="K32" s="1098"/>
      <c r="L32" s="1098"/>
      <c r="M32" s="1098"/>
      <c r="N32" s="1098"/>
      <c r="O32" s="1098"/>
      <c r="P32" s="1099"/>
      <c r="Q32" s="1105">
        <v>36</v>
      </c>
      <c r="R32" s="1106"/>
      <c r="S32" s="1106"/>
      <c r="T32" s="1106"/>
      <c r="U32" s="1106"/>
      <c r="V32" s="1106">
        <v>35</v>
      </c>
      <c r="W32" s="1106"/>
      <c r="X32" s="1106"/>
      <c r="Y32" s="1106"/>
      <c r="Z32" s="1106"/>
      <c r="AA32" s="1106">
        <v>1</v>
      </c>
      <c r="AB32" s="1106"/>
      <c r="AC32" s="1106"/>
      <c r="AD32" s="1106"/>
      <c r="AE32" s="1107"/>
      <c r="AF32" s="1102">
        <v>1</v>
      </c>
      <c r="AG32" s="1103"/>
      <c r="AH32" s="1103"/>
      <c r="AI32" s="1103"/>
      <c r="AJ32" s="1104"/>
      <c r="AK32" s="1047">
        <v>21</v>
      </c>
      <c r="AL32" s="1038"/>
      <c r="AM32" s="1038"/>
      <c r="AN32" s="1038"/>
      <c r="AO32" s="1038"/>
      <c r="AP32" s="1038">
        <v>219</v>
      </c>
      <c r="AQ32" s="1038"/>
      <c r="AR32" s="1038"/>
      <c r="AS32" s="1038"/>
      <c r="AT32" s="1038"/>
      <c r="AU32" s="1038">
        <v>203</v>
      </c>
      <c r="AV32" s="1038"/>
      <c r="AW32" s="1038"/>
      <c r="AX32" s="1038"/>
      <c r="AY32" s="1038"/>
      <c r="AZ32" s="1108" t="s">
        <v>543</v>
      </c>
      <c r="BA32" s="1108"/>
      <c r="BB32" s="1108"/>
      <c r="BC32" s="1108"/>
      <c r="BD32" s="1108"/>
      <c r="BE32" s="1039" t="s">
        <v>381</v>
      </c>
      <c r="BF32" s="1039"/>
      <c r="BG32" s="1039"/>
      <c r="BH32" s="1039"/>
      <c r="BI32" s="1040"/>
      <c r="BJ32" s="228"/>
      <c r="BK32" s="228"/>
      <c r="BL32" s="228"/>
      <c r="BM32" s="228"/>
      <c r="BN32" s="228"/>
      <c r="BO32" s="237"/>
      <c r="BP32" s="237"/>
      <c r="BQ32" s="234">
        <v>26</v>
      </c>
      <c r="BR32" s="235"/>
      <c r="BS32" s="1059"/>
      <c r="BT32" s="1060"/>
      <c r="BU32" s="1060"/>
      <c r="BV32" s="1060"/>
      <c r="BW32" s="1060"/>
      <c r="BX32" s="1060"/>
      <c r="BY32" s="1060"/>
      <c r="BZ32" s="1060"/>
      <c r="CA32" s="1060"/>
      <c r="CB32" s="1060"/>
      <c r="CC32" s="1060"/>
      <c r="CD32" s="1060"/>
      <c r="CE32" s="1060"/>
      <c r="CF32" s="1060"/>
      <c r="CG32" s="1081"/>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ht="26.25" customHeight="1">
      <c r="A33" s="238">
        <v>6</v>
      </c>
      <c r="B33" s="1097" t="s">
        <v>382</v>
      </c>
      <c r="C33" s="1098"/>
      <c r="D33" s="1098"/>
      <c r="E33" s="1098"/>
      <c r="F33" s="1098"/>
      <c r="G33" s="1098"/>
      <c r="H33" s="1098"/>
      <c r="I33" s="1098"/>
      <c r="J33" s="1098"/>
      <c r="K33" s="1098"/>
      <c r="L33" s="1098"/>
      <c r="M33" s="1098"/>
      <c r="N33" s="1098"/>
      <c r="O33" s="1098"/>
      <c r="P33" s="1099"/>
      <c r="Q33" s="1105">
        <v>148</v>
      </c>
      <c r="R33" s="1106"/>
      <c r="S33" s="1106"/>
      <c r="T33" s="1106"/>
      <c r="U33" s="1106"/>
      <c r="V33" s="1106">
        <v>145</v>
      </c>
      <c r="W33" s="1106"/>
      <c r="X33" s="1106"/>
      <c r="Y33" s="1106"/>
      <c r="Z33" s="1106"/>
      <c r="AA33" s="1106">
        <v>3</v>
      </c>
      <c r="AB33" s="1106"/>
      <c r="AC33" s="1106"/>
      <c r="AD33" s="1106"/>
      <c r="AE33" s="1107"/>
      <c r="AF33" s="1102">
        <v>3</v>
      </c>
      <c r="AG33" s="1103"/>
      <c r="AH33" s="1103"/>
      <c r="AI33" s="1103"/>
      <c r="AJ33" s="1104"/>
      <c r="AK33" s="1047">
        <v>48</v>
      </c>
      <c r="AL33" s="1038"/>
      <c r="AM33" s="1038"/>
      <c r="AN33" s="1038"/>
      <c r="AO33" s="1038"/>
      <c r="AP33" s="1038">
        <v>134</v>
      </c>
      <c r="AQ33" s="1038"/>
      <c r="AR33" s="1038"/>
      <c r="AS33" s="1038"/>
      <c r="AT33" s="1038"/>
      <c r="AU33" s="1038">
        <v>30</v>
      </c>
      <c r="AV33" s="1038"/>
      <c r="AW33" s="1038"/>
      <c r="AX33" s="1038"/>
      <c r="AY33" s="1038"/>
      <c r="AZ33" s="1108" t="s">
        <v>543</v>
      </c>
      <c r="BA33" s="1108"/>
      <c r="BB33" s="1108"/>
      <c r="BC33" s="1108"/>
      <c r="BD33" s="1108"/>
      <c r="BE33" s="1039" t="s">
        <v>381</v>
      </c>
      <c r="BF33" s="1039"/>
      <c r="BG33" s="1039"/>
      <c r="BH33" s="1039"/>
      <c r="BI33" s="1040"/>
      <c r="BJ33" s="228"/>
      <c r="BK33" s="228"/>
      <c r="BL33" s="228"/>
      <c r="BM33" s="228"/>
      <c r="BN33" s="228"/>
      <c r="BO33" s="237"/>
      <c r="BP33" s="237"/>
      <c r="BQ33" s="234">
        <v>27</v>
      </c>
      <c r="BR33" s="235"/>
      <c r="BS33" s="1059"/>
      <c r="BT33" s="1060"/>
      <c r="BU33" s="1060"/>
      <c r="BV33" s="1060"/>
      <c r="BW33" s="1060"/>
      <c r="BX33" s="1060"/>
      <c r="BY33" s="1060"/>
      <c r="BZ33" s="1060"/>
      <c r="CA33" s="1060"/>
      <c r="CB33" s="1060"/>
      <c r="CC33" s="1060"/>
      <c r="CD33" s="1060"/>
      <c r="CE33" s="1060"/>
      <c r="CF33" s="1060"/>
      <c r="CG33" s="1081"/>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ht="26.25" customHeight="1">
      <c r="A34" s="238">
        <v>7</v>
      </c>
      <c r="B34" s="1097" t="s">
        <v>383</v>
      </c>
      <c r="C34" s="1098"/>
      <c r="D34" s="1098"/>
      <c r="E34" s="1098"/>
      <c r="F34" s="1098"/>
      <c r="G34" s="1098"/>
      <c r="H34" s="1098"/>
      <c r="I34" s="1098"/>
      <c r="J34" s="1098"/>
      <c r="K34" s="1098"/>
      <c r="L34" s="1098"/>
      <c r="M34" s="1098"/>
      <c r="N34" s="1098"/>
      <c r="O34" s="1098"/>
      <c r="P34" s="1099"/>
      <c r="Q34" s="1105">
        <v>15</v>
      </c>
      <c r="R34" s="1106"/>
      <c r="S34" s="1106"/>
      <c r="T34" s="1106"/>
      <c r="U34" s="1106"/>
      <c r="V34" s="1106">
        <v>14</v>
      </c>
      <c r="W34" s="1106"/>
      <c r="X34" s="1106"/>
      <c r="Y34" s="1106"/>
      <c r="Z34" s="1106"/>
      <c r="AA34" s="1106">
        <v>2</v>
      </c>
      <c r="AB34" s="1106"/>
      <c r="AC34" s="1106"/>
      <c r="AD34" s="1106"/>
      <c r="AE34" s="1107"/>
      <c r="AF34" s="1102">
        <v>2</v>
      </c>
      <c r="AG34" s="1103"/>
      <c r="AH34" s="1103"/>
      <c r="AI34" s="1103"/>
      <c r="AJ34" s="1104"/>
      <c r="AK34" s="1047">
        <v>10</v>
      </c>
      <c r="AL34" s="1038"/>
      <c r="AM34" s="1038"/>
      <c r="AN34" s="1038"/>
      <c r="AO34" s="1038"/>
      <c r="AP34" s="1038">
        <v>38</v>
      </c>
      <c r="AQ34" s="1038"/>
      <c r="AR34" s="1038"/>
      <c r="AS34" s="1038"/>
      <c r="AT34" s="1038"/>
      <c r="AU34" s="1038">
        <v>38</v>
      </c>
      <c r="AV34" s="1038"/>
      <c r="AW34" s="1038"/>
      <c r="AX34" s="1038"/>
      <c r="AY34" s="1038"/>
      <c r="AZ34" s="1108" t="s">
        <v>543</v>
      </c>
      <c r="BA34" s="1108"/>
      <c r="BB34" s="1108"/>
      <c r="BC34" s="1108"/>
      <c r="BD34" s="1108"/>
      <c r="BE34" s="1039" t="s">
        <v>381</v>
      </c>
      <c r="BF34" s="1039"/>
      <c r="BG34" s="1039"/>
      <c r="BH34" s="1039"/>
      <c r="BI34" s="1040"/>
      <c r="BJ34" s="228"/>
      <c r="BK34" s="228"/>
      <c r="BL34" s="228"/>
      <c r="BM34" s="228"/>
      <c r="BN34" s="228"/>
      <c r="BO34" s="237"/>
      <c r="BP34" s="237"/>
      <c r="BQ34" s="234">
        <v>28</v>
      </c>
      <c r="BR34" s="235"/>
      <c r="BS34" s="1059"/>
      <c r="BT34" s="1060"/>
      <c r="BU34" s="1060"/>
      <c r="BV34" s="1060"/>
      <c r="BW34" s="1060"/>
      <c r="BX34" s="1060"/>
      <c r="BY34" s="1060"/>
      <c r="BZ34" s="1060"/>
      <c r="CA34" s="1060"/>
      <c r="CB34" s="1060"/>
      <c r="CC34" s="1060"/>
      <c r="CD34" s="1060"/>
      <c r="CE34" s="1060"/>
      <c r="CF34" s="1060"/>
      <c r="CG34" s="1081"/>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ht="26.25" customHeight="1">
      <c r="A35" s="238">
        <v>8</v>
      </c>
      <c r="B35" s="1097"/>
      <c r="C35" s="1098"/>
      <c r="D35" s="1098"/>
      <c r="E35" s="1098"/>
      <c r="F35" s="1098"/>
      <c r="G35" s="1098"/>
      <c r="H35" s="1098"/>
      <c r="I35" s="1098"/>
      <c r="J35" s="1098"/>
      <c r="K35" s="1098"/>
      <c r="L35" s="1098"/>
      <c r="M35" s="1098"/>
      <c r="N35" s="1098"/>
      <c r="O35" s="1098"/>
      <c r="P35" s="1099"/>
      <c r="Q35" s="1105"/>
      <c r="R35" s="1106"/>
      <c r="S35" s="1106"/>
      <c r="T35" s="1106"/>
      <c r="U35" s="1106"/>
      <c r="V35" s="1106"/>
      <c r="W35" s="1106"/>
      <c r="X35" s="1106"/>
      <c r="Y35" s="1106"/>
      <c r="Z35" s="1106"/>
      <c r="AA35" s="1106"/>
      <c r="AB35" s="1106"/>
      <c r="AC35" s="1106"/>
      <c r="AD35" s="1106"/>
      <c r="AE35" s="1107"/>
      <c r="AF35" s="1102"/>
      <c r="AG35" s="1103"/>
      <c r="AH35" s="1103"/>
      <c r="AI35" s="1103"/>
      <c r="AJ35" s="1104"/>
      <c r="AK35" s="1047"/>
      <c r="AL35" s="1038"/>
      <c r="AM35" s="1038"/>
      <c r="AN35" s="1038"/>
      <c r="AO35" s="1038"/>
      <c r="AP35" s="1038"/>
      <c r="AQ35" s="1038"/>
      <c r="AR35" s="1038"/>
      <c r="AS35" s="1038"/>
      <c r="AT35" s="1038"/>
      <c r="AU35" s="1038"/>
      <c r="AV35" s="1038"/>
      <c r="AW35" s="1038"/>
      <c r="AX35" s="1038"/>
      <c r="AY35" s="1038"/>
      <c r="AZ35" s="1108"/>
      <c r="BA35" s="1108"/>
      <c r="BB35" s="1108"/>
      <c r="BC35" s="1108"/>
      <c r="BD35" s="1108"/>
      <c r="BE35" s="1039"/>
      <c r="BF35" s="1039"/>
      <c r="BG35" s="1039"/>
      <c r="BH35" s="1039"/>
      <c r="BI35" s="1040"/>
      <c r="BJ35" s="228"/>
      <c r="BK35" s="228"/>
      <c r="BL35" s="228"/>
      <c r="BM35" s="228"/>
      <c r="BN35" s="228"/>
      <c r="BO35" s="237"/>
      <c r="BP35" s="237"/>
      <c r="BQ35" s="234">
        <v>29</v>
      </c>
      <c r="BR35" s="235"/>
      <c r="BS35" s="1059"/>
      <c r="BT35" s="1060"/>
      <c r="BU35" s="1060"/>
      <c r="BV35" s="1060"/>
      <c r="BW35" s="1060"/>
      <c r="BX35" s="1060"/>
      <c r="BY35" s="1060"/>
      <c r="BZ35" s="1060"/>
      <c r="CA35" s="1060"/>
      <c r="CB35" s="1060"/>
      <c r="CC35" s="1060"/>
      <c r="CD35" s="1060"/>
      <c r="CE35" s="1060"/>
      <c r="CF35" s="1060"/>
      <c r="CG35" s="1081"/>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ht="26.25" customHeight="1">
      <c r="A36" s="238">
        <v>9</v>
      </c>
      <c r="B36" s="1097"/>
      <c r="C36" s="1098"/>
      <c r="D36" s="1098"/>
      <c r="E36" s="1098"/>
      <c r="F36" s="1098"/>
      <c r="G36" s="1098"/>
      <c r="H36" s="1098"/>
      <c r="I36" s="1098"/>
      <c r="J36" s="1098"/>
      <c r="K36" s="1098"/>
      <c r="L36" s="1098"/>
      <c r="M36" s="1098"/>
      <c r="N36" s="1098"/>
      <c r="O36" s="1098"/>
      <c r="P36" s="1099"/>
      <c r="Q36" s="1105"/>
      <c r="R36" s="1106"/>
      <c r="S36" s="1106"/>
      <c r="T36" s="1106"/>
      <c r="U36" s="1106"/>
      <c r="V36" s="1106"/>
      <c r="W36" s="1106"/>
      <c r="X36" s="1106"/>
      <c r="Y36" s="1106"/>
      <c r="Z36" s="1106"/>
      <c r="AA36" s="1106"/>
      <c r="AB36" s="1106"/>
      <c r="AC36" s="1106"/>
      <c r="AD36" s="1106"/>
      <c r="AE36" s="1107"/>
      <c r="AF36" s="1102"/>
      <c r="AG36" s="1103"/>
      <c r="AH36" s="1103"/>
      <c r="AI36" s="1103"/>
      <c r="AJ36" s="1104"/>
      <c r="AK36" s="1047"/>
      <c r="AL36" s="1038"/>
      <c r="AM36" s="1038"/>
      <c r="AN36" s="1038"/>
      <c r="AO36" s="1038"/>
      <c r="AP36" s="1038"/>
      <c r="AQ36" s="1038"/>
      <c r="AR36" s="1038"/>
      <c r="AS36" s="1038"/>
      <c r="AT36" s="1038"/>
      <c r="AU36" s="1038"/>
      <c r="AV36" s="1038"/>
      <c r="AW36" s="1038"/>
      <c r="AX36" s="1038"/>
      <c r="AY36" s="1038"/>
      <c r="AZ36" s="1108"/>
      <c r="BA36" s="1108"/>
      <c r="BB36" s="1108"/>
      <c r="BC36" s="1108"/>
      <c r="BD36" s="1108"/>
      <c r="BE36" s="1039"/>
      <c r="BF36" s="1039"/>
      <c r="BG36" s="1039"/>
      <c r="BH36" s="1039"/>
      <c r="BI36" s="1040"/>
      <c r="BJ36" s="228"/>
      <c r="BK36" s="228"/>
      <c r="BL36" s="228"/>
      <c r="BM36" s="228"/>
      <c r="BN36" s="228"/>
      <c r="BO36" s="237"/>
      <c r="BP36" s="237"/>
      <c r="BQ36" s="234">
        <v>30</v>
      </c>
      <c r="BR36" s="235"/>
      <c r="BS36" s="1059"/>
      <c r="BT36" s="1060"/>
      <c r="BU36" s="1060"/>
      <c r="BV36" s="1060"/>
      <c r="BW36" s="1060"/>
      <c r="BX36" s="1060"/>
      <c r="BY36" s="1060"/>
      <c r="BZ36" s="1060"/>
      <c r="CA36" s="1060"/>
      <c r="CB36" s="1060"/>
      <c r="CC36" s="1060"/>
      <c r="CD36" s="1060"/>
      <c r="CE36" s="1060"/>
      <c r="CF36" s="1060"/>
      <c r="CG36" s="1081"/>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ht="26.25" customHeight="1">
      <c r="A37" s="238">
        <v>10</v>
      </c>
      <c r="B37" s="1097"/>
      <c r="C37" s="1098"/>
      <c r="D37" s="1098"/>
      <c r="E37" s="1098"/>
      <c r="F37" s="1098"/>
      <c r="G37" s="1098"/>
      <c r="H37" s="1098"/>
      <c r="I37" s="1098"/>
      <c r="J37" s="1098"/>
      <c r="K37" s="1098"/>
      <c r="L37" s="1098"/>
      <c r="M37" s="1098"/>
      <c r="N37" s="1098"/>
      <c r="O37" s="1098"/>
      <c r="P37" s="1099"/>
      <c r="Q37" s="1105"/>
      <c r="R37" s="1106"/>
      <c r="S37" s="1106"/>
      <c r="T37" s="1106"/>
      <c r="U37" s="1106"/>
      <c r="V37" s="1106"/>
      <c r="W37" s="1106"/>
      <c r="X37" s="1106"/>
      <c r="Y37" s="1106"/>
      <c r="Z37" s="1106"/>
      <c r="AA37" s="1106"/>
      <c r="AB37" s="1106"/>
      <c r="AC37" s="1106"/>
      <c r="AD37" s="1106"/>
      <c r="AE37" s="1107"/>
      <c r="AF37" s="1102"/>
      <c r="AG37" s="1103"/>
      <c r="AH37" s="1103"/>
      <c r="AI37" s="1103"/>
      <c r="AJ37" s="1104"/>
      <c r="AK37" s="1047"/>
      <c r="AL37" s="1038"/>
      <c r="AM37" s="1038"/>
      <c r="AN37" s="1038"/>
      <c r="AO37" s="1038"/>
      <c r="AP37" s="1038"/>
      <c r="AQ37" s="1038"/>
      <c r="AR37" s="1038"/>
      <c r="AS37" s="1038"/>
      <c r="AT37" s="1038"/>
      <c r="AU37" s="1038"/>
      <c r="AV37" s="1038"/>
      <c r="AW37" s="1038"/>
      <c r="AX37" s="1038"/>
      <c r="AY37" s="1038"/>
      <c r="AZ37" s="1108"/>
      <c r="BA37" s="1108"/>
      <c r="BB37" s="1108"/>
      <c r="BC37" s="1108"/>
      <c r="BD37" s="1108"/>
      <c r="BE37" s="1039"/>
      <c r="BF37" s="1039"/>
      <c r="BG37" s="1039"/>
      <c r="BH37" s="1039"/>
      <c r="BI37" s="1040"/>
      <c r="BJ37" s="228"/>
      <c r="BK37" s="228"/>
      <c r="BL37" s="228"/>
      <c r="BM37" s="228"/>
      <c r="BN37" s="228"/>
      <c r="BO37" s="237"/>
      <c r="BP37" s="237"/>
      <c r="BQ37" s="234">
        <v>31</v>
      </c>
      <c r="BR37" s="235"/>
      <c r="BS37" s="1059"/>
      <c r="BT37" s="1060"/>
      <c r="BU37" s="1060"/>
      <c r="BV37" s="1060"/>
      <c r="BW37" s="1060"/>
      <c r="BX37" s="1060"/>
      <c r="BY37" s="1060"/>
      <c r="BZ37" s="1060"/>
      <c r="CA37" s="1060"/>
      <c r="CB37" s="1060"/>
      <c r="CC37" s="1060"/>
      <c r="CD37" s="1060"/>
      <c r="CE37" s="1060"/>
      <c r="CF37" s="1060"/>
      <c r="CG37" s="1081"/>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ht="26.25" customHeight="1">
      <c r="A38" s="238">
        <v>11</v>
      </c>
      <c r="B38" s="1097"/>
      <c r="C38" s="1098"/>
      <c r="D38" s="1098"/>
      <c r="E38" s="1098"/>
      <c r="F38" s="1098"/>
      <c r="G38" s="1098"/>
      <c r="H38" s="1098"/>
      <c r="I38" s="1098"/>
      <c r="J38" s="1098"/>
      <c r="K38" s="1098"/>
      <c r="L38" s="1098"/>
      <c r="M38" s="1098"/>
      <c r="N38" s="1098"/>
      <c r="O38" s="1098"/>
      <c r="P38" s="1099"/>
      <c r="Q38" s="1105"/>
      <c r="R38" s="1106"/>
      <c r="S38" s="1106"/>
      <c r="T38" s="1106"/>
      <c r="U38" s="1106"/>
      <c r="V38" s="1106"/>
      <c r="W38" s="1106"/>
      <c r="X38" s="1106"/>
      <c r="Y38" s="1106"/>
      <c r="Z38" s="1106"/>
      <c r="AA38" s="1106"/>
      <c r="AB38" s="1106"/>
      <c r="AC38" s="1106"/>
      <c r="AD38" s="1106"/>
      <c r="AE38" s="1107"/>
      <c r="AF38" s="1102"/>
      <c r="AG38" s="1103"/>
      <c r="AH38" s="1103"/>
      <c r="AI38" s="1103"/>
      <c r="AJ38" s="1104"/>
      <c r="AK38" s="1047"/>
      <c r="AL38" s="1038"/>
      <c r="AM38" s="1038"/>
      <c r="AN38" s="1038"/>
      <c r="AO38" s="1038"/>
      <c r="AP38" s="1038"/>
      <c r="AQ38" s="1038"/>
      <c r="AR38" s="1038"/>
      <c r="AS38" s="1038"/>
      <c r="AT38" s="1038"/>
      <c r="AU38" s="1038"/>
      <c r="AV38" s="1038"/>
      <c r="AW38" s="1038"/>
      <c r="AX38" s="1038"/>
      <c r="AY38" s="1038"/>
      <c r="AZ38" s="1108"/>
      <c r="BA38" s="1108"/>
      <c r="BB38" s="1108"/>
      <c r="BC38" s="1108"/>
      <c r="BD38" s="1108"/>
      <c r="BE38" s="1039"/>
      <c r="BF38" s="1039"/>
      <c r="BG38" s="1039"/>
      <c r="BH38" s="1039"/>
      <c r="BI38" s="1040"/>
      <c r="BJ38" s="228"/>
      <c r="BK38" s="228"/>
      <c r="BL38" s="228"/>
      <c r="BM38" s="228"/>
      <c r="BN38" s="228"/>
      <c r="BO38" s="237"/>
      <c r="BP38" s="237"/>
      <c r="BQ38" s="234">
        <v>32</v>
      </c>
      <c r="BR38" s="235"/>
      <c r="BS38" s="1059"/>
      <c r="BT38" s="1060"/>
      <c r="BU38" s="1060"/>
      <c r="BV38" s="1060"/>
      <c r="BW38" s="1060"/>
      <c r="BX38" s="1060"/>
      <c r="BY38" s="1060"/>
      <c r="BZ38" s="1060"/>
      <c r="CA38" s="1060"/>
      <c r="CB38" s="1060"/>
      <c r="CC38" s="1060"/>
      <c r="CD38" s="1060"/>
      <c r="CE38" s="1060"/>
      <c r="CF38" s="1060"/>
      <c r="CG38" s="1081"/>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ht="26.25" customHeight="1">
      <c r="A39" s="238">
        <v>12</v>
      </c>
      <c r="B39" s="1097"/>
      <c r="C39" s="1098"/>
      <c r="D39" s="1098"/>
      <c r="E39" s="1098"/>
      <c r="F39" s="1098"/>
      <c r="G39" s="1098"/>
      <c r="H39" s="1098"/>
      <c r="I39" s="1098"/>
      <c r="J39" s="1098"/>
      <c r="K39" s="1098"/>
      <c r="L39" s="1098"/>
      <c r="M39" s="1098"/>
      <c r="N39" s="1098"/>
      <c r="O39" s="1098"/>
      <c r="P39" s="1099"/>
      <c r="Q39" s="1105"/>
      <c r="R39" s="1106"/>
      <c r="S39" s="1106"/>
      <c r="T39" s="1106"/>
      <c r="U39" s="1106"/>
      <c r="V39" s="1106"/>
      <c r="W39" s="1106"/>
      <c r="X39" s="1106"/>
      <c r="Y39" s="1106"/>
      <c r="Z39" s="1106"/>
      <c r="AA39" s="1106"/>
      <c r="AB39" s="1106"/>
      <c r="AC39" s="1106"/>
      <c r="AD39" s="1106"/>
      <c r="AE39" s="1107"/>
      <c r="AF39" s="1102"/>
      <c r="AG39" s="1103"/>
      <c r="AH39" s="1103"/>
      <c r="AI39" s="1103"/>
      <c r="AJ39" s="1104"/>
      <c r="AK39" s="1047"/>
      <c r="AL39" s="1038"/>
      <c r="AM39" s="1038"/>
      <c r="AN39" s="1038"/>
      <c r="AO39" s="1038"/>
      <c r="AP39" s="1038"/>
      <c r="AQ39" s="1038"/>
      <c r="AR39" s="1038"/>
      <c r="AS39" s="1038"/>
      <c r="AT39" s="1038"/>
      <c r="AU39" s="1038"/>
      <c r="AV39" s="1038"/>
      <c r="AW39" s="1038"/>
      <c r="AX39" s="1038"/>
      <c r="AY39" s="1038"/>
      <c r="AZ39" s="1108"/>
      <c r="BA39" s="1108"/>
      <c r="BB39" s="1108"/>
      <c r="BC39" s="1108"/>
      <c r="BD39" s="1108"/>
      <c r="BE39" s="1039"/>
      <c r="BF39" s="1039"/>
      <c r="BG39" s="1039"/>
      <c r="BH39" s="1039"/>
      <c r="BI39" s="1040"/>
      <c r="BJ39" s="228"/>
      <c r="BK39" s="228"/>
      <c r="BL39" s="228"/>
      <c r="BM39" s="228"/>
      <c r="BN39" s="228"/>
      <c r="BO39" s="237"/>
      <c r="BP39" s="237"/>
      <c r="BQ39" s="234">
        <v>33</v>
      </c>
      <c r="BR39" s="235"/>
      <c r="BS39" s="1059"/>
      <c r="BT39" s="1060"/>
      <c r="BU39" s="1060"/>
      <c r="BV39" s="1060"/>
      <c r="BW39" s="1060"/>
      <c r="BX39" s="1060"/>
      <c r="BY39" s="1060"/>
      <c r="BZ39" s="1060"/>
      <c r="CA39" s="1060"/>
      <c r="CB39" s="1060"/>
      <c r="CC39" s="1060"/>
      <c r="CD39" s="1060"/>
      <c r="CE39" s="1060"/>
      <c r="CF39" s="1060"/>
      <c r="CG39" s="1081"/>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ht="26.25" customHeight="1">
      <c r="A40" s="234">
        <v>13</v>
      </c>
      <c r="B40" s="1097"/>
      <c r="C40" s="1098"/>
      <c r="D40" s="1098"/>
      <c r="E40" s="1098"/>
      <c r="F40" s="1098"/>
      <c r="G40" s="1098"/>
      <c r="H40" s="1098"/>
      <c r="I40" s="1098"/>
      <c r="J40" s="1098"/>
      <c r="K40" s="1098"/>
      <c r="L40" s="1098"/>
      <c r="M40" s="1098"/>
      <c r="N40" s="1098"/>
      <c r="O40" s="1098"/>
      <c r="P40" s="1099"/>
      <c r="Q40" s="1105"/>
      <c r="R40" s="1106"/>
      <c r="S40" s="1106"/>
      <c r="T40" s="1106"/>
      <c r="U40" s="1106"/>
      <c r="V40" s="1106"/>
      <c r="W40" s="1106"/>
      <c r="X40" s="1106"/>
      <c r="Y40" s="1106"/>
      <c r="Z40" s="1106"/>
      <c r="AA40" s="1106"/>
      <c r="AB40" s="1106"/>
      <c r="AC40" s="1106"/>
      <c r="AD40" s="1106"/>
      <c r="AE40" s="1107"/>
      <c r="AF40" s="1102"/>
      <c r="AG40" s="1103"/>
      <c r="AH40" s="1103"/>
      <c r="AI40" s="1103"/>
      <c r="AJ40" s="1104"/>
      <c r="AK40" s="1047"/>
      <c r="AL40" s="1038"/>
      <c r="AM40" s="1038"/>
      <c r="AN40" s="1038"/>
      <c r="AO40" s="1038"/>
      <c r="AP40" s="1038"/>
      <c r="AQ40" s="1038"/>
      <c r="AR40" s="1038"/>
      <c r="AS40" s="1038"/>
      <c r="AT40" s="1038"/>
      <c r="AU40" s="1038"/>
      <c r="AV40" s="1038"/>
      <c r="AW40" s="1038"/>
      <c r="AX40" s="1038"/>
      <c r="AY40" s="1038"/>
      <c r="AZ40" s="1108"/>
      <c r="BA40" s="1108"/>
      <c r="BB40" s="1108"/>
      <c r="BC40" s="1108"/>
      <c r="BD40" s="1108"/>
      <c r="BE40" s="1039"/>
      <c r="BF40" s="1039"/>
      <c r="BG40" s="1039"/>
      <c r="BH40" s="1039"/>
      <c r="BI40" s="1040"/>
      <c r="BJ40" s="228"/>
      <c r="BK40" s="228"/>
      <c r="BL40" s="228"/>
      <c r="BM40" s="228"/>
      <c r="BN40" s="228"/>
      <c r="BO40" s="237"/>
      <c r="BP40" s="237"/>
      <c r="BQ40" s="234">
        <v>34</v>
      </c>
      <c r="BR40" s="235"/>
      <c r="BS40" s="1059"/>
      <c r="BT40" s="1060"/>
      <c r="BU40" s="1060"/>
      <c r="BV40" s="1060"/>
      <c r="BW40" s="1060"/>
      <c r="BX40" s="1060"/>
      <c r="BY40" s="1060"/>
      <c r="BZ40" s="1060"/>
      <c r="CA40" s="1060"/>
      <c r="CB40" s="1060"/>
      <c r="CC40" s="1060"/>
      <c r="CD40" s="1060"/>
      <c r="CE40" s="1060"/>
      <c r="CF40" s="1060"/>
      <c r="CG40" s="1081"/>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ht="26.25" customHeight="1">
      <c r="A41" s="234">
        <v>14</v>
      </c>
      <c r="B41" s="1097"/>
      <c r="C41" s="1098"/>
      <c r="D41" s="1098"/>
      <c r="E41" s="1098"/>
      <c r="F41" s="1098"/>
      <c r="G41" s="1098"/>
      <c r="H41" s="1098"/>
      <c r="I41" s="1098"/>
      <c r="J41" s="1098"/>
      <c r="K41" s="1098"/>
      <c r="L41" s="1098"/>
      <c r="M41" s="1098"/>
      <c r="N41" s="1098"/>
      <c r="O41" s="1098"/>
      <c r="P41" s="1099"/>
      <c r="Q41" s="1105"/>
      <c r="R41" s="1106"/>
      <c r="S41" s="1106"/>
      <c r="T41" s="1106"/>
      <c r="U41" s="1106"/>
      <c r="V41" s="1106"/>
      <c r="W41" s="1106"/>
      <c r="X41" s="1106"/>
      <c r="Y41" s="1106"/>
      <c r="Z41" s="1106"/>
      <c r="AA41" s="1106"/>
      <c r="AB41" s="1106"/>
      <c r="AC41" s="1106"/>
      <c r="AD41" s="1106"/>
      <c r="AE41" s="1107"/>
      <c r="AF41" s="1102"/>
      <c r="AG41" s="1103"/>
      <c r="AH41" s="1103"/>
      <c r="AI41" s="1103"/>
      <c r="AJ41" s="1104"/>
      <c r="AK41" s="1047"/>
      <c r="AL41" s="1038"/>
      <c r="AM41" s="1038"/>
      <c r="AN41" s="1038"/>
      <c r="AO41" s="1038"/>
      <c r="AP41" s="1038"/>
      <c r="AQ41" s="1038"/>
      <c r="AR41" s="1038"/>
      <c r="AS41" s="1038"/>
      <c r="AT41" s="1038"/>
      <c r="AU41" s="1038"/>
      <c r="AV41" s="1038"/>
      <c r="AW41" s="1038"/>
      <c r="AX41" s="1038"/>
      <c r="AY41" s="1038"/>
      <c r="AZ41" s="1108"/>
      <c r="BA41" s="1108"/>
      <c r="BB41" s="1108"/>
      <c r="BC41" s="1108"/>
      <c r="BD41" s="1108"/>
      <c r="BE41" s="1039"/>
      <c r="BF41" s="1039"/>
      <c r="BG41" s="1039"/>
      <c r="BH41" s="1039"/>
      <c r="BI41" s="1040"/>
      <c r="BJ41" s="228"/>
      <c r="BK41" s="228"/>
      <c r="BL41" s="228"/>
      <c r="BM41" s="228"/>
      <c r="BN41" s="228"/>
      <c r="BO41" s="237"/>
      <c r="BP41" s="237"/>
      <c r="BQ41" s="234">
        <v>35</v>
      </c>
      <c r="BR41" s="235"/>
      <c r="BS41" s="1059"/>
      <c r="BT41" s="1060"/>
      <c r="BU41" s="1060"/>
      <c r="BV41" s="1060"/>
      <c r="BW41" s="1060"/>
      <c r="BX41" s="1060"/>
      <c r="BY41" s="1060"/>
      <c r="BZ41" s="1060"/>
      <c r="CA41" s="1060"/>
      <c r="CB41" s="1060"/>
      <c r="CC41" s="1060"/>
      <c r="CD41" s="1060"/>
      <c r="CE41" s="1060"/>
      <c r="CF41" s="1060"/>
      <c r="CG41" s="1081"/>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ht="26.25" customHeight="1">
      <c r="A42" s="234">
        <v>15</v>
      </c>
      <c r="B42" s="1097"/>
      <c r="C42" s="1098"/>
      <c r="D42" s="1098"/>
      <c r="E42" s="1098"/>
      <c r="F42" s="1098"/>
      <c r="G42" s="1098"/>
      <c r="H42" s="1098"/>
      <c r="I42" s="1098"/>
      <c r="J42" s="1098"/>
      <c r="K42" s="1098"/>
      <c r="L42" s="1098"/>
      <c r="M42" s="1098"/>
      <c r="N42" s="1098"/>
      <c r="O42" s="1098"/>
      <c r="P42" s="1099"/>
      <c r="Q42" s="1105"/>
      <c r="R42" s="1106"/>
      <c r="S42" s="1106"/>
      <c r="T42" s="1106"/>
      <c r="U42" s="1106"/>
      <c r="V42" s="1106"/>
      <c r="W42" s="1106"/>
      <c r="X42" s="1106"/>
      <c r="Y42" s="1106"/>
      <c r="Z42" s="1106"/>
      <c r="AA42" s="1106"/>
      <c r="AB42" s="1106"/>
      <c r="AC42" s="1106"/>
      <c r="AD42" s="1106"/>
      <c r="AE42" s="1107"/>
      <c r="AF42" s="1102"/>
      <c r="AG42" s="1103"/>
      <c r="AH42" s="1103"/>
      <c r="AI42" s="1103"/>
      <c r="AJ42" s="1104"/>
      <c r="AK42" s="1047"/>
      <c r="AL42" s="1038"/>
      <c r="AM42" s="1038"/>
      <c r="AN42" s="1038"/>
      <c r="AO42" s="1038"/>
      <c r="AP42" s="1038"/>
      <c r="AQ42" s="1038"/>
      <c r="AR42" s="1038"/>
      <c r="AS42" s="1038"/>
      <c r="AT42" s="1038"/>
      <c r="AU42" s="1038"/>
      <c r="AV42" s="1038"/>
      <c r="AW42" s="1038"/>
      <c r="AX42" s="1038"/>
      <c r="AY42" s="1038"/>
      <c r="AZ42" s="1108"/>
      <c r="BA42" s="1108"/>
      <c r="BB42" s="1108"/>
      <c r="BC42" s="1108"/>
      <c r="BD42" s="1108"/>
      <c r="BE42" s="1039"/>
      <c r="BF42" s="1039"/>
      <c r="BG42" s="1039"/>
      <c r="BH42" s="1039"/>
      <c r="BI42" s="1040"/>
      <c r="BJ42" s="228"/>
      <c r="BK42" s="228"/>
      <c r="BL42" s="228"/>
      <c r="BM42" s="228"/>
      <c r="BN42" s="228"/>
      <c r="BO42" s="237"/>
      <c r="BP42" s="237"/>
      <c r="BQ42" s="234">
        <v>36</v>
      </c>
      <c r="BR42" s="235"/>
      <c r="BS42" s="1059"/>
      <c r="BT42" s="1060"/>
      <c r="BU42" s="1060"/>
      <c r="BV42" s="1060"/>
      <c r="BW42" s="1060"/>
      <c r="BX42" s="1060"/>
      <c r="BY42" s="1060"/>
      <c r="BZ42" s="1060"/>
      <c r="CA42" s="1060"/>
      <c r="CB42" s="1060"/>
      <c r="CC42" s="1060"/>
      <c r="CD42" s="1060"/>
      <c r="CE42" s="1060"/>
      <c r="CF42" s="1060"/>
      <c r="CG42" s="1081"/>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ht="26.25" customHeight="1">
      <c r="A43" s="234">
        <v>16</v>
      </c>
      <c r="B43" s="1097"/>
      <c r="C43" s="1098"/>
      <c r="D43" s="1098"/>
      <c r="E43" s="1098"/>
      <c r="F43" s="1098"/>
      <c r="G43" s="1098"/>
      <c r="H43" s="1098"/>
      <c r="I43" s="1098"/>
      <c r="J43" s="1098"/>
      <c r="K43" s="1098"/>
      <c r="L43" s="1098"/>
      <c r="M43" s="1098"/>
      <c r="N43" s="1098"/>
      <c r="O43" s="1098"/>
      <c r="P43" s="1099"/>
      <c r="Q43" s="1105"/>
      <c r="R43" s="1106"/>
      <c r="S43" s="1106"/>
      <c r="T43" s="1106"/>
      <c r="U43" s="1106"/>
      <c r="V43" s="1106"/>
      <c r="W43" s="1106"/>
      <c r="X43" s="1106"/>
      <c r="Y43" s="1106"/>
      <c r="Z43" s="1106"/>
      <c r="AA43" s="1106"/>
      <c r="AB43" s="1106"/>
      <c r="AC43" s="1106"/>
      <c r="AD43" s="1106"/>
      <c r="AE43" s="1107"/>
      <c r="AF43" s="1102"/>
      <c r="AG43" s="1103"/>
      <c r="AH43" s="1103"/>
      <c r="AI43" s="1103"/>
      <c r="AJ43" s="1104"/>
      <c r="AK43" s="1047"/>
      <c r="AL43" s="1038"/>
      <c r="AM43" s="1038"/>
      <c r="AN43" s="1038"/>
      <c r="AO43" s="1038"/>
      <c r="AP43" s="1038"/>
      <c r="AQ43" s="1038"/>
      <c r="AR43" s="1038"/>
      <c r="AS43" s="1038"/>
      <c r="AT43" s="1038"/>
      <c r="AU43" s="1038"/>
      <c r="AV43" s="1038"/>
      <c r="AW43" s="1038"/>
      <c r="AX43" s="1038"/>
      <c r="AY43" s="1038"/>
      <c r="AZ43" s="1108"/>
      <c r="BA43" s="1108"/>
      <c r="BB43" s="1108"/>
      <c r="BC43" s="1108"/>
      <c r="BD43" s="1108"/>
      <c r="BE43" s="1039"/>
      <c r="BF43" s="1039"/>
      <c r="BG43" s="1039"/>
      <c r="BH43" s="1039"/>
      <c r="BI43" s="1040"/>
      <c r="BJ43" s="228"/>
      <c r="BK43" s="228"/>
      <c r="BL43" s="228"/>
      <c r="BM43" s="228"/>
      <c r="BN43" s="228"/>
      <c r="BO43" s="237"/>
      <c r="BP43" s="237"/>
      <c r="BQ43" s="234">
        <v>37</v>
      </c>
      <c r="BR43" s="235"/>
      <c r="BS43" s="1059"/>
      <c r="BT43" s="1060"/>
      <c r="BU43" s="1060"/>
      <c r="BV43" s="1060"/>
      <c r="BW43" s="1060"/>
      <c r="BX43" s="1060"/>
      <c r="BY43" s="1060"/>
      <c r="BZ43" s="1060"/>
      <c r="CA43" s="1060"/>
      <c r="CB43" s="1060"/>
      <c r="CC43" s="1060"/>
      <c r="CD43" s="1060"/>
      <c r="CE43" s="1060"/>
      <c r="CF43" s="1060"/>
      <c r="CG43" s="1081"/>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ht="26.25" customHeight="1">
      <c r="A44" s="234">
        <v>17</v>
      </c>
      <c r="B44" s="1097"/>
      <c r="C44" s="1098"/>
      <c r="D44" s="1098"/>
      <c r="E44" s="1098"/>
      <c r="F44" s="1098"/>
      <c r="G44" s="1098"/>
      <c r="H44" s="1098"/>
      <c r="I44" s="1098"/>
      <c r="J44" s="1098"/>
      <c r="K44" s="1098"/>
      <c r="L44" s="1098"/>
      <c r="M44" s="1098"/>
      <c r="N44" s="1098"/>
      <c r="O44" s="1098"/>
      <c r="P44" s="1099"/>
      <c r="Q44" s="1105"/>
      <c r="R44" s="1106"/>
      <c r="S44" s="1106"/>
      <c r="T44" s="1106"/>
      <c r="U44" s="1106"/>
      <c r="V44" s="1106"/>
      <c r="W44" s="1106"/>
      <c r="X44" s="1106"/>
      <c r="Y44" s="1106"/>
      <c r="Z44" s="1106"/>
      <c r="AA44" s="1106"/>
      <c r="AB44" s="1106"/>
      <c r="AC44" s="1106"/>
      <c r="AD44" s="1106"/>
      <c r="AE44" s="1107"/>
      <c r="AF44" s="1102"/>
      <c r="AG44" s="1103"/>
      <c r="AH44" s="1103"/>
      <c r="AI44" s="1103"/>
      <c r="AJ44" s="1104"/>
      <c r="AK44" s="1047"/>
      <c r="AL44" s="1038"/>
      <c r="AM44" s="1038"/>
      <c r="AN44" s="1038"/>
      <c r="AO44" s="1038"/>
      <c r="AP44" s="1038"/>
      <c r="AQ44" s="1038"/>
      <c r="AR44" s="1038"/>
      <c r="AS44" s="1038"/>
      <c r="AT44" s="1038"/>
      <c r="AU44" s="1038"/>
      <c r="AV44" s="1038"/>
      <c r="AW44" s="1038"/>
      <c r="AX44" s="1038"/>
      <c r="AY44" s="1038"/>
      <c r="AZ44" s="1108"/>
      <c r="BA44" s="1108"/>
      <c r="BB44" s="1108"/>
      <c r="BC44" s="1108"/>
      <c r="BD44" s="1108"/>
      <c r="BE44" s="1039"/>
      <c r="BF44" s="1039"/>
      <c r="BG44" s="1039"/>
      <c r="BH44" s="1039"/>
      <c r="BI44" s="1040"/>
      <c r="BJ44" s="228"/>
      <c r="BK44" s="228"/>
      <c r="BL44" s="228"/>
      <c r="BM44" s="228"/>
      <c r="BN44" s="228"/>
      <c r="BO44" s="237"/>
      <c r="BP44" s="237"/>
      <c r="BQ44" s="234">
        <v>38</v>
      </c>
      <c r="BR44" s="235"/>
      <c r="BS44" s="1059"/>
      <c r="BT44" s="1060"/>
      <c r="BU44" s="1060"/>
      <c r="BV44" s="1060"/>
      <c r="BW44" s="1060"/>
      <c r="BX44" s="1060"/>
      <c r="BY44" s="1060"/>
      <c r="BZ44" s="1060"/>
      <c r="CA44" s="1060"/>
      <c r="CB44" s="1060"/>
      <c r="CC44" s="1060"/>
      <c r="CD44" s="1060"/>
      <c r="CE44" s="1060"/>
      <c r="CF44" s="1060"/>
      <c r="CG44" s="1081"/>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ht="26.25" customHeight="1">
      <c r="A45" s="234">
        <v>18</v>
      </c>
      <c r="B45" s="1097"/>
      <c r="C45" s="1098"/>
      <c r="D45" s="1098"/>
      <c r="E45" s="1098"/>
      <c r="F45" s="1098"/>
      <c r="G45" s="1098"/>
      <c r="H45" s="1098"/>
      <c r="I45" s="1098"/>
      <c r="J45" s="1098"/>
      <c r="K45" s="1098"/>
      <c r="L45" s="1098"/>
      <c r="M45" s="1098"/>
      <c r="N45" s="1098"/>
      <c r="O45" s="1098"/>
      <c r="P45" s="1099"/>
      <c r="Q45" s="1105"/>
      <c r="R45" s="1106"/>
      <c r="S45" s="1106"/>
      <c r="T45" s="1106"/>
      <c r="U45" s="1106"/>
      <c r="V45" s="1106"/>
      <c r="W45" s="1106"/>
      <c r="X45" s="1106"/>
      <c r="Y45" s="1106"/>
      <c r="Z45" s="1106"/>
      <c r="AA45" s="1106"/>
      <c r="AB45" s="1106"/>
      <c r="AC45" s="1106"/>
      <c r="AD45" s="1106"/>
      <c r="AE45" s="1107"/>
      <c r="AF45" s="1102"/>
      <c r="AG45" s="1103"/>
      <c r="AH45" s="1103"/>
      <c r="AI45" s="1103"/>
      <c r="AJ45" s="1104"/>
      <c r="AK45" s="1047"/>
      <c r="AL45" s="1038"/>
      <c r="AM45" s="1038"/>
      <c r="AN45" s="1038"/>
      <c r="AO45" s="1038"/>
      <c r="AP45" s="1038"/>
      <c r="AQ45" s="1038"/>
      <c r="AR45" s="1038"/>
      <c r="AS45" s="1038"/>
      <c r="AT45" s="1038"/>
      <c r="AU45" s="1038"/>
      <c r="AV45" s="1038"/>
      <c r="AW45" s="1038"/>
      <c r="AX45" s="1038"/>
      <c r="AY45" s="1038"/>
      <c r="AZ45" s="1108"/>
      <c r="BA45" s="1108"/>
      <c r="BB45" s="1108"/>
      <c r="BC45" s="1108"/>
      <c r="BD45" s="1108"/>
      <c r="BE45" s="1039"/>
      <c r="BF45" s="1039"/>
      <c r="BG45" s="1039"/>
      <c r="BH45" s="1039"/>
      <c r="BI45" s="1040"/>
      <c r="BJ45" s="228"/>
      <c r="BK45" s="228"/>
      <c r="BL45" s="228"/>
      <c r="BM45" s="228"/>
      <c r="BN45" s="228"/>
      <c r="BO45" s="237"/>
      <c r="BP45" s="237"/>
      <c r="BQ45" s="234">
        <v>39</v>
      </c>
      <c r="BR45" s="235"/>
      <c r="BS45" s="1059"/>
      <c r="BT45" s="1060"/>
      <c r="BU45" s="1060"/>
      <c r="BV45" s="1060"/>
      <c r="BW45" s="1060"/>
      <c r="BX45" s="1060"/>
      <c r="BY45" s="1060"/>
      <c r="BZ45" s="1060"/>
      <c r="CA45" s="1060"/>
      <c r="CB45" s="1060"/>
      <c r="CC45" s="1060"/>
      <c r="CD45" s="1060"/>
      <c r="CE45" s="1060"/>
      <c r="CF45" s="1060"/>
      <c r="CG45" s="1081"/>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ht="26.25" customHeight="1">
      <c r="A46" s="234">
        <v>19</v>
      </c>
      <c r="B46" s="1097"/>
      <c r="C46" s="1098"/>
      <c r="D46" s="1098"/>
      <c r="E46" s="1098"/>
      <c r="F46" s="1098"/>
      <c r="G46" s="1098"/>
      <c r="H46" s="1098"/>
      <c r="I46" s="1098"/>
      <c r="J46" s="1098"/>
      <c r="K46" s="1098"/>
      <c r="L46" s="1098"/>
      <c r="M46" s="1098"/>
      <c r="N46" s="1098"/>
      <c r="O46" s="1098"/>
      <c r="P46" s="1099"/>
      <c r="Q46" s="1105"/>
      <c r="R46" s="1106"/>
      <c r="S46" s="1106"/>
      <c r="T46" s="1106"/>
      <c r="U46" s="1106"/>
      <c r="V46" s="1106"/>
      <c r="W46" s="1106"/>
      <c r="X46" s="1106"/>
      <c r="Y46" s="1106"/>
      <c r="Z46" s="1106"/>
      <c r="AA46" s="1106"/>
      <c r="AB46" s="1106"/>
      <c r="AC46" s="1106"/>
      <c r="AD46" s="1106"/>
      <c r="AE46" s="1107"/>
      <c r="AF46" s="1102"/>
      <c r="AG46" s="1103"/>
      <c r="AH46" s="1103"/>
      <c r="AI46" s="1103"/>
      <c r="AJ46" s="1104"/>
      <c r="AK46" s="1047"/>
      <c r="AL46" s="1038"/>
      <c r="AM46" s="1038"/>
      <c r="AN46" s="1038"/>
      <c r="AO46" s="1038"/>
      <c r="AP46" s="1038"/>
      <c r="AQ46" s="1038"/>
      <c r="AR46" s="1038"/>
      <c r="AS46" s="1038"/>
      <c r="AT46" s="1038"/>
      <c r="AU46" s="1038"/>
      <c r="AV46" s="1038"/>
      <c r="AW46" s="1038"/>
      <c r="AX46" s="1038"/>
      <c r="AY46" s="1038"/>
      <c r="AZ46" s="1108"/>
      <c r="BA46" s="1108"/>
      <c r="BB46" s="1108"/>
      <c r="BC46" s="1108"/>
      <c r="BD46" s="1108"/>
      <c r="BE46" s="1039"/>
      <c r="BF46" s="1039"/>
      <c r="BG46" s="1039"/>
      <c r="BH46" s="1039"/>
      <c r="BI46" s="1040"/>
      <c r="BJ46" s="228"/>
      <c r="BK46" s="228"/>
      <c r="BL46" s="228"/>
      <c r="BM46" s="228"/>
      <c r="BN46" s="228"/>
      <c r="BO46" s="237"/>
      <c r="BP46" s="237"/>
      <c r="BQ46" s="234">
        <v>40</v>
      </c>
      <c r="BR46" s="235"/>
      <c r="BS46" s="1059"/>
      <c r="BT46" s="1060"/>
      <c r="BU46" s="1060"/>
      <c r="BV46" s="1060"/>
      <c r="BW46" s="1060"/>
      <c r="BX46" s="1060"/>
      <c r="BY46" s="1060"/>
      <c r="BZ46" s="1060"/>
      <c r="CA46" s="1060"/>
      <c r="CB46" s="1060"/>
      <c r="CC46" s="1060"/>
      <c r="CD46" s="1060"/>
      <c r="CE46" s="1060"/>
      <c r="CF46" s="1060"/>
      <c r="CG46" s="1081"/>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ht="26.25" customHeight="1">
      <c r="A47" s="234">
        <v>20</v>
      </c>
      <c r="B47" s="1097"/>
      <c r="C47" s="1098"/>
      <c r="D47" s="1098"/>
      <c r="E47" s="1098"/>
      <c r="F47" s="1098"/>
      <c r="G47" s="1098"/>
      <c r="H47" s="1098"/>
      <c r="I47" s="1098"/>
      <c r="J47" s="1098"/>
      <c r="K47" s="1098"/>
      <c r="L47" s="1098"/>
      <c r="M47" s="1098"/>
      <c r="N47" s="1098"/>
      <c r="O47" s="1098"/>
      <c r="P47" s="1099"/>
      <c r="Q47" s="1105"/>
      <c r="R47" s="1106"/>
      <c r="S47" s="1106"/>
      <c r="T47" s="1106"/>
      <c r="U47" s="1106"/>
      <c r="V47" s="1106"/>
      <c r="W47" s="1106"/>
      <c r="X47" s="1106"/>
      <c r="Y47" s="1106"/>
      <c r="Z47" s="1106"/>
      <c r="AA47" s="1106"/>
      <c r="AB47" s="1106"/>
      <c r="AC47" s="1106"/>
      <c r="AD47" s="1106"/>
      <c r="AE47" s="1107"/>
      <c r="AF47" s="1102"/>
      <c r="AG47" s="1103"/>
      <c r="AH47" s="1103"/>
      <c r="AI47" s="1103"/>
      <c r="AJ47" s="1104"/>
      <c r="AK47" s="1047"/>
      <c r="AL47" s="1038"/>
      <c r="AM47" s="1038"/>
      <c r="AN47" s="1038"/>
      <c r="AO47" s="1038"/>
      <c r="AP47" s="1038"/>
      <c r="AQ47" s="1038"/>
      <c r="AR47" s="1038"/>
      <c r="AS47" s="1038"/>
      <c r="AT47" s="1038"/>
      <c r="AU47" s="1038"/>
      <c r="AV47" s="1038"/>
      <c r="AW47" s="1038"/>
      <c r="AX47" s="1038"/>
      <c r="AY47" s="1038"/>
      <c r="AZ47" s="1108"/>
      <c r="BA47" s="1108"/>
      <c r="BB47" s="1108"/>
      <c r="BC47" s="1108"/>
      <c r="BD47" s="1108"/>
      <c r="BE47" s="1039"/>
      <c r="BF47" s="1039"/>
      <c r="BG47" s="1039"/>
      <c r="BH47" s="1039"/>
      <c r="BI47" s="1040"/>
      <c r="BJ47" s="228"/>
      <c r="BK47" s="228"/>
      <c r="BL47" s="228"/>
      <c r="BM47" s="228"/>
      <c r="BN47" s="228"/>
      <c r="BO47" s="237"/>
      <c r="BP47" s="237"/>
      <c r="BQ47" s="234">
        <v>41</v>
      </c>
      <c r="BR47" s="235"/>
      <c r="BS47" s="1059"/>
      <c r="BT47" s="1060"/>
      <c r="BU47" s="1060"/>
      <c r="BV47" s="1060"/>
      <c r="BW47" s="1060"/>
      <c r="BX47" s="1060"/>
      <c r="BY47" s="1060"/>
      <c r="BZ47" s="1060"/>
      <c r="CA47" s="1060"/>
      <c r="CB47" s="1060"/>
      <c r="CC47" s="1060"/>
      <c r="CD47" s="1060"/>
      <c r="CE47" s="1060"/>
      <c r="CF47" s="1060"/>
      <c r="CG47" s="1081"/>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ht="26.25" customHeight="1">
      <c r="A48" s="234">
        <v>21</v>
      </c>
      <c r="B48" s="1097"/>
      <c r="C48" s="1098"/>
      <c r="D48" s="1098"/>
      <c r="E48" s="1098"/>
      <c r="F48" s="1098"/>
      <c r="G48" s="1098"/>
      <c r="H48" s="1098"/>
      <c r="I48" s="1098"/>
      <c r="J48" s="1098"/>
      <c r="K48" s="1098"/>
      <c r="L48" s="1098"/>
      <c r="M48" s="1098"/>
      <c r="N48" s="1098"/>
      <c r="O48" s="1098"/>
      <c r="P48" s="1099"/>
      <c r="Q48" s="1105"/>
      <c r="R48" s="1106"/>
      <c r="S48" s="1106"/>
      <c r="T48" s="1106"/>
      <c r="U48" s="1106"/>
      <c r="V48" s="1106"/>
      <c r="W48" s="1106"/>
      <c r="X48" s="1106"/>
      <c r="Y48" s="1106"/>
      <c r="Z48" s="1106"/>
      <c r="AA48" s="1106"/>
      <c r="AB48" s="1106"/>
      <c r="AC48" s="1106"/>
      <c r="AD48" s="1106"/>
      <c r="AE48" s="1107"/>
      <c r="AF48" s="1102"/>
      <c r="AG48" s="1103"/>
      <c r="AH48" s="1103"/>
      <c r="AI48" s="1103"/>
      <c r="AJ48" s="1104"/>
      <c r="AK48" s="1047"/>
      <c r="AL48" s="1038"/>
      <c r="AM48" s="1038"/>
      <c r="AN48" s="1038"/>
      <c r="AO48" s="1038"/>
      <c r="AP48" s="1038"/>
      <c r="AQ48" s="1038"/>
      <c r="AR48" s="1038"/>
      <c r="AS48" s="1038"/>
      <c r="AT48" s="1038"/>
      <c r="AU48" s="1038"/>
      <c r="AV48" s="1038"/>
      <c r="AW48" s="1038"/>
      <c r="AX48" s="1038"/>
      <c r="AY48" s="1038"/>
      <c r="AZ48" s="1108"/>
      <c r="BA48" s="1108"/>
      <c r="BB48" s="1108"/>
      <c r="BC48" s="1108"/>
      <c r="BD48" s="1108"/>
      <c r="BE48" s="1039"/>
      <c r="BF48" s="1039"/>
      <c r="BG48" s="1039"/>
      <c r="BH48" s="1039"/>
      <c r="BI48" s="1040"/>
      <c r="BJ48" s="228"/>
      <c r="BK48" s="228"/>
      <c r="BL48" s="228"/>
      <c r="BM48" s="228"/>
      <c r="BN48" s="228"/>
      <c r="BO48" s="237"/>
      <c r="BP48" s="237"/>
      <c r="BQ48" s="234">
        <v>42</v>
      </c>
      <c r="BR48" s="235"/>
      <c r="BS48" s="1059"/>
      <c r="BT48" s="1060"/>
      <c r="BU48" s="1060"/>
      <c r="BV48" s="1060"/>
      <c r="BW48" s="1060"/>
      <c r="BX48" s="1060"/>
      <c r="BY48" s="1060"/>
      <c r="BZ48" s="1060"/>
      <c r="CA48" s="1060"/>
      <c r="CB48" s="1060"/>
      <c r="CC48" s="1060"/>
      <c r="CD48" s="1060"/>
      <c r="CE48" s="1060"/>
      <c r="CF48" s="1060"/>
      <c r="CG48" s="1081"/>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ht="26.25" customHeight="1">
      <c r="A49" s="234">
        <v>22</v>
      </c>
      <c r="B49" s="1097"/>
      <c r="C49" s="1098"/>
      <c r="D49" s="1098"/>
      <c r="E49" s="1098"/>
      <c r="F49" s="1098"/>
      <c r="G49" s="1098"/>
      <c r="H49" s="1098"/>
      <c r="I49" s="1098"/>
      <c r="J49" s="1098"/>
      <c r="K49" s="1098"/>
      <c r="L49" s="1098"/>
      <c r="M49" s="1098"/>
      <c r="N49" s="1098"/>
      <c r="O49" s="1098"/>
      <c r="P49" s="1099"/>
      <c r="Q49" s="1105"/>
      <c r="R49" s="1106"/>
      <c r="S49" s="1106"/>
      <c r="T49" s="1106"/>
      <c r="U49" s="1106"/>
      <c r="V49" s="1106"/>
      <c r="W49" s="1106"/>
      <c r="X49" s="1106"/>
      <c r="Y49" s="1106"/>
      <c r="Z49" s="1106"/>
      <c r="AA49" s="1106"/>
      <c r="AB49" s="1106"/>
      <c r="AC49" s="1106"/>
      <c r="AD49" s="1106"/>
      <c r="AE49" s="1107"/>
      <c r="AF49" s="1102"/>
      <c r="AG49" s="1103"/>
      <c r="AH49" s="1103"/>
      <c r="AI49" s="1103"/>
      <c r="AJ49" s="1104"/>
      <c r="AK49" s="1047"/>
      <c r="AL49" s="1038"/>
      <c r="AM49" s="1038"/>
      <c r="AN49" s="1038"/>
      <c r="AO49" s="1038"/>
      <c r="AP49" s="1038"/>
      <c r="AQ49" s="1038"/>
      <c r="AR49" s="1038"/>
      <c r="AS49" s="1038"/>
      <c r="AT49" s="1038"/>
      <c r="AU49" s="1038"/>
      <c r="AV49" s="1038"/>
      <c r="AW49" s="1038"/>
      <c r="AX49" s="1038"/>
      <c r="AY49" s="1038"/>
      <c r="AZ49" s="1108"/>
      <c r="BA49" s="1108"/>
      <c r="BB49" s="1108"/>
      <c r="BC49" s="1108"/>
      <c r="BD49" s="1108"/>
      <c r="BE49" s="1039"/>
      <c r="BF49" s="1039"/>
      <c r="BG49" s="1039"/>
      <c r="BH49" s="1039"/>
      <c r="BI49" s="1040"/>
      <c r="BJ49" s="228"/>
      <c r="BK49" s="228"/>
      <c r="BL49" s="228"/>
      <c r="BM49" s="228"/>
      <c r="BN49" s="228"/>
      <c r="BO49" s="237"/>
      <c r="BP49" s="237"/>
      <c r="BQ49" s="234">
        <v>43</v>
      </c>
      <c r="BR49" s="235"/>
      <c r="BS49" s="1059"/>
      <c r="BT49" s="1060"/>
      <c r="BU49" s="1060"/>
      <c r="BV49" s="1060"/>
      <c r="BW49" s="1060"/>
      <c r="BX49" s="1060"/>
      <c r="BY49" s="1060"/>
      <c r="BZ49" s="1060"/>
      <c r="CA49" s="1060"/>
      <c r="CB49" s="1060"/>
      <c r="CC49" s="1060"/>
      <c r="CD49" s="1060"/>
      <c r="CE49" s="1060"/>
      <c r="CF49" s="1060"/>
      <c r="CG49" s="1081"/>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ht="26.25" customHeight="1">
      <c r="A50" s="234">
        <v>23</v>
      </c>
      <c r="B50" s="1097"/>
      <c r="C50" s="1098"/>
      <c r="D50" s="1098"/>
      <c r="E50" s="1098"/>
      <c r="F50" s="1098"/>
      <c r="G50" s="1098"/>
      <c r="H50" s="1098"/>
      <c r="I50" s="1098"/>
      <c r="J50" s="1098"/>
      <c r="K50" s="1098"/>
      <c r="L50" s="1098"/>
      <c r="M50" s="1098"/>
      <c r="N50" s="1098"/>
      <c r="O50" s="1098"/>
      <c r="P50" s="1099"/>
      <c r="Q50" s="1100"/>
      <c r="R50" s="1092"/>
      <c r="S50" s="1092"/>
      <c r="T50" s="1092"/>
      <c r="U50" s="1092"/>
      <c r="V50" s="1092"/>
      <c r="W50" s="1092"/>
      <c r="X50" s="1092"/>
      <c r="Y50" s="1092"/>
      <c r="Z50" s="1092"/>
      <c r="AA50" s="1092"/>
      <c r="AB50" s="1092"/>
      <c r="AC50" s="1092"/>
      <c r="AD50" s="1092"/>
      <c r="AE50" s="1101"/>
      <c r="AF50" s="1102"/>
      <c r="AG50" s="1103"/>
      <c r="AH50" s="1103"/>
      <c r="AI50" s="1103"/>
      <c r="AJ50" s="1104"/>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039"/>
      <c r="BF50" s="1039"/>
      <c r="BG50" s="1039"/>
      <c r="BH50" s="1039"/>
      <c r="BI50" s="1040"/>
      <c r="BJ50" s="228"/>
      <c r="BK50" s="228"/>
      <c r="BL50" s="228"/>
      <c r="BM50" s="228"/>
      <c r="BN50" s="228"/>
      <c r="BO50" s="237"/>
      <c r="BP50" s="237"/>
      <c r="BQ50" s="234">
        <v>44</v>
      </c>
      <c r="BR50" s="235"/>
      <c r="BS50" s="1059"/>
      <c r="BT50" s="1060"/>
      <c r="BU50" s="1060"/>
      <c r="BV50" s="1060"/>
      <c r="BW50" s="1060"/>
      <c r="BX50" s="1060"/>
      <c r="BY50" s="1060"/>
      <c r="BZ50" s="1060"/>
      <c r="CA50" s="1060"/>
      <c r="CB50" s="1060"/>
      <c r="CC50" s="1060"/>
      <c r="CD50" s="1060"/>
      <c r="CE50" s="1060"/>
      <c r="CF50" s="1060"/>
      <c r="CG50" s="1081"/>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ht="26.25" customHeight="1">
      <c r="A51" s="234">
        <v>24</v>
      </c>
      <c r="B51" s="1097"/>
      <c r="C51" s="1098"/>
      <c r="D51" s="1098"/>
      <c r="E51" s="1098"/>
      <c r="F51" s="1098"/>
      <c r="G51" s="1098"/>
      <c r="H51" s="1098"/>
      <c r="I51" s="1098"/>
      <c r="J51" s="1098"/>
      <c r="K51" s="1098"/>
      <c r="L51" s="1098"/>
      <c r="M51" s="1098"/>
      <c r="N51" s="1098"/>
      <c r="O51" s="1098"/>
      <c r="P51" s="1099"/>
      <c r="Q51" s="1100"/>
      <c r="R51" s="1092"/>
      <c r="S51" s="1092"/>
      <c r="T51" s="1092"/>
      <c r="U51" s="1092"/>
      <c r="V51" s="1092"/>
      <c r="W51" s="1092"/>
      <c r="X51" s="1092"/>
      <c r="Y51" s="1092"/>
      <c r="Z51" s="1092"/>
      <c r="AA51" s="1092"/>
      <c r="AB51" s="1092"/>
      <c r="AC51" s="1092"/>
      <c r="AD51" s="1092"/>
      <c r="AE51" s="1101"/>
      <c r="AF51" s="1102"/>
      <c r="AG51" s="1103"/>
      <c r="AH51" s="1103"/>
      <c r="AI51" s="1103"/>
      <c r="AJ51" s="1104"/>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039"/>
      <c r="BF51" s="1039"/>
      <c r="BG51" s="1039"/>
      <c r="BH51" s="1039"/>
      <c r="BI51" s="1040"/>
      <c r="BJ51" s="228"/>
      <c r="BK51" s="228"/>
      <c r="BL51" s="228"/>
      <c r="BM51" s="228"/>
      <c r="BN51" s="228"/>
      <c r="BO51" s="237"/>
      <c r="BP51" s="237"/>
      <c r="BQ51" s="234">
        <v>45</v>
      </c>
      <c r="BR51" s="235"/>
      <c r="BS51" s="1059"/>
      <c r="BT51" s="1060"/>
      <c r="BU51" s="1060"/>
      <c r="BV51" s="1060"/>
      <c r="BW51" s="1060"/>
      <c r="BX51" s="1060"/>
      <c r="BY51" s="1060"/>
      <c r="BZ51" s="1060"/>
      <c r="CA51" s="1060"/>
      <c r="CB51" s="1060"/>
      <c r="CC51" s="1060"/>
      <c r="CD51" s="1060"/>
      <c r="CE51" s="1060"/>
      <c r="CF51" s="1060"/>
      <c r="CG51" s="1081"/>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ht="26.25" customHeight="1">
      <c r="A52" s="234">
        <v>25</v>
      </c>
      <c r="B52" s="1097"/>
      <c r="C52" s="1098"/>
      <c r="D52" s="1098"/>
      <c r="E52" s="1098"/>
      <c r="F52" s="1098"/>
      <c r="G52" s="1098"/>
      <c r="H52" s="1098"/>
      <c r="I52" s="1098"/>
      <c r="J52" s="1098"/>
      <c r="K52" s="1098"/>
      <c r="L52" s="1098"/>
      <c r="M52" s="1098"/>
      <c r="N52" s="1098"/>
      <c r="O52" s="1098"/>
      <c r="P52" s="1099"/>
      <c r="Q52" s="1100"/>
      <c r="R52" s="1092"/>
      <c r="S52" s="1092"/>
      <c r="T52" s="1092"/>
      <c r="U52" s="1092"/>
      <c r="V52" s="1092"/>
      <c r="W52" s="1092"/>
      <c r="X52" s="1092"/>
      <c r="Y52" s="1092"/>
      <c r="Z52" s="1092"/>
      <c r="AA52" s="1092"/>
      <c r="AB52" s="1092"/>
      <c r="AC52" s="1092"/>
      <c r="AD52" s="1092"/>
      <c r="AE52" s="1101"/>
      <c r="AF52" s="1102"/>
      <c r="AG52" s="1103"/>
      <c r="AH52" s="1103"/>
      <c r="AI52" s="1103"/>
      <c r="AJ52" s="1104"/>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039"/>
      <c r="BF52" s="1039"/>
      <c r="BG52" s="1039"/>
      <c r="BH52" s="1039"/>
      <c r="BI52" s="1040"/>
      <c r="BJ52" s="228"/>
      <c r="BK52" s="228"/>
      <c r="BL52" s="228"/>
      <c r="BM52" s="228"/>
      <c r="BN52" s="228"/>
      <c r="BO52" s="237"/>
      <c r="BP52" s="237"/>
      <c r="BQ52" s="234">
        <v>46</v>
      </c>
      <c r="BR52" s="235"/>
      <c r="BS52" s="1059"/>
      <c r="BT52" s="1060"/>
      <c r="BU52" s="1060"/>
      <c r="BV52" s="1060"/>
      <c r="BW52" s="1060"/>
      <c r="BX52" s="1060"/>
      <c r="BY52" s="1060"/>
      <c r="BZ52" s="1060"/>
      <c r="CA52" s="1060"/>
      <c r="CB52" s="1060"/>
      <c r="CC52" s="1060"/>
      <c r="CD52" s="1060"/>
      <c r="CE52" s="1060"/>
      <c r="CF52" s="1060"/>
      <c r="CG52" s="1081"/>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ht="26.25" customHeight="1">
      <c r="A53" s="234">
        <v>26</v>
      </c>
      <c r="B53" s="1097"/>
      <c r="C53" s="1098"/>
      <c r="D53" s="1098"/>
      <c r="E53" s="1098"/>
      <c r="F53" s="1098"/>
      <c r="G53" s="1098"/>
      <c r="H53" s="1098"/>
      <c r="I53" s="1098"/>
      <c r="J53" s="1098"/>
      <c r="K53" s="1098"/>
      <c r="L53" s="1098"/>
      <c r="M53" s="1098"/>
      <c r="N53" s="1098"/>
      <c r="O53" s="1098"/>
      <c r="P53" s="1099"/>
      <c r="Q53" s="1100"/>
      <c r="R53" s="1092"/>
      <c r="S53" s="1092"/>
      <c r="T53" s="1092"/>
      <c r="U53" s="1092"/>
      <c r="V53" s="1092"/>
      <c r="W53" s="1092"/>
      <c r="X53" s="1092"/>
      <c r="Y53" s="1092"/>
      <c r="Z53" s="1092"/>
      <c r="AA53" s="1092"/>
      <c r="AB53" s="1092"/>
      <c r="AC53" s="1092"/>
      <c r="AD53" s="1092"/>
      <c r="AE53" s="1101"/>
      <c r="AF53" s="1102"/>
      <c r="AG53" s="1103"/>
      <c r="AH53" s="1103"/>
      <c r="AI53" s="1103"/>
      <c r="AJ53" s="1104"/>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039"/>
      <c r="BF53" s="1039"/>
      <c r="BG53" s="1039"/>
      <c r="BH53" s="1039"/>
      <c r="BI53" s="1040"/>
      <c r="BJ53" s="228"/>
      <c r="BK53" s="228"/>
      <c r="BL53" s="228"/>
      <c r="BM53" s="228"/>
      <c r="BN53" s="228"/>
      <c r="BO53" s="237"/>
      <c r="BP53" s="237"/>
      <c r="BQ53" s="234">
        <v>47</v>
      </c>
      <c r="BR53" s="235"/>
      <c r="BS53" s="1059"/>
      <c r="BT53" s="1060"/>
      <c r="BU53" s="1060"/>
      <c r="BV53" s="1060"/>
      <c r="BW53" s="1060"/>
      <c r="BX53" s="1060"/>
      <c r="BY53" s="1060"/>
      <c r="BZ53" s="1060"/>
      <c r="CA53" s="1060"/>
      <c r="CB53" s="1060"/>
      <c r="CC53" s="1060"/>
      <c r="CD53" s="1060"/>
      <c r="CE53" s="1060"/>
      <c r="CF53" s="1060"/>
      <c r="CG53" s="1081"/>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ht="26.25" customHeight="1">
      <c r="A54" s="234">
        <v>27</v>
      </c>
      <c r="B54" s="1097"/>
      <c r="C54" s="1098"/>
      <c r="D54" s="1098"/>
      <c r="E54" s="1098"/>
      <c r="F54" s="1098"/>
      <c r="G54" s="1098"/>
      <c r="H54" s="1098"/>
      <c r="I54" s="1098"/>
      <c r="J54" s="1098"/>
      <c r="K54" s="1098"/>
      <c r="L54" s="1098"/>
      <c r="M54" s="1098"/>
      <c r="N54" s="1098"/>
      <c r="O54" s="1098"/>
      <c r="P54" s="1099"/>
      <c r="Q54" s="1100"/>
      <c r="R54" s="1092"/>
      <c r="S54" s="1092"/>
      <c r="T54" s="1092"/>
      <c r="U54" s="1092"/>
      <c r="V54" s="1092"/>
      <c r="W54" s="1092"/>
      <c r="X54" s="1092"/>
      <c r="Y54" s="1092"/>
      <c r="Z54" s="1092"/>
      <c r="AA54" s="1092"/>
      <c r="AB54" s="1092"/>
      <c r="AC54" s="1092"/>
      <c r="AD54" s="1092"/>
      <c r="AE54" s="1101"/>
      <c r="AF54" s="1102"/>
      <c r="AG54" s="1103"/>
      <c r="AH54" s="1103"/>
      <c r="AI54" s="1103"/>
      <c r="AJ54" s="1104"/>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039"/>
      <c r="BF54" s="1039"/>
      <c r="BG54" s="1039"/>
      <c r="BH54" s="1039"/>
      <c r="BI54" s="1040"/>
      <c r="BJ54" s="228"/>
      <c r="BK54" s="228"/>
      <c r="BL54" s="228"/>
      <c r="BM54" s="228"/>
      <c r="BN54" s="228"/>
      <c r="BO54" s="237"/>
      <c r="BP54" s="237"/>
      <c r="BQ54" s="234">
        <v>48</v>
      </c>
      <c r="BR54" s="235"/>
      <c r="BS54" s="1059"/>
      <c r="BT54" s="1060"/>
      <c r="BU54" s="1060"/>
      <c r="BV54" s="1060"/>
      <c r="BW54" s="1060"/>
      <c r="BX54" s="1060"/>
      <c r="BY54" s="1060"/>
      <c r="BZ54" s="1060"/>
      <c r="CA54" s="1060"/>
      <c r="CB54" s="1060"/>
      <c r="CC54" s="1060"/>
      <c r="CD54" s="1060"/>
      <c r="CE54" s="1060"/>
      <c r="CF54" s="1060"/>
      <c r="CG54" s="1081"/>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ht="26.25" customHeight="1">
      <c r="A55" s="234">
        <v>28</v>
      </c>
      <c r="B55" s="1097"/>
      <c r="C55" s="1098"/>
      <c r="D55" s="1098"/>
      <c r="E55" s="1098"/>
      <c r="F55" s="1098"/>
      <c r="G55" s="1098"/>
      <c r="H55" s="1098"/>
      <c r="I55" s="1098"/>
      <c r="J55" s="1098"/>
      <c r="K55" s="1098"/>
      <c r="L55" s="1098"/>
      <c r="M55" s="1098"/>
      <c r="N55" s="1098"/>
      <c r="O55" s="1098"/>
      <c r="P55" s="1099"/>
      <c r="Q55" s="1100"/>
      <c r="R55" s="1092"/>
      <c r="S55" s="1092"/>
      <c r="T55" s="1092"/>
      <c r="U55" s="1092"/>
      <c r="V55" s="1092"/>
      <c r="W55" s="1092"/>
      <c r="X55" s="1092"/>
      <c r="Y55" s="1092"/>
      <c r="Z55" s="1092"/>
      <c r="AA55" s="1092"/>
      <c r="AB55" s="1092"/>
      <c r="AC55" s="1092"/>
      <c r="AD55" s="1092"/>
      <c r="AE55" s="1101"/>
      <c r="AF55" s="1102"/>
      <c r="AG55" s="1103"/>
      <c r="AH55" s="1103"/>
      <c r="AI55" s="1103"/>
      <c r="AJ55" s="1104"/>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039"/>
      <c r="BF55" s="1039"/>
      <c r="BG55" s="1039"/>
      <c r="BH55" s="1039"/>
      <c r="BI55" s="1040"/>
      <c r="BJ55" s="228"/>
      <c r="BK55" s="228"/>
      <c r="BL55" s="228"/>
      <c r="BM55" s="228"/>
      <c r="BN55" s="228"/>
      <c r="BO55" s="237"/>
      <c r="BP55" s="237"/>
      <c r="BQ55" s="234">
        <v>49</v>
      </c>
      <c r="BR55" s="235"/>
      <c r="BS55" s="1059"/>
      <c r="BT55" s="1060"/>
      <c r="BU55" s="1060"/>
      <c r="BV55" s="1060"/>
      <c r="BW55" s="1060"/>
      <c r="BX55" s="1060"/>
      <c r="BY55" s="1060"/>
      <c r="BZ55" s="1060"/>
      <c r="CA55" s="1060"/>
      <c r="CB55" s="1060"/>
      <c r="CC55" s="1060"/>
      <c r="CD55" s="1060"/>
      <c r="CE55" s="1060"/>
      <c r="CF55" s="1060"/>
      <c r="CG55" s="1081"/>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ht="26.25" customHeight="1">
      <c r="A56" s="234">
        <v>29</v>
      </c>
      <c r="B56" s="1097"/>
      <c r="C56" s="1098"/>
      <c r="D56" s="1098"/>
      <c r="E56" s="1098"/>
      <c r="F56" s="1098"/>
      <c r="G56" s="1098"/>
      <c r="H56" s="1098"/>
      <c r="I56" s="1098"/>
      <c r="J56" s="1098"/>
      <c r="K56" s="1098"/>
      <c r="L56" s="1098"/>
      <c r="M56" s="1098"/>
      <c r="N56" s="1098"/>
      <c r="O56" s="1098"/>
      <c r="P56" s="1099"/>
      <c r="Q56" s="1100"/>
      <c r="R56" s="1092"/>
      <c r="S56" s="1092"/>
      <c r="T56" s="1092"/>
      <c r="U56" s="1092"/>
      <c r="V56" s="1092"/>
      <c r="W56" s="1092"/>
      <c r="X56" s="1092"/>
      <c r="Y56" s="1092"/>
      <c r="Z56" s="1092"/>
      <c r="AA56" s="1092"/>
      <c r="AB56" s="1092"/>
      <c r="AC56" s="1092"/>
      <c r="AD56" s="1092"/>
      <c r="AE56" s="1101"/>
      <c r="AF56" s="1102"/>
      <c r="AG56" s="1103"/>
      <c r="AH56" s="1103"/>
      <c r="AI56" s="1103"/>
      <c r="AJ56" s="1104"/>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039"/>
      <c r="BF56" s="1039"/>
      <c r="BG56" s="1039"/>
      <c r="BH56" s="1039"/>
      <c r="BI56" s="1040"/>
      <c r="BJ56" s="228"/>
      <c r="BK56" s="228"/>
      <c r="BL56" s="228"/>
      <c r="BM56" s="228"/>
      <c r="BN56" s="228"/>
      <c r="BO56" s="237"/>
      <c r="BP56" s="237"/>
      <c r="BQ56" s="234">
        <v>50</v>
      </c>
      <c r="BR56" s="235"/>
      <c r="BS56" s="1059"/>
      <c r="BT56" s="1060"/>
      <c r="BU56" s="1060"/>
      <c r="BV56" s="1060"/>
      <c r="BW56" s="1060"/>
      <c r="BX56" s="1060"/>
      <c r="BY56" s="1060"/>
      <c r="BZ56" s="1060"/>
      <c r="CA56" s="1060"/>
      <c r="CB56" s="1060"/>
      <c r="CC56" s="1060"/>
      <c r="CD56" s="1060"/>
      <c r="CE56" s="1060"/>
      <c r="CF56" s="1060"/>
      <c r="CG56" s="1081"/>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ht="26.25" customHeight="1">
      <c r="A57" s="234">
        <v>30</v>
      </c>
      <c r="B57" s="1097"/>
      <c r="C57" s="1098"/>
      <c r="D57" s="1098"/>
      <c r="E57" s="1098"/>
      <c r="F57" s="1098"/>
      <c r="G57" s="1098"/>
      <c r="H57" s="1098"/>
      <c r="I57" s="1098"/>
      <c r="J57" s="1098"/>
      <c r="K57" s="1098"/>
      <c r="L57" s="1098"/>
      <c r="M57" s="1098"/>
      <c r="N57" s="1098"/>
      <c r="O57" s="1098"/>
      <c r="P57" s="1099"/>
      <c r="Q57" s="1100"/>
      <c r="R57" s="1092"/>
      <c r="S57" s="1092"/>
      <c r="T57" s="1092"/>
      <c r="U57" s="1092"/>
      <c r="V57" s="1092"/>
      <c r="W57" s="1092"/>
      <c r="X57" s="1092"/>
      <c r="Y57" s="1092"/>
      <c r="Z57" s="1092"/>
      <c r="AA57" s="1092"/>
      <c r="AB57" s="1092"/>
      <c r="AC57" s="1092"/>
      <c r="AD57" s="1092"/>
      <c r="AE57" s="1101"/>
      <c r="AF57" s="1102"/>
      <c r="AG57" s="1103"/>
      <c r="AH57" s="1103"/>
      <c r="AI57" s="1103"/>
      <c r="AJ57" s="1104"/>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039"/>
      <c r="BF57" s="1039"/>
      <c r="BG57" s="1039"/>
      <c r="BH57" s="1039"/>
      <c r="BI57" s="1040"/>
      <c r="BJ57" s="228"/>
      <c r="BK57" s="228"/>
      <c r="BL57" s="228"/>
      <c r="BM57" s="228"/>
      <c r="BN57" s="228"/>
      <c r="BO57" s="237"/>
      <c r="BP57" s="237"/>
      <c r="BQ57" s="234">
        <v>51</v>
      </c>
      <c r="BR57" s="235"/>
      <c r="BS57" s="1059"/>
      <c r="BT57" s="1060"/>
      <c r="BU57" s="1060"/>
      <c r="BV57" s="1060"/>
      <c r="BW57" s="1060"/>
      <c r="BX57" s="1060"/>
      <c r="BY57" s="1060"/>
      <c r="BZ57" s="1060"/>
      <c r="CA57" s="1060"/>
      <c r="CB57" s="1060"/>
      <c r="CC57" s="1060"/>
      <c r="CD57" s="1060"/>
      <c r="CE57" s="1060"/>
      <c r="CF57" s="1060"/>
      <c r="CG57" s="1081"/>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ht="26.25" customHeight="1">
      <c r="A58" s="234">
        <v>31</v>
      </c>
      <c r="B58" s="1097"/>
      <c r="C58" s="1098"/>
      <c r="D58" s="1098"/>
      <c r="E58" s="1098"/>
      <c r="F58" s="1098"/>
      <c r="G58" s="1098"/>
      <c r="H58" s="1098"/>
      <c r="I58" s="1098"/>
      <c r="J58" s="1098"/>
      <c r="K58" s="1098"/>
      <c r="L58" s="1098"/>
      <c r="M58" s="1098"/>
      <c r="N58" s="1098"/>
      <c r="O58" s="1098"/>
      <c r="P58" s="1099"/>
      <c r="Q58" s="1100"/>
      <c r="R58" s="1092"/>
      <c r="S58" s="1092"/>
      <c r="T58" s="1092"/>
      <c r="U58" s="1092"/>
      <c r="V58" s="1092"/>
      <c r="W58" s="1092"/>
      <c r="X58" s="1092"/>
      <c r="Y58" s="1092"/>
      <c r="Z58" s="1092"/>
      <c r="AA58" s="1092"/>
      <c r="AB58" s="1092"/>
      <c r="AC58" s="1092"/>
      <c r="AD58" s="1092"/>
      <c r="AE58" s="1101"/>
      <c r="AF58" s="1102"/>
      <c r="AG58" s="1103"/>
      <c r="AH58" s="1103"/>
      <c r="AI58" s="1103"/>
      <c r="AJ58" s="1104"/>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039"/>
      <c r="BF58" s="1039"/>
      <c r="BG58" s="1039"/>
      <c r="BH58" s="1039"/>
      <c r="BI58" s="1040"/>
      <c r="BJ58" s="228"/>
      <c r="BK58" s="228"/>
      <c r="BL58" s="228"/>
      <c r="BM58" s="228"/>
      <c r="BN58" s="228"/>
      <c r="BO58" s="237"/>
      <c r="BP58" s="237"/>
      <c r="BQ58" s="234">
        <v>52</v>
      </c>
      <c r="BR58" s="235"/>
      <c r="BS58" s="1059"/>
      <c r="BT58" s="1060"/>
      <c r="BU58" s="1060"/>
      <c r="BV58" s="1060"/>
      <c r="BW58" s="1060"/>
      <c r="BX58" s="1060"/>
      <c r="BY58" s="1060"/>
      <c r="BZ58" s="1060"/>
      <c r="CA58" s="1060"/>
      <c r="CB58" s="1060"/>
      <c r="CC58" s="1060"/>
      <c r="CD58" s="1060"/>
      <c r="CE58" s="1060"/>
      <c r="CF58" s="1060"/>
      <c r="CG58" s="1081"/>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ht="26.25" customHeight="1">
      <c r="A59" s="234">
        <v>32</v>
      </c>
      <c r="B59" s="1097"/>
      <c r="C59" s="1098"/>
      <c r="D59" s="1098"/>
      <c r="E59" s="1098"/>
      <c r="F59" s="1098"/>
      <c r="G59" s="1098"/>
      <c r="H59" s="1098"/>
      <c r="I59" s="1098"/>
      <c r="J59" s="1098"/>
      <c r="K59" s="1098"/>
      <c r="L59" s="1098"/>
      <c r="M59" s="1098"/>
      <c r="N59" s="1098"/>
      <c r="O59" s="1098"/>
      <c r="P59" s="1099"/>
      <c r="Q59" s="1100"/>
      <c r="R59" s="1092"/>
      <c r="S59" s="1092"/>
      <c r="T59" s="1092"/>
      <c r="U59" s="1092"/>
      <c r="V59" s="1092"/>
      <c r="W59" s="1092"/>
      <c r="X59" s="1092"/>
      <c r="Y59" s="1092"/>
      <c r="Z59" s="1092"/>
      <c r="AA59" s="1092"/>
      <c r="AB59" s="1092"/>
      <c r="AC59" s="1092"/>
      <c r="AD59" s="1092"/>
      <c r="AE59" s="1101"/>
      <c r="AF59" s="1102"/>
      <c r="AG59" s="1103"/>
      <c r="AH59" s="1103"/>
      <c r="AI59" s="1103"/>
      <c r="AJ59" s="1104"/>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039"/>
      <c r="BF59" s="1039"/>
      <c r="BG59" s="1039"/>
      <c r="BH59" s="1039"/>
      <c r="BI59" s="1040"/>
      <c r="BJ59" s="228"/>
      <c r="BK59" s="228"/>
      <c r="BL59" s="228"/>
      <c r="BM59" s="228"/>
      <c r="BN59" s="228"/>
      <c r="BO59" s="237"/>
      <c r="BP59" s="237"/>
      <c r="BQ59" s="234">
        <v>53</v>
      </c>
      <c r="BR59" s="235"/>
      <c r="BS59" s="1059"/>
      <c r="BT59" s="1060"/>
      <c r="BU59" s="1060"/>
      <c r="BV59" s="1060"/>
      <c r="BW59" s="1060"/>
      <c r="BX59" s="1060"/>
      <c r="BY59" s="1060"/>
      <c r="BZ59" s="1060"/>
      <c r="CA59" s="1060"/>
      <c r="CB59" s="1060"/>
      <c r="CC59" s="1060"/>
      <c r="CD59" s="1060"/>
      <c r="CE59" s="1060"/>
      <c r="CF59" s="1060"/>
      <c r="CG59" s="1081"/>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ht="26.25" customHeight="1">
      <c r="A60" s="234">
        <v>33</v>
      </c>
      <c r="B60" s="1097"/>
      <c r="C60" s="1098"/>
      <c r="D60" s="1098"/>
      <c r="E60" s="1098"/>
      <c r="F60" s="1098"/>
      <c r="G60" s="1098"/>
      <c r="H60" s="1098"/>
      <c r="I60" s="1098"/>
      <c r="J60" s="1098"/>
      <c r="K60" s="1098"/>
      <c r="L60" s="1098"/>
      <c r="M60" s="1098"/>
      <c r="N60" s="1098"/>
      <c r="O60" s="1098"/>
      <c r="P60" s="1099"/>
      <c r="Q60" s="1100"/>
      <c r="R60" s="1092"/>
      <c r="S60" s="1092"/>
      <c r="T60" s="1092"/>
      <c r="U60" s="1092"/>
      <c r="V60" s="1092"/>
      <c r="W60" s="1092"/>
      <c r="X60" s="1092"/>
      <c r="Y60" s="1092"/>
      <c r="Z60" s="1092"/>
      <c r="AA60" s="1092"/>
      <c r="AB60" s="1092"/>
      <c r="AC60" s="1092"/>
      <c r="AD60" s="1092"/>
      <c r="AE60" s="1101"/>
      <c r="AF60" s="1102"/>
      <c r="AG60" s="1103"/>
      <c r="AH60" s="1103"/>
      <c r="AI60" s="1103"/>
      <c r="AJ60" s="1104"/>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039"/>
      <c r="BF60" s="1039"/>
      <c r="BG60" s="1039"/>
      <c r="BH60" s="1039"/>
      <c r="BI60" s="1040"/>
      <c r="BJ60" s="228"/>
      <c r="BK60" s="228"/>
      <c r="BL60" s="228"/>
      <c r="BM60" s="228"/>
      <c r="BN60" s="228"/>
      <c r="BO60" s="237"/>
      <c r="BP60" s="237"/>
      <c r="BQ60" s="234">
        <v>54</v>
      </c>
      <c r="BR60" s="235"/>
      <c r="BS60" s="1059"/>
      <c r="BT60" s="1060"/>
      <c r="BU60" s="1060"/>
      <c r="BV60" s="1060"/>
      <c r="BW60" s="1060"/>
      <c r="BX60" s="1060"/>
      <c r="BY60" s="1060"/>
      <c r="BZ60" s="1060"/>
      <c r="CA60" s="1060"/>
      <c r="CB60" s="1060"/>
      <c r="CC60" s="1060"/>
      <c r="CD60" s="1060"/>
      <c r="CE60" s="1060"/>
      <c r="CF60" s="1060"/>
      <c r="CG60" s="1081"/>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ht="26.25" customHeight="1" thickBot="1">
      <c r="A61" s="234">
        <v>34</v>
      </c>
      <c r="B61" s="1097"/>
      <c r="C61" s="1098"/>
      <c r="D61" s="1098"/>
      <c r="E61" s="1098"/>
      <c r="F61" s="1098"/>
      <c r="G61" s="1098"/>
      <c r="H61" s="1098"/>
      <c r="I61" s="1098"/>
      <c r="J61" s="1098"/>
      <c r="K61" s="1098"/>
      <c r="L61" s="1098"/>
      <c r="M61" s="1098"/>
      <c r="N61" s="1098"/>
      <c r="O61" s="1098"/>
      <c r="P61" s="1099"/>
      <c r="Q61" s="1100"/>
      <c r="R61" s="1092"/>
      <c r="S61" s="1092"/>
      <c r="T61" s="1092"/>
      <c r="U61" s="1092"/>
      <c r="V61" s="1092"/>
      <c r="W61" s="1092"/>
      <c r="X61" s="1092"/>
      <c r="Y61" s="1092"/>
      <c r="Z61" s="1092"/>
      <c r="AA61" s="1092"/>
      <c r="AB61" s="1092"/>
      <c r="AC61" s="1092"/>
      <c r="AD61" s="1092"/>
      <c r="AE61" s="1101"/>
      <c r="AF61" s="1102"/>
      <c r="AG61" s="1103"/>
      <c r="AH61" s="1103"/>
      <c r="AI61" s="1103"/>
      <c r="AJ61" s="1104"/>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039"/>
      <c r="BF61" s="1039"/>
      <c r="BG61" s="1039"/>
      <c r="BH61" s="1039"/>
      <c r="BI61" s="1040"/>
      <c r="BJ61" s="228"/>
      <c r="BK61" s="228"/>
      <c r="BL61" s="228"/>
      <c r="BM61" s="228"/>
      <c r="BN61" s="228"/>
      <c r="BO61" s="237"/>
      <c r="BP61" s="237"/>
      <c r="BQ61" s="234">
        <v>55</v>
      </c>
      <c r="BR61" s="235"/>
      <c r="BS61" s="1059"/>
      <c r="BT61" s="1060"/>
      <c r="BU61" s="1060"/>
      <c r="BV61" s="1060"/>
      <c r="BW61" s="1060"/>
      <c r="BX61" s="1060"/>
      <c r="BY61" s="1060"/>
      <c r="BZ61" s="1060"/>
      <c r="CA61" s="1060"/>
      <c r="CB61" s="1060"/>
      <c r="CC61" s="1060"/>
      <c r="CD61" s="1060"/>
      <c r="CE61" s="1060"/>
      <c r="CF61" s="1060"/>
      <c r="CG61" s="1081"/>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ht="26.25" customHeight="1">
      <c r="A62" s="234">
        <v>35</v>
      </c>
      <c r="B62" s="1097"/>
      <c r="C62" s="1098"/>
      <c r="D62" s="1098"/>
      <c r="E62" s="1098"/>
      <c r="F62" s="1098"/>
      <c r="G62" s="1098"/>
      <c r="H62" s="1098"/>
      <c r="I62" s="1098"/>
      <c r="J62" s="1098"/>
      <c r="K62" s="1098"/>
      <c r="L62" s="1098"/>
      <c r="M62" s="1098"/>
      <c r="N62" s="1098"/>
      <c r="O62" s="1098"/>
      <c r="P62" s="1099"/>
      <c r="Q62" s="1100"/>
      <c r="R62" s="1092"/>
      <c r="S62" s="1092"/>
      <c r="T62" s="1092"/>
      <c r="U62" s="1092"/>
      <c r="V62" s="1092"/>
      <c r="W62" s="1092"/>
      <c r="X62" s="1092"/>
      <c r="Y62" s="1092"/>
      <c r="Z62" s="1092"/>
      <c r="AA62" s="1092"/>
      <c r="AB62" s="1092"/>
      <c r="AC62" s="1092"/>
      <c r="AD62" s="1092"/>
      <c r="AE62" s="1101"/>
      <c r="AF62" s="1102"/>
      <c r="AG62" s="1103"/>
      <c r="AH62" s="1103"/>
      <c r="AI62" s="1103"/>
      <c r="AJ62" s="1104"/>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039"/>
      <c r="BF62" s="1039"/>
      <c r="BG62" s="1039"/>
      <c r="BH62" s="1039"/>
      <c r="BI62" s="1040"/>
      <c r="BJ62" s="1094" t="s">
        <v>384</v>
      </c>
      <c r="BK62" s="1095"/>
      <c r="BL62" s="1095"/>
      <c r="BM62" s="1095"/>
      <c r="BN62" s="1096"/>
      <c r="BO62" s="237"/>
      <c r="BP62" s="237"/>
      <c r="BQ62" s="234">
        <v>56</v>
      </c>
      <c r="BR62" s="235"/>
      <c r="BS62" s="1059"/>
      <c r="BT62" s="1060"/>
      <c r="BU62" s="1060"/>
      <c r="BV62" s="1060"/>
      <c r="BW62" s="1060"/>
      <c r="BX62" s="1060"/>
      <c r="BY62" s="1060"/>
      <c r="BZ62" s="1060"/>
      <c r="CA62" s="1060"/>
      <c r="CB62" s="1060"/>
      <c r="CC62" s="1060"/>
      <c r="CD62" s="1060"/>
      <c r="CE62" s="1060"/>
      <c r="CF62" s="1060"/>
      <c r="CG62" s="1081"/>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ht="26.25" customHeight="1" thickBot="1">
      <c r="A63" s="236" t="s">
        <v>363</v>
      </c>
      <c r="B63" s="1004" t="s">
        <v>385</v>
      </c>
      <c r="C63" s="1005"/>
      <c r="D63" s="1005"/>
      <c r="E63" s="1005"/>
      <c r="F63" s="1005"/>
      <c r="G63" s="1005"/>
      <c r="H63" s="1005"/>
      <c r="I63" s="1005"/>
      <c r="J63" s="1005"/>
      <c r="K63" s="1005"/>
      <c r="L63" s="1005"/>
      <c r="M63" s="1005"/>
      <c r="N63" s="1005"/>
      <c r="O63" s="1005"/>
      <c r="P63" s="1015"/>
      <c r="Q63" s="1029"/>
      <c r="R63" s="1030"/>
      <c r="S63" s="1030"/>
      <c r="T63" s="1030"/>
      <c r="U63" s="1030"/>
      <c r="V63" s="1030"/>
      <c r="W63" s="1030"/>
      <c r="X63" s="1030"/>
      <c r="Y63" s="1030"/>
      <c r="Z63" s="1030"/>
      <c r="AA63" s="1030"/>
      <c r="AB63" s="1030"/>
      <c r="AC63" s="1030"/>
      <c r="AD63" s="1030"/>
      <c r="AE63" s="1087"/>
      <c r="AF63" s="1088">
        <v>1353</v>
      </c>
      <c r="AG63" s="1026"/>
      <c r="AH63" s="1026"/>
      <c r="AI63" s="1026"/>
      <c r="AJ63" s="1089"/>
      <c r="AK63" s="1090"/>
      <c r="AL63" s="1030"/>
      <c r="AM63" s="1030"/>
      <c r="AN63" s="1030"/>
      <c r="AO63" s="1030"/>
      <c r="AP63" s="1026">
        <f>SUM(AP28:AT34)</f>
        <v>7034</v>
      </c>
      <c r="AQ63" s="1026"/>
      <c r="AR63" s="1026"/>
      <c r="AS63" s="1026"/>
      <c r="AT63" s="1026"/>
      <c r="AU63" s="1026">
        <f>SUM(AU28:AY34)</f>
        <v>3351</v>
      </c>
      <c r="AV63" s="1026"/>
      <c r="AW63" s="1026"/>
      <c r="AX63" s="1026"/>
      <c r="AY63" s="1026"/>
      <c r="AZ63" s="1084"/>
      <c r="BA63" s="1084"/>
      <c r="BB63" s="1084"/>
      <c r="BC63" s="1084"/>
      <c r="BD63" s="1084"/>
      <c r="BE63" s="1027"/>
      <c r="BF63" s="1027"/>
      <c r="BG63" s="1027"/>
      <c r="BH63" s="1027"/>
      <c r="BI63" s="1028"/>
      <c r="BJ63" s="1085" t="s">
        <v>129</v>
      </c>
      <c r="BK63" s="1020"/>
      <c r="BL63" s="1020"/>
      <c r="BM63" s="1020"/>
      <c r="BN63" s="1086"/>
      <c r="BO63" s="237"/>
      <c r="BP63" s="237"/>
      <c r="BQ63" s="234">
        <v>57</v>
      </c>
      <c r="BR63" s="235"/>
      <c r="BS63" s="1059"/>
      <c r="BT63" s="1060"/>
      <c r="BU63" s="1060"/>
      <c r="BV63" s="1060"/>
      <c r="BW63" s="1060"/>
      <c r="BX63" s="1060"/>
      <c r="BY63" s="1060"/>
      <c r="BZ63" s="1060"/>
      <c r="CA63" s="1060"/>
      <c r="CB63" s="1060"/>
      <c r="CC63" s="1060"/>
      <c r="CD63" s="1060"/>
      <c r="CE63" s="1060"/>
      <c r="CF63" s="1060"/>
      <c r="CG63" s="1081"/>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9"/>
      <c r="BT64" s="1060"/>
      <c r="BU64" s="1060"/>
      <c r="BV64" s="1060"/>
      <c r="BW64" s="1060"/>
      <c r="BX64" s="1060"/>
      <c r="BY64" s="1060"/>
      <c r="BZ64" s="1060"/>
      <c r="CA64" s="1060"/>
      <c r="CB64" s="1060"/>
      <c r="CC64" s="1060"/>
      <c r="CD64" s="1060"/>
      <c r="CE64" s="1060"/>
      <c r="CF64" s="1060"/>
      <c r="CG64" s="1081"/>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ht="26.25" customHeight="1" thickBot="1">
      <c r="A65" s="228" t="s">
        <v>386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9"/>
      <c r="BT65" s="1060"/>
      <c r="BU65" s="1060"/>
      <c r="BV65" s="1060"/>
      <c r="BW65" s="1060"/>
      <c r="BX65" s="1060"/>
      <c r="BY65" s="1060"/>
      <c r="BZ65" s="1060"/>
      <c r="CA65" s="1060"/>
      <c r="CB65" s="1060"/>
      <c r="CC65" s="1060"/>
      <c r="CD65" s="1060"/>
      <c r="CE65" s="1060"/>
      <c r="CF65" s="1060"/>
      <c r="CG65" s="1081"/>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ht="26.25" customHeight="1">
      <c r="A66" s="1062" t="s">
        <v>387</v>
      </c>
      <c r="B66" s="1063"/>
      <c r="C66" s="1063"/>
      <c r="D66" s="1063"/>
      <c r="E66" s="1063"/>
      <c r="F66" s="1063"/>
      <c r="G66" s="1063"/>
      <c r="H66" s="1063"/>
      <c r="I66" s="1063"/>
      <c r="J66" s="1063"/>
      <c r="K66" s="1063"/>
      <c r="L66" s="1063"/>
      <c r="M66" s="1063"/>
      <c r="N66" s="1063"/>
      <c r="O66" s="1063"/>
      <c r="P66" s="1064"/>
      <c r="Q66" s="1068" t="s">
        <v>367</v>
      </c>
      <c r="R66" s="1069"/>
      <c r="S66" s="1069"/>
      <c r="T66" s="1069"/>
      <c r="U66" s="1070"/>
      <c r="V66" s="1068" t="s">
        <v>368</v>
      </c>
      <c r="W66" s="1069"/>
      <c r="X66" s="1069"/>
      <c r="Y66" s="1069"/>
      <c r="Z66" s="1070"/>
      <c r="AA66" s="1068" t="s">
        <v>369</v>
      </c>
      <c r="AB66" s="1069"/>
      <c r="AC66" s="1069"/>
      <c r="AD66" s="1069"/>
      <c r="AE66" s="1070"/>
      <c r="AF66" s="1074" t="s">
        <v>370</v>
      </c>
      <c r="AG66" s="1075"/>
      <c r="AH66" s="1075"/>
      <c r="AI66" s="1075"/>
      <c r="AJ66" s="1076"/>
      <c r="AK66" s="1068" t="s">
        <v>371</v>
      </c>
      <c r="AL66" s="1063"/>
      <c r="AM66" s="1063"/>
      <c r="AN66" s="1063"/>
      <c r="AO66" s="1064"/>
      <c r="AP66" s="1068" t="s">
        <v>372</v>
      </c>
      <c r="AQ66" s="1069"/>
      <c r="AR66" s="1069"/>
      <c r="AS66" s="1069"/>
      <c r="AT66" s="1070"/>
      <c r="AU66" s="1068" t="s">
        <v>388</v>
      </c>
      <c r="AV66" s="1069"/>
      <c r="AW66" s="1069"/>
      <c r="AX66" s="1069"/>
      <c r="AY66" s="1070"/>
      <c r="AZ66" s="1068" t="s">
        <v>349</v>
      </c>
      <c r="BA66" s="1069"/>
      <c r="BB66" s="1069"/>
      <c r="BC66" s="1069"/>
      <c r="BD66" s="1082"/>
      <c r="BE66" s="237"/>
      <c r="BF66" s="237"/>
      <c r="BG66" s="237"/>
      <c r="BH66" s="237"/>
      <c r="BI66" s="237"/>
      <c r="BJ66" s="237"/>
      <c r="BK66" s="237"/>
      <c r="BL66" s="237"/>
      <c r="BM66" s="237"/>
      <c r="BN66" s="237"/>
      <c r="BO66" s="237"/>
      <c r="BP66" s="237"/>
      <c r="BQ66" s="234">
        <v>60</v>
      </c>
      <c r="BR66" s="239"/>
      <c r="BS66" s="1012"/>
      <c r="BT66" s="1013"/>
      <c r="BU66" s="1013"/>
      <c r="BV66" s="1013"/>
      <c r="BW66" s="1013"/>
      <c r="BX66" s="1013"/>
      <c r="BY66" s="1013"/>
      <c r="BZ66" s="1013"/>
      <c r="CA66" s="1013"/>
      <c r="CB66" s="1013"/>
      <c r="CC66" s="1013"/>
      <c r="CD66" s="1013"/>
      <c r="CE66" s="1013"/>
      <c r="CF66" s="1013"/>
      <c r="CG66" s="1022"/>
      <c r="CH66" s="1023"/>
      <c r="CI66" s="1024"/>
      <c r="CJ66" s="1024"/>
      <c r="CK66" s="1024"/>
      <c r="CL66" s="1025"/>
      <c r="CM66" s="1023"/>
      <c r="CN66" s="1024"/>
      <c r="CO66" s="1024"/>
      <c r="CP66" s="1024"/>
      <c r="CQ66" s="1025"/>
      <c r="CR66" s="1023"/>
      <c r="CS66" s="1024"/>
      <c r="CT66" s="1024"/>
      <c r="CU66" s="1024"/>
      <c r="CV66" s="1025"/>
      <c r="CW66" s="1023"/>
      <c r="CX66" s="1024"/>
      <c r="CY66" s="1024"/>
      <c r="CZ66" s="1024"/>
      <c r="DA66" s="1025"/>
      <c r="DB66" s="1023"/>
      <c r="DC66" s="1024"/>
      <c r="DD66" s="1024"/>
      <c r="DE66" s="1024"/>
      <c r="DF66" s="1025"/>
      <c r="DG66" s="1023"/>
      <c r="DH66" s="1024"/>
      <c r="DI66" s="1024"/>
      <c r="DJ66" s="1024"/>
      <c r="DK66" s="1025"/>
      <c r="DL66" s="1023"/>
      <c r="DM66" s="1024"/>
      <c r="DN66" s="1024"/>
      <c r="DO66" s="1024"/>
      <c r="DP66" s="1025"/>
      <c r="DQ66" s="1023"/>
      <c r="DR66" s="1024"/>
      <c r="DS66" s="1024"/>
      <c r="DT66" s="1024"/>
      <c r="DU66" s="1025"/>
      <c r="DV66" s="1012"/>
      <c r="DW66" s="1013"/>
      <c r="DX66" s="1013"/>
      <c r="DY66" s="1013"/>
      <c r="DZ66" s="1014"/>
      <c r="EA66" s="226"/>
    </row>
    <row r="67" spans="1:131" ht="26.25" customHeight="1" thickBot="1">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3"/>
      <c r="BE67" s="237"/>
      <c r="BF67" s="237"/>
      <c r="BG67" s="237"/>
      <c r="BH67" s="237"/>
      <c r="BI67" s="237"/>
      <c r="BJ67" s="237"/>
      <c r="BK67" s="237"/>
      <c r="BL67" s="237"/>
      <c r="BM67" s="237"/>
      <c r="BN67" s="237"/>
      <c r="BO67" s="237"/>
      <c r="BP67" s="237"/>
      <c r="BQ67" s="234">
        <v>61</v>
      </c>
      <c r="BR67" s="239"/>
      <c r="BS67" s="1012"/>
      <c r="BT67" s="1013"/>
      <c r="BU67" s="1013"/>
      <c r="BV67" s="1013"/>
      <c r="BW67" s="1013"/>
      <c r="BX67" s="1013"/>
      <c r="BY67" s="1013"/>
      <c r="BZ67" s="1013"/>
      <c r="CA67" s="1013"/>
      <c r="CB67" s="1013"/>
      <c r="CC67" s="1013"/>
      <c r="CD67" s="1013"/>
      <c r="CE67" s="1013"/>
      <c r="CF67" s="1013"/>
      <c r="CG67" s="1022"/>
      <c r="CH67" s="1023"/>
      <c r="CI67" s="1024"/>
      <c r="CJ67" s="1024"/>
      <c r="CK67" s="1024"/>
      <c r="CL67" s="1025"/>
      <c r="CM67" s="1023"/>
      <c r="CN67" s="1024"/>
      <c r="CO67" s="1024"/>
      <c r="CP67" s="1024"/>
      <c r="CQ67" s="1025"/>
      <c r="CR67" s="1023"/>
      <c r="CS67" s="1024"/>
      <c r="CT67" s="1024"/>
      <c r="CU67" s="1024"/>
      <c r="CV67" s="1025"/>
      <c r="CW67" s="1023"/>
      <c r="CX67" s="1024"/>
      <c r="CY67" s="1024"/>
      <c r="CZ67" s="1024"/>
      <c r="DA67" s="1025"/>
      <c r="DB67" s="1023"/>
      <c r="DC67" s="1024"/>
      <c r="DD67" s="1024"/>
      <c r="DE67" s="1024"/>
      <c r="DF67" s="1025"/>
      <c r="DG67" s="1023"/>
      <c r="DH67" s="1024"/>
      <c r="DI67" s="1024"/>
      <c r="DJ67" s="1024"/>
      <c r="DK67" s="1025"/>
      <c r="DL67" s="1023"/>
      <c r="DM67" s="1024"/>
      <c r="DN67" s="1024"/>
      <c r="DO67" s="1024"/>
      <c r="DP67" s="1025"/>
      <c r="DQ67" s="1023"/>
      <c r="DR67" s="1024"/>
      <c r="DS67" s="1024"/>
      <c r="DT67" s="1024"/>
      <c r="DU67" s="1025"/>
      <c r="DV67" s="1012"/>
      <c r="DW67" s="1013"/>
      <c r="DX67" s="1013"/>
      <c r="DY67" s="1013"/>
      <c r="DZ67" s="1014"/>
      <c r="EA67" s="226"/>
    </row>
    <row r="68" spans="1:131" ht="26.25" customHeight="1" thickTop="1">
      <c r="A68" s="232">
        <v>1</v>
      </c>
      <c r="B68" s="1052" t="s">
        <v>545</v>
      </c>
      <c r="C68" s="1053"/>
      <c r="D68" s="1053"/>
      <c r="E68" s="1053"/>
      <c r="F68" s="1053"/>
      <c r="G68" s="1053"/>
      <c r="H68" s="1053"/>
      <c r="I68" s="1053"/>
      <c r="J68" s="1053"/>
      <c r="K68" s="1053"/>
      <c r="L68" s="1053"/>
      <c r="M68" s="1053"/>
      <c r="N68" s="1053"/>
      <c r="O68" s="1053"/>
      <c r="P68" s="1054"/>
      <c r="Q68" s="1055">
        <v>3344</v>
      </c>
      <c r="R68" s="1049"/>
      <c r="S68" s="1049"/>
      <c r="T68" s="1049"/>
      <c r="U68" s="1049"/>
      <c r="V68" s="1049">
        <v>3290</v>
      </c>
      <c r="W68" s="1049"/>
      <c r="X68" s="1049"/>
      <c r="Y68" s="1049"/>
      <c r="Z68" s="1049"/>
      <c r="AA68" s="1049">
        <v>54</v>
      </c>
      <c r="AB68" s="1049"/>
      <c r="AC68" s="1049"/>
      <c r="AD68" s="1049"/>
      <c r="AE68" s="1049"/>
      <c r="AF68" s="1049">
        <v>54</v>
      </c>
      <c r="AG68" s="1049"/>
      <c r="AH68" s="1049"/>
      <c r="AI68" s="1049"/>
      <c r="AJ68" s="1049"/>
      <c r="AK68" s="1049">
        <v>281</v>
      </c>
      <c r="AL68" s="1049"/>
      <c r="AM68" s="1049"/>
      <c r="AN68" s="1049"/>
      <c r="AO68" s="1049"/>
      <c r="AP68" s="1049">
        <v>741</v>
      </c>
      <c r="AQ68" s="1049"/>
      <c r="AR68" s="1049"/>
      <c r="AS68" s="1049"/>
      <c r="AT68" s="1049"/>
      <c r="AU68" s="1049" t="s">
        <v>565</v>
      </c>
      <c r="AV68" s="1049"/>
      <c r="AW68" s="1049"/>
      <c r="AX68" s="1049"/>
      <c r="AY68" s="1049"/>
      <c r="AZ68" s="1050"/>
      <c r="BA68" s="1050"/>
      <c r="BB68" s="1050"/>
      <c r="BC68" s="1050"/>
      <c r="BD68" s="1051"/>
      <c r="BE68" s="237"/>
      <c r="BF68" s="237"/>
      <c r="BG68" s="237"/>
      <c r="BH68" s="237"/>
      <c r="BI68" s="237"/>
      <c r="BJ68" s="237"/>
      <c r="BK68" s="237"/>
      <c r="BL68" s="237"/>
      <c r="BM68" s="237"/>
      <c r="BN68" s="237"/>
      <c r="BO68" s="237"/>
      <c r="BP68" s="237"/>
      <c r="BQ68" s="234">
        <v>62</v>
      </c>
      <c r="BR68" s="239"/>
      <c r="BS68" s="1012"/>
      <c r="BT68" s="1013"/>
      <c r="BU68" s="1013"/>
      <c r="BV68" s="1013"/>
      <c r="BW68" s="1013"/>
      <c r="BX68" s="1013"/>
      <c r="BY68" s="1013"/>
      <c r="BZ68" s="1013"/>
      <c r="CA68" s="1013"/>
      <c r="CB68" s="1013"/>
      <c r="CC68" s="1013"/>
      <c r="CD68" s="1013"/>
      <c r="CE68" s="1013"/>
      <c r="CF68" s="1013"/>
      <c r="CG68" s="1022"/>
      <c r="CH68" s="1023"/>
      <c r="CI68" s="1024"/>
      <c r="CJ68" s="1024"/>
      <c r="CK68" s="1024"/>
      <c r="CL68" s="1025"/>
      <c r="CM68" s="1023"/>
      <c r="CN68" s="1024"/>
      <c r="CO68" s="1024"/>
      <c r="CP68" s="1024"/>
      <c r="CQ68" s="1025"/>
      <c r="CR68" s="1023"/>
      <c r="CS68" s="1024"/>
      <c r="CT68" s="1024"/>
      <c r="CU68" s="1024"/>
      <c r="CV68" s="1025"/>
      <c r="CW68" s="1023"/>
      <c r="CX68" s="1024"/>
      <c r="CY68" s="1024"/>
      <c r="CZ68" s="1024"/>
      <c r="DA68" s="1025"/>
      <c r="DB68" s="1023"/>
      <c r="DC68" s="1024"/>
      <c r="DD68" s="1024"/>
      <c r="DE68" s="1024"/>
      <c r="DF68" s="1025"/>
      <c r="DG68" s="1023"/>
      <c r="DH68" s="1024"/>
      <c r="DI68" s="1024"/>
      <c r="DJ68" s="1024"/>
      <c r="DK68" s="1025"/>
      <c r="DL68" s="1023"/>
      <c r="DM68" s="1024"/>
      <c r="DN68" s="1024"/>
      <c r="DO68" s="1024"/>
      <c r="DP68" s="1025"/>
      <c r="DQ68" s="1023"/>
      <c r="DR68" s="1024"/>
      <c r="DS68" s="1024"/>
      <c r="DT68" s="1024"/>
      <c r="DU68" s="1025"/>
      <c r="DV68" s="1012"/>
      <c r="DW68" s="1013"/>
      <c r="DX68" s="1013"/>
      <c r="DY68" s="1013"/>
      <c r="DZ68" s="1014"/>
      <c r="EA68" s="226"/>
    </row>
    <row r="69" spans="1:131" ht="26.25" customHeight="1">
      <c r="A69" s="234">
        <v>2</v>
      </c>
      <c r="B69" s="1041" t="s">
        <v>546</v>
      </c>
      <c r="C69" s="1042"/>
      <c r="D69" s="1042"/>
      <c r="E69" s="1042"/>
      <c r="F69" s="1042"/>
      <c r="G69" s="1042"/>
      <c r="H69" s="1042"/>
      <c r="I69" s="1042"/>
      <c r="J69" s="1042"/>
      <c r="K69" s="1042"/>
      <c r="L69" s="1042"/>
      <c r="M69" s="1042"/>
      <c r="N69" s="1042"/>
      <c r="O69" s="1042"/>
      <c r="P69" s="1043"/>
      <c r="Q69" s="1044">
        <v>623</v>
      </c>
      <c r="R69" s="1038"/>
      <c r="S69" s="1038"/>
      <c r="T69" s="1038"/>
      <c r="U69" s="1038"/>
      <c r="V69" s="1038">
        <v>615</v>
      </c>
      <c r="W69" s="1038"/>
      <c r="X69" s="1038"/>
      <c r="Y69" s="1038"/>
      <c r="Z69" s="1038"/>
      <c r="AA69" s="1038">
        <v>7</v>
      </c>
      <c r="AB69" s="1038"/>
      <c r="AC69" s="1038"/>
      <c r="AD69" s="1038"/>
      <c r="AE69" s="1038"/>
      <c r="AF69" s="1038">
        <v>7</v>
      </c>
      <c r="AG69" s="1038"/>
      <c r="AH69" s="1038"/>
      <c r="AI69" s="1038"/>
      <c r="AJ69" s="1038"/>
      <c r="AK69" s="1038">
        <v>30</v>
      </c>
      <c r="AL69" s="1038"/>
      <c r="AM69" s="1038"/>
      <c r="AN69" s="1038"/>
      <c r="AO69" s="1038"/>
      <c r="AP69" s="1038">
        <v>410</v>
      </c>
      <c r="AQ69" s="1038"/>
      <c r="AR69" s="1038"/>
      <c r="AS69" s="1038"/>
      <c r="AT69" s="1038"/>
      <c r="AU69" s="1038">
        <v>80</v>
      </c>
      <c r="AV69" s="1038"/>
      <c r="AW69" s="1038"/>
      <c r="AX69" s="1038"/>
      <c r="AY69" s="1038"/>
      <c r="AZ69" s="1039"/>
      <c r="BA69" s="1039"/>
      <c r="BB69" s="1039"/>
      <c r="BC69" s="1039"/>
      <c r="BD69" s="1040"/>
      <c r="BE69" s="237"/>
      <c r="BF69" s="237"/>
      <c r="BG69" s="237"/>
      <c r="BH69" s="237"/>
      <c r="BI69" s="237"/>
      <c r="BJ69" s="237"/>
      <c r="BK69" s="237"/>
      <c r="BL69" s="237"/>
      <c r="BM69" s="237"/>
      <c r="BN69" s="237"/>
      <c r="BO69" s="237"/>
      <c r="BP69" s="237"/>
      <c r="BQ69" s="234">
        <v>63</v>
      </c>
      <c r="BR69" s="239"/>
      <c r="BS69" s="1012"/>
      <c r="BT69" s="1013"/>
      <c r="BU69" s="1013"/>
      <c r="BV69" s="1013"/>
      <c r="BW69" s="1013"/>
      <c r="BX69" s="1013"/>
      <c r="BY69" s="1013"/>
      <c r="BZ69" s="1013"/>
      <c r="CA69" s="1013"/>
      <c r="CB69" s="1013"/>
      <c r="CC69" s="1013"/>
      <c r="CD69" s="1013"/>
      <c r="CE69" s="1013"/>
      <c r="CF69" s="1013"/>
      <c r="CG69" s="1022"/>
      <c r="CH69" s="1023"/>
      <c r="CI69" s="1024"/>
      <c r="CJ69" s="1024"/>
      <c r="CK69" s="1024"/>
      <c r="CL69" s="1025"/>
      <c r="CM69" s="1023"/>
      <c r="CN69" s="1024"/>
      <c r="CO69" s="1024"/>
      <c r="CP69" s="1024"/>
      <c r="CQ69" s="1025"/>
      <c r="CR69" s="1023"/>
      <c r="CS69" s="1024"/>
      <c r="CT69" s="1024"/>
      <c r="CU69" s="1024"/>
      <c r="CV69" s="1025"/>
      <c r="CW69" s="1023"/>
      <c r="CX69" s="1024"/>
      <c r="CY69" s="1024"/>
      <c r="CZ69" s="1024"/>
      <c r="DA69" s="1025"/>
      <c r="DB69" s="1023"/>
      <c r="DC69" s="1024"/>
      <c r="DD69" s="1024"/>
      <c r="DE69" s="1024"/>
      <c r="DF69" s="1025"/>
      <c r="DG69" s="1023"/>
      <c r="DH69" s="1024"/>
      <c r="DI69" s="1024"/>
      <c r="DJ69" s="1024"/>
      <c r="DK69" s="1025"/>
      <c r="DL69" s="1023"/>
      <c r="DM69" s="1024"/>
      <c r="DN69" s="1024"/>
      <c r="DO69" s="1024"/>
      <c r="DP69" s="1025"/>
      <c r="DQ69" s="1023"/>
      <c r="DR69" s="1024"/>
      <c r="DS69" s="1024"/>
      <c r="DT69" s="1024"/>
      <c r="DU69" s="1025"/>
      <c r="DV69" s="1012"/>
      <c r="DW69" s="1013"/>
      <c r="DX69" s="1013"/>
      <c r="DY69" s="1013"/>
      <c r="DZ69" s="1014"/>
      <c r="EA69" s="226"/>
    </row>
    <row r="70" spans="1:131" ht="26.25" customHeight="1">
      <c r="A70" s="234">
        <v>3</v>
      </c>
      <c r="B70" s="1041" t="s">
        <v>547</v>
      </c>
      <c r="C70" s="1042"/>
      <c r="D70" s="1042"/>
      <c r="E70" s="1042"/>
      <c r="F70" s="1042"/>
      <c r="G70" s="1042"/>
      <c r="H70" s="1042"/>
      <c r="I70" s="1042"/>
      <c r="J70" s="1042"/>
      <c r="K70" s="1042"/>
      <c r="L70" s="1042"/>
      <c r="M70" s="1042"/>
      <c r="N70" s="1042"/>
      <c r="O70" s="1042"/>
      <c r="P70" s="1043"/>
      <c r="Q70" s="1044">
        <v>86</v>
      </c>
      <c r="R70" s="1038"/>
      <c r="S70" s="1038"/>
      <c r="T70" s="1038"/>
      <c r="U70" s="1038"/>
      <c r="V70" s="1038">
        <v>83</v>
      </c>
      <c r="W70" s="1038"/>
      <c r="X70" s="1038"/>
      <c r="Y70" s="1038"/>
      <c r="Z70" s="1038"/>
      <c r="AA70" s="1038">
        <v>3</v>
      </c>
      <c r="AB70" s="1038"/>
      <c r="AC70" s="1038"/>
      <c r="AD70" s="1038"/>
      <c r="AE70" s="1038"/>
      <c r="AF70" s="1038">
        <v>3</v>
      </c>
      <c r="AG70" s="1038"/>
      <c r="AH70" s="1038"/>
      <c r="AI70" s="1038"/>
      <c r="AJ70" s="1038"/>
      <c r="AK70" s="1038" t="s">
        <v>478</v>
      </c>
      <c r="AL70" s="1038"/>
      <c r="AM70" s="1038"/>
      <c r="AN70" s="1038"/>
      <c r="AO70" s="1038"/>
      <c r="AP70" s="1038" t="s">
        <v>478</v>
      </c>
      <c r="AQ70" s="1038"/>
      <c r="AR70" s="1038"/>
      <c r="AS70" s="1038"/>
      <c r="AT70" s="1038"/>
      <c r="AU70" s="1038" t="s">
        <v>543</v>
      </c>
      <c r="AV70" s="1038"/>
      <c r="AW70" s="1038"/>
      <c r="AX70" s="1038"/>
      <c r="AY70" s="1038"/>
      <c r="AZ70" s="1039"/>
      <c r="BA70" s="1039"/>
      <c r="BB70" s="1039"/>
      <c r="BC70" s="1039"/>
      <c r="BD70" s="1040"/>
      <c r="BE70" s="237"/>
      <c r="BF70" s="237"/>
      <c r="BG70" s="237"/>
      <c r="BH70" s="237"/>
      <c r="BI70" s="237"/>
      <c r="BJ70" s="237"/>
      <c r="BK70" s="237"/>
      <c r="BL70" s="237"/>
      <c r="BM70" s="237"/>
      <c r="BN70" s="237"/>
      <c r="BO70" s="237"/>
      <c r="BP70" s="237"/>
      <c r="BQ70" s="234">
        <v>64</v>
      </c>
      <c r="BR70" s="239"/>
      <c r="BS70" s="1012"/>
      <c r="BT70" s="1013"/>
      <c r="BU70" s="1013"/>
      <c r="BV70" s="1013"/>
      <c r="BW70" s="1013"/>
      <c r="BX70" s="1013"/>
      <c r="BY70" s="1013"/>
      <c r="BZ70" s="1013"/>
      <c r="CA70" s="1013"/>
      <c r="CB70" s="1013"/>
      <c r="CC70" s="1013"/>
      <c r="CD70" s="1013"/>
      <c r="CE70" s="1013"/>
      <c r="CF70" s="1013"/>
      <c r="CG70" s="1022"/>
      <c r="CH70" s="1023"/>
      <c r="CI70" s="1024"/>
      <c r="CJ70" s="1024"/>
      <c r="CK70" s="1024"/>
      <c r="CL70" s="1025"/>
      <c r="CM70" s="1023"/>
      <c r="CN70" s="1024"/>
      <c r="CO70" s="1024"/>
      <c r="CP70" s="1024"/>
      <c r="CQ70" s="1025"/>
      <c r="CR70" s="1023"/>
      <c r="CS70" s="1024"/>
      <c r="CT70" s="1024"/>
      <c r="CU70" s="1024"/>
      <c r="CV70" s="1025"/>
      <c r="CW70" s="1023"/>
      <c r="CX70" s="1024"/>
      <c r="CY70" s="1024"/>
      <c r="CZ70" s="1024"/>
      <c r="DA70" s="1025"/>
      <c r="DB70" s="1023"/>
      <c r="DC70" s="1024"/>
      <c r="DD70" s="1024"/>
      <c r="DE70" s="1024"/>
      <c r="DF70" s="1025"/>
      <c r="DG70" s="1023"/>
      <c r="DH70" s="1024"/>
      <c r="DI70" s="1024"/>
      <c r="DJ70" s="1024"/>
      <c r="DK70" s="1025"/>
      <c r="DL70" s="1023"/>
      <c r="DM70" s="1024"/>
      <c r="DN70" s="1024"/>
      <c r="DO70" s="1024"/>
      <c r="DP70" s="1025"/>
      <c r="DQ70" s="1023"/>
      <c r="DR70" s="1024"/>
      <c r="DS70" s="1024"/>
      <c r="DT70" s="1024"/>
      <c r="DU70" s="1025"/>
      <c r="DV70" s="1012"/>
      <c r="DW70" s="1013"/>
      <c r="DX70" s="1013"/>
      <c r="DY70" s="1013"/>
      <c r="DZ70" s="1014"/>
      <c r="EA70" s="226"/>
    </row>
    <row r="71" spans="1:131" ht="26.25" customHeight="1">
      <c r="A71" s="234">
        <v>4</v>
      </c>
      <c r="B71" s="1041" t="s">
        <v>548</v>
      </c>
      <c r="C71" s="1042"/>
      <c r="D71" s="1042"/>
      <c r="E71" s="1042"/>
      <c r="F71" s="1042"/>
      <c r="G71" s="1042"/>
      <c r="H71" s="1042"/>
      <c r="I71" s="1042"/>
      <c r="J71" s="1042"/>
      <c r="K71" s="1042"/>
      <c r="L71" s="1042"/>
      <c r="M71" s="1042"/>
      <c r="N71" s="1042"/>
      <c r="O71" s="1042"/>
      <c r="P71" s="1043"/>
      <c r="Q71" s="1044">
        <v>10461</v>
      </c>
      <c r="R71" s="1038"/>
      <c r="S71" s="1038"/>
      <c r="T71" s="1038"/>
      <c r="U71" s="1038"/>
      <c r="V71" s="1038">
        <v>10445</v>
      </c>
      <c r="W71" s="1038"/>
      <c r="X71" s="1038"/>
      <c r="Y71" s="1038"/>
      <c r="Z71" s="1038"/>
      <c r="AA71" s="1038">
        <v>17</v>
      </c>
      <c r="AB71" s="1038"/>
      <c r="AC71" s="1038"/>
      <c r="AD71" s="1038"/>
      <c r="AE71" s="1038"/>
      <c r="AF71" s="1038">
        <v>17</v>
      </c>
      <c r="AG71" s="1038"/>
      <c r="AH71" s="1038"/>
      <c r="AI71" s="1038"/>
      <c r="AJ71" s="1038"/>
      <c r="AK71" s="1038" t="s">
        <v>478</v>
      </c>
      <c r="AL71" s="1038"/>
      <c r="AM71" s="1038"/>
      <c r="AN71" s="1038"/>
      <c r="AO71" s="1038"/>
      <c r="AP71" s="1038" t="s">
        <v>478</v>
      </c>
      <c r="AQ71" s="1038"/>
      <c r="AR71" s="1038"/>
      <c r="AS71" s="1038"/>
      <c r="AT71" s="1038"/>
      <c r="AU71" s="1038" t="s">
        <v>543</v>
      </c>
      <c r="AV71" s="1038"/>
      <c r="AW71" s="1038"/>
      <c r="AX71" s="1038"/>
      <c r="AY71" s="1038"/>
      <c r="AZ71" s="1039"/>
      <c r="BA71" s="1039"/>
      <c r="BB71" s="1039"/>
      <c r="BC71" s="1039"/>
      <c r="BD71" s="1040"/>
      <c r="BE71" s="237"/>
      <c r="BF71" s="237"/>
      <c r="BG71" s="237"/>
      <c r="BH71" s="237"/>
      <c r="BI71" s="237"/>
      <c r="BJ71" s="237"/>
      <c r="BK71" s="237"/>
      <c r="BL71" s="237"/>
      <c r="BM71" s="237"/>
      <c r="BN71" s="237"/>
      <c r="BO71" s="237"/>
      <c r="BP71" s="237"/>
      <c r="BQ71" s="234">
        <v>65</v>
      </c>
      <c r="BR71" s="239"/>
      <c r="BS71" s="1012"/>
      <c r="BT71" s="1013"/>
      <c r="BU71" s="1013"/>
      <c r="BV71" s="1013"/>
      <c r="BW71" s="1013"/>
      <c r="BX71" s="1013"/>
      <c r="BY71" s="1013"/>
      <c r="BZ71" s="1013"/>
      <c r="CA71" s="1013"/>
      <c r="CB71" s="1013"/>
      <c r="CC71" s="1013"/>
      <c r="CD71" s="1013"/>
      <c r="CE71" s="1013"/>
      <c r="CF71" s="1013"/>
      <c r="CG71" s="1022"/>
      <c r="CH71" s="1023"/>
      <c r="CI71" s="1024"/>
      <c r="CJ71" s="1024"/>
      <c r="CK71" s="1024"/>
      <c r="CL71" s="1025"/>
      <c r="CM71" s="1023"/>
      <c r="CN71" s="1024"/>
      <c r="CO71" s="1024"/>
      <c r="CP71" s="1024"/>
      <c r="CQ71" s="1025"/>
      <c r="CR71" s="1023"/>
      <c r="CS71" s="1024"/>
      <c r="CT71" s="1024"/>
      <c r="CU71" s="1024"/>
      <c r="CV71" s="1025"/>
      <c r="CW71" s="1023"/>
      <c r="CX71" s="1024"/>
      <c r="CY71" s="1024"/>
      <c r="CZ71" s="1024"/>
      <c r="DA71" s="1025"/>
      <c r="DB71" s="1023"/>
      <c r="DC71" s="1024"/>
      <c r="DD71" s="1024"/>
      <c r="DE71" s="1024"/>
      <c r="DF71" s="1025"/>
      <c r="DG71" s="1023"/>
      <c r="DH71" s="1024"/>
      <c r="DI71" s="1024"/>
      <c r="DJ71" s="1024"/>
      <c r="DK71" s="1025"/>
      <c r="DL71" s="1023"/>
      <c r="DM71" s="1024"/>
      <c r="DN71" s="1024"/>
      <c r="DO71" s="1024"/>
      <c r="DP71" s="1025"/>
      <c r="DQ71" s="1023"/>
      <c r="DR71" s="1024"/>
      <c r="DS71" s="1024"/>
      <c r="DT71" s="1024"/>
      <c r="DU71" s="1025"/>
      <c r="DV71" s="1012"/>
      <c r="DW71" s="1013"/>
      <c r="DX71" s="1013"/>
      <c r="DY71" s="1013"/>
      <c r="DZ71" s="1014"/>
      <c r="EA71" s="226"/>
    </row>
    <row r="72" spans="1:131" ht="26.25" customHeight="1">
      <c r="A72" s="234">
        <v>5</v>
      </c>
      <c r="B72" s="1041" t="s">
        <v>549</v>
      </c>
      <c r="C72" s="1042"/>
      <c r="D72" s="1042"/>
      <c r="E72" s="1042"/>
      <c r="F72" s="1042"/>
      <c r="G72" s="1042"/>
      <c r="H72" s="1042"/>
      <c r="I72" s="1042"/>
      <c r="J72" s="1042"/>
      <c r="K72" s="1042"/>
      <c r="L72" s="1042"/>
      <c r="M72" s="1042"/>
      <c r="N72" s="1042"/>
      <c r="O72" s="1042"/>
      <c r="P72" s="1043"/>
      <c r="Q72" s="1044">
        <v>63</v>
      </c>
      <c r="R72" s="1038"/>
      <c r="S72" s="1038"/>
      <c r="T72" s="1038"/>
      <c r="U72" s="1038"/>
      <c r="V72" s="1038">
        <v>63</v>
      </c>
      <c r="W72" s="1038"/>
      <c r="X72" s="1038"/>
      <c r="Y72" s="1038"/>
      <c r="Z72" s="1038"/>
      <c r="AA72" s="1038" t="s">
        <v>478</v>
      </c>
      <c r="AB72" s="1038"/>
      <c r="AC72" s="1038"/>
      <c r="AD72" s="1038"/>
      <c r="AE72" s="1038"/>
      <c r="AF72" s="1038" t="s">
        <v>478</v>
      </c>
      <c r="AG72" s="1038"/>
      <c r="AH72" s="1038"/>
      <c r="AI72" s="1038"/>
      <c r="AJ72" s="1038"/>
      <c r="AK72" s="1038" t="s">
        <v>478</v>
      </c>
      <c r="AL72" s="1038"/>
      <c r="AM72" s="1038"/>
      <c r="AN72" s="1038"/>
      <c r="AO72" s="1038"/>
      <c r="AP72" s="1038" t="s">
        <v>478</v>
      </c>
      <c r="AQ72" s="1038"/>
      <c r="AR72" s="1038"/>
      <c r="AS72" s="1038"/>
      <c r="AT72" s="1038"/>
      <c r="AU72" s="1038" t="s">
        <v>543</v>
      </c>
      <c r="AV72" s="1038"/>
      <c r="AW72" s="1038"/>
      <c r="AX72" s="1038"/>
      <c r="AY72" s="1038"/>
      <c r="AZ72" s="1039"/>
      <c r="BA72" s="1039"/>
      <c r="BB72" s="1039"/>
      <c r="BC72" s="1039"/>
      <c r="BD72" s="1040"/>
      <c r="BE72" s="237"/>
      <c r="BF72" s="237"/>
      <c r="BG72" s="237"/>
      <c r="BH72" s="237"/>
      <c r="BI72" s="237"/>
      <c r="BJ72" s="237"/>
      <c r="BK72" s="237"/>
      <c r="BL72" s="237"/>
      <c r="BM72" s="237"/>
      <c r="BN72" s="237"/>
      <c r="BO72" s="237"/>
      <c r="BP72" s="237"/>
      <c r="BQ72" s="234">
        <v>66</v>
      </c>
      <c r="BR72" s="239"/>
      <c r="BS72" s="1012"/>
      <c r="BT72" s="1013"/>
      <c r="BU72" s="1013"/>
      <c r="BV72" s="1013"/>
      <c r="BW72" s="1013"/>
      <c r="BX72" s="1013"/>
      <c r="BY72" s="1013"/>
      <c r="BZ72" s="1013"/>
      <c r="CA72" s="1013"/>
      <c r="CB72" s="1013"/>
      <c r="CC72" s="1013"/>
      <c r="CD72" s="1013"/>
      <c r="CE72" s="1013"/>
      <c r="CF72" s="1013"/>
      <c r="CG72" s="1022"/>
      <c r="CH72" s="1023"/>
      <c r="CI72" s="1024"/>
      <c r="CJ72" s="1024"/>
      <c r="CK72" s="1024"/>
      <c r="CL72" s="1025"/>
      <c r="CM72" s="1023"/>
      <c r="CN72" s="1024"/>
      <c r="CO72" s="1024"/>
      <c r="CP72" s="1024"/>
      <c r="CQ72" s="1025"/>
      <c r="CR72" s="1023"/>
      <c r="CS72" s="1024"/>
      <c r="CT72" s="1024"/>
      <c r="CU72" s="1024"/>
      <c r="CV72" s="1025"/>
      <c r="CW72" s="1023"/>
      <c r="CX72" s="1024"/>
      <c r="CY72" s="1024"/>
      <c r="CZ72" s="1024"/>
      <c r="DA72" s="1025"/>
      <c r="DB72" s="1023"/>
      <c r="DC72" s="1024"/>
      <c r="DD72" s="1024"/>
      <c r="DE72" s="1024"/>
      <c r="DF72" s="1025"/>
      <c r="DG72" s="1023"/>
      <c r="DH72" s="1024"/>
      <c r="DI72" s="1024"/>
      <c r="DJ72" s="1024"/>
      <c r="DK72" s="1025"/>
      <c r="DL72" s="1023"/>
      <c r="DM72" s="1024"/>
      <c r="DN72" s="1024"/>
      <c r="DO72" s="1024"/>
      <c r="DP72" s="1025"/>
      <c r="DQ72" s="1023"/>
      <c r="DR72" s="1024"/>
      <c r="DS72" s="1024"/>
      <c r="DT72" s="1024"/>
      <c r="DU72" s="1025"/>
      <c r="DV72" s="1012"/>
      <c r="DW72" s="1013"/>
      <c r="DX72" s="1013"/>
      <c r="DY72" s="1013"/>
      <c r="DZ72" s="1014"/>
      <c r="EA72" s="226"/>
    </row>
    <row r="73" spans="1:131" ht="26.25" customHeight="1">
      <c r="A73" s="234">
        <v>6</v>
      </c>
      <c r="B73" s="1041" t="s">
        <v>550</v>
      </c>
      <c r="C73" s="1042"/>
      <c r="D73" s="1042"/>
      <c r="E73" s="1042"/>
      <c r="F73" s="1042"/>
      <c r="G73" s="1042"/>
      <c r="H73" s="1042"/>
      <c r="I73" s="1042"/>
      <c r="J73" s="1042"/>
      <c r="K73" s="1042"/>
      <c r="L73" s="1042"/>
      <c r="M73" s="1042"/>
      <c r="N73" s="1042"/>
      <c r="O73" s="1042"/>
      <c r="P73" s="1043"/>
      <c r="Q73" s="1044">
        <v>189</v>
      </c>
      <c r="R73" s="1038"/>
      <c r="S73" s="1038"/>
      <c r="T73" s="1038"/>
      <c r="U73" s="1038"/>
      <c r="V73" s="1038">
        <v>182</v>
      </c>
      <c r="W73" s="1038"/>
      <c r="X73" s="1038"/>
      <c r="Y73" s="1038"/>
      <c r="Z73" s="1038"/>
      <c r="AA73" s="1038">
        <v>7</v>
      </c>
      <c r="AB73" s="1038"/>
      <c r="AC73" s="1038"/>
      <c r="AD73" s="1038"/>
      <c r="AE73" s="1038"/>
      <c r="AF73" s="1038">
        <v>7</v>
      </c>
      <c r="AG73" s="1038"/>
      <c r="AH73" s="1038"/>
      <c r="AI73" s="1038"/>
      <c r="AJ73" s="1038"/>
      <c r="AK73" s="1038" t="s">
        <v>478</v>
      </c>
      <c r="AL73" s="1038"/>
      <c r="AM73" s="1038"/>
      <c r="AN73" s="1038"/>
      <c r="AO73" s="1038"/>
      <c r="AP73" s="1038" t="s">
        <v>478</v>
      </c>
      <c r="AQ73" s="1038"/>
      <c r="AR73" s="1038"/>
      <c r="AS73" s="1038"/>
      <c r="AT73" s="1038"/>
      <c r="AU73" s="1038" t="s">
        <v>543</v>
      </c>
      <c r="AV73" s="1038"/>
      <c r="AW73" s="1038"/>
      <c r="AX73" s="1038"/>
      <c r="AY73" s="1038"/>
      <c r="AZ73" s="1039"/>
      <c r="BA73" s="1039"/>
      <c r="BB73" s="1039"/>
      <c r="BC73" s="1039"/>
      <c r="BD73" s="1040"/>
      <c r="BE73" s="237"/>
      <c r="BF73" s="237"/>
      <c r="BG73" s="237"/>
      <c r="BH73" s="237"/>
      <c r="BI73" s="237"/>
      <c r="BJ73" s="237"/>
      <c r="BK73" s="237"/>
      <c r="BL73" s="237"/>
      <c r="BM73" s="237"/>
      <c r="BN73" s="237"/>
      <c r="BO73" s="237"/>
      <c r="BP73" s="237"/>
      <c r="BQ73" s="234">
        <v>67</v>
      </c>
      <c r="BR73" s="239"/>
      <c r="BS73" s="1012"/>
      <c r="BT73" s="1013"/>
      <c r="BU73" s="1013"/>
      <c r="BV73" s="1013"/>
      <c r="BW73" s="1013"/>
      <c r="BX73" s="1013"/>
      <c r="BY73" s="1013"/>
      <c r="BZ73" s="1013"/>
      <c r="CA73" s="1013"/>
      <c r="CB73" s="1013"/>
      <c r="CC73" s="1013"/>
      <c r="CD73" s="1013"/>
      <c r="CE73" s="1013"/>
      <c r="CF73" s="1013"/>
      <c r="CG73" s="1022"/>
      <c r="CH73" s="1023"/>
      <c r="CI73" s="1024"/>
      <c r="CJ73" s="1024"/>
      <c r="CK73" s="1024"/>
      <c r="CL73" s="1025"/>
      <c r="CM73" s="1023"/>
      <c r="CN73" s="1024"/>
      <c r="CO73" s="1024"/>
      <c r="CP73" s="1024"/>
      <c r="CQ73" s="1025"/>
      <c r="CR73" s="1023"/>
      <c r="CS73" s="1024"/>
      <c r="CT73" s="1024"/>
      <c r="CU73" s="1024"/>
      <c r="CV73" s="1025"/>
      <c r="CW73" s="1023"/>
      <c r="CX73" s="1024"/>
      <c r="CY73" s="1024"/>
      <c r="CZ73" s="1024"/>
      <c r="DA73" s="1025"/>
      <c r="DB73" s="1023"/>
      <c r="DC73" s="1024"/>
      <c r="DD73" s="1024"/>
      <c r="DE73" s="1024"/>
      <c r="DF73" s="1025"/>
      <c r="DG73" s="1023"/>
      <c r="DH73" s="1024"/>
      <c r="DI73" s="1024"/>
      <c r="DJ73" s="1024"/>
      <c r="DK73" s="1025"/>
      <c r="DL73" s="1023"/>
      <c r="DM73" s="1024"/>
      <c r="DN73" s="1024"/>
      <c r="DO73" s="1024"/>
      <c r="DP73" s="1025"/>
      <c r="DQ73" s="1023"/>
      <c r="DR73" s="1024"/>
      <c r="DS73" s="1024"/>
      <c r="DT73" s="1024"/>
      <c r="DU73" s="1025"/>
      <c r="DV73" s="1012"/>
      <c r="DW73" s="1013"/>
      <c r="DX73" s="1013"/>
      <c r="DY73" s="1013"/>
      <c r="DZ73" s="1014"/>
      <c r="EA73" s="226"/>
    </row>
    <row r="74" spans="1:131" ht="26.25" customHeight="1">
      <c r="A74" s="234">
        <v>7</v>
      </c>
      <c r="B74" s="1041" t="s">
        <v>551</v>
      </c>
      <c r="C74" s="1042"/>
      <c r="D74" s="1042"/>
      <c r="E74" s="1042"/>
      <c r="F74" s="1042"/>
      <c r="G74" s="1042"/>
      <c r="H74" s="1042"/>
      <c r="I74" s="1042"/>
      <c r="J74" s="1042"/>
      <c r="K74" s="1042"/>
      <c r="L74" s="1042"/>
      <c r="M74" s="1042"/>
      <c r="N74" s="1042"/>
      <c r="O74" s="1042"/>
      <c r="P74" s="1043"/>
      <c r="Q74" s="1044">
        <v>21</v>
      </c>
      <c r="R74" s="1038"/>
      <c r="S74" s="1038"/>
      <c r="T74" s="1038"/>
      <c r="U74" s="1038"/>
      <c r="V74" s="1038">
        <v>20</v>
      </c>
      <c r="W74" s="1038"/>
      <c r="X74" s="1038"/>
      <c r="Y74" s="1038"/>
      <c r="Z74" s="1038"/>
      <c r="AA74" s="1038">
        <v>1</v>
      </c>
      <c r="AB74" s="1038"/>
      <c r="AC74" s="1038"/>
      <c r="AD74" s="1038"/>
      <c r="AE74" s="1038"/>
      <c r="AF74" s="1038">
        <v>1</v>
      </c>
      <c r="AG74" s="1038"/>
      <c r="AH74" s="1038"/>
      <c r="AI74" s="1038"/>
      <c r="AJ74" s="1038"/>
      <c r="AK74" s="1038" t="s">
        <v>478</v>
      </c>
      <c r="AL74" s="1038"/>
      <c r="AM74" s="1038"/>
      <c r="AN74" s="1038"/>
      <c r="AO74" s="1038"/>
      <c r="AP74" s="1038" t="s">
        <v>478</v>
      </c>
      <c r="AQ74" s="1038"/>
      <c r="AR74" s="1038"/>
      <c r="AS74" s="1038"/>
      <c r="AT74" s="1038"/>
      <c r="AU74" s="1038" t="s">
        <v>543</v>
      </c>
      <c r="AV74" s="1038"/>
      <c r="AW74" s="1038"/>
      <c r="AX74" s="1038"/>
      <c r="AY74" s="1038"/>
      <c r="AZ74" s="1039"/>
      <c r="BA74" s="1039"/>
      <c r="BB74" s="1039"/>
      <c r="BC74" s="1039"/>
      <c r="BD74" s="1040"/>
      <c r="BE74" s="237"/>
      <c r="BF74" s="237"/>
      <c r="BG74" s="237"/>
      <c r="BH74" s="237"/>
      <c r="BI74" s="237"/>
      <c r="BJ74" s="237"/>
      <c r="BK74" s="237"/>
      <c r="BL74" s="237"/>
      <c r="BM74" s="237"/>
      <c r="BN74" s="237"/>
      <c r="BO74" s="237"/>
      <c r="BP74" s="237"/>
      <c r="BQ74" s="234">
        <v>68</v>
      </c>
      <c r="BR74" s="239"/>
      <c r="BS74" s="1012"/>
      <c r="BT74" s="1013"/>
      <c r="BU74" s="1013"/>
      <c r="BV74" s="1013"/>
      <c r="BW74" s="1013"/>
      <c r="BX74" s="1013"/>
      <c r="BY74" s="1013"/>
      <c r="BZ74" s="1013"/>
      <c r="CA74" s="1013"/>
      <c r="CB74" s="1013"/>
      <c r="CC74" s="1013"/>
      <c r="CD74" s="1013"/>
      <c r="CE74" s="1013"/>
      <c r="CF74" s="1013"/>
      <c r="CG74" s="1022"/>
      <c r="CH74" s="1023"/>
      <c r="CI74" s="1024"/>
      <c r="CJ74" s="1024"/>
      <c r="CK74" s="1024"/>
      <c r="CL74" s="1025"/>
      <c r="CM74" s="1023"/>
      <c r="CN74" s="1024"/>
      <c r="CO74" s="1024"/>
      <c r="CP74" s="1024"/>
      <c r="CQ74" s="1025"/>
      <c r="CR74" s="1023"/>
      <c r="CS74" s="1024"/>
      <c r="CT74" s="1024"/>
      <c r="CU74" s="1024"/>
      <c r="CV74" s="1025"/>
      <c r="CW74" s="1023"/>
      <c r="CX74" s="1024"/>
      <c r="CY74" s="1024"/>
      <c r="CZ74" s="1024"/>
      <c r="DA74" s="1025"/>
      <c r="DB74" s="1023"/>
      <c r="DC74" s="1024"/>
      <c r="DD74" s="1024"/>
      <c r="DE74" s="1024"/>
      <c r="DF74" s="1025"/>
      <c r="DG74" s="1023"/>
      <c r="DH74" s="1024"/>
      <c r="DI74" s="1024"/>
      <c r="DJ74" s="1024"/>
      <c r="DK74" s="1025"/>
      <c r="DL74" s="1023"/>
      <c r="DM74" s="1024"/>
      <c r="DN74" s="1024"/>
      <c r="DO74" s="1024"/>
      <c r="DP74" s="1025"/>
      <c r="DQ74" s="1023"/>
      <c r="DR74" s="1024"/>
      <c r="DS74" s="1024"/>
      <c r="DT74" s="1024"/>
      <c r="DU74" s="1025"/>
      <c r="DV74" s="1012"/>
      <c r="DW74" s="1013"/>
      <c r="DX74" s="1013"/>
      <c r="DY74" s="1013"/>
      <c r="DZ74" s="1014"/>
      <c r="EA74" s="226"/>
    </row>
    <row r="75" spans="1:131" ht="26.25" customHeight="1">
      <c r="A75" s="234">
        <v>8</v>
      </c>
      <c r="B75" s="1041" t="s">
        <v>552</v>
      </c>
      <c r="C75" s="1042"/>
      <c r="D75" s="1042"/>
      <c r="E75" s="1042"/>
      <c r="F75" s="1042"/>
      <c r="G75" s="1042"/>
      <c r="H75" s="1042"/>
      <c r="I75" s="1042"/>
      <c r="J75" s="1042"/>
      <c r="K75" s="1042"/>
      <c r="L75" s="1042"/>
      <c r="M75" s="1042"/>
      <c r="N75" s="1042"/>
      <c r="O75" s="1042"/>
      <c r="P75" s="1043"/>
      <c r="Q75" s="1045">
        <v>396</v>
      </c>
      <c r="R75" s="1046"/>
      <c r="S75" s="1046"/>
      <c r="T75" s="1046"/>
      <c r="U75" s="1047"/>
      <c r="V75" s="1048">
        <v>348</v>
      </c>
      <c r="W75" s="1046"/>
      <c r="X75" s="1046"/>
      <c r="Y75" s="1046"/>
      <c r="Z75" s="1047"/>
      <c r="AA75" s="1048">
        <v>48</v>
      </c>
      <c r="AB75" s="1046"/>
      <c r="AC75" s="1046"/>
      <c r="AD75" s="1046"/>
      <c r="AE75" s="1047"/>
      <c r="AF75" s="1048">
        <v>48</v>
      </c>
      <c r="AG75" s="1046"/>
      <c r="AH75" s="1046"/>
      <c r="AI75" s="1046"/>
      <c r="AJ75" s="1047"/>
      <c r="AK75" s="1048" t="s">
        <v>478</v>
      </c>
      <c r="AL75" s="1046"/>
      <c r="AM75" s="1046"/>
      <c r="AN75" s="1046"/>
      <c r="AO75" s="1047"/>
      <c r="AP75" s="1048" t="s">
        <v>478</v>
      </c>
      <c r="AQ75" s="1046"/>
      <c r="AR75" s="1046"/>
      <c r="AS75" s="1046"/>
      <c r="AT75" s="1047"/>
      <c r="AU75" s="1048" t="s">
        <v>543</v>
      </c>
      <c r="AV75" s="1046"/>
      <c r="AW75" s="1046"/>
      <c r="AX75" s="1046"/>
      <c r="AY75" s="1047"/>
      <c r="AZ75" s="1039"/>
      <c r="BA75" s="1039"/>
      <c r="BB75" s="1039"/>
      <c r="BC75" s="1039"/>
      <c r="BD75" s="1040"/>
      <c r="BE75" s="237"/>
      <c r="BF75" s="237"/>
      <c r="BG75" s="237"/>
      <c r="BH75" s="237"/>
      <c r="BI75" s="237"/>
      <c r="BJ75" s="237"/>
      <c r="BK75" s="237"/>
      <c r="BL75" s="237"/>
      <c r="BM75" s="237"/>
      <c r="BN75" s="237"/>
      <c r="BO75" s="237"/>
      <c r="BP75" s="237"/>
      <c r="BQ75" s="234">
        <v>69</v>
      </c>
      <c r="BR75" s="239"/>
      <c r="BS75" s="1012"/>
      <c r="BT75" s="1013"/>
      <c r="BU75" s="1013"/>
      <c r="BV75" s="1013"/>
      <c r="BW75" s="1013"/>
      <c r="BX75" s="1013"/>
      <c r="BY75" s="1013"/>
      <c r="BZ75" s="1013"/>
      <c r="CA75" s="1013"/>
      <c r="CB75" s="1013"/>
      <c r="CC75" s="1013"/>
      <c r="CD75" s="1013"/>
      <c r="CE75" s="1013"/>
      <c r="CF75" s="1013"/>
      <c r="CG75" s="1022"/>
      <c r="CH75" s="1023"/>
      <c r="CI75" s="1024"/>
      <c r="CJ75" s="1024"/>
      <c r="CK75" s="1024"/>
      <c r="CL75" s="1025"/>
      <c r="CM75" s="1023"/>
      <c r="CN75" s="1024"/>
      <c r="CO75" s="1024"/>
      <c r="CP75" s="1024"/>
      <c r="CQ75" s="1025"/>
      <c r="CR75" s="1023"/>
      <c r="CS75" s="1024"/>
      <c r="CT75" s="1024"/>
      <c r="CU75" s="1024"/>
      <c r="CV75" s="1025"/>
      <c r="CW75" s="1023"/>
      <c r="CX75" s="1024"/>
      <c r="CY75" s="1024"/>
      <c r="CZ75" s="1024"/>
      <c r="DA75" s="1025"/>
      <c r="DB75" s="1023"/>
      <c r="DC75" s="1024"/>
      <c r="DD75" s="1024"/>
      <c r="DE75" s="1024"/>
      <c r="DF75" s="1025"/>
      <c r="DG75" s="1023"/>
      <c r="DH75" s="1024"/>
      <c r="DI75" s="1024"/>
      <c r="DJ75" s="1024"/>
      <c r="DK75" s="1025"/>
      <c r="DL75" s="1023"/>
      <c r="DM75" s="1024"/>
      <c r="DN75" s="1024"/>
      <c r="DO75" s="1024"/>
      <c r="DP75" s="1025"/>
      <c r="DQ75" s="1023"/>
      <c r="DR75" s="1024"/>
      <c r="DS75" s="1024"/>
      <c r="DT75" s="1024"/>
      <c r="DU75" s="1025"/>
      <c r="DV75" s="1012"/>
      <c r="DW75" s="1013"/>
      <c r="DX75" s="1013"/>
      <c r="DY75" s="1013"/>
      <c r="DZ75" s="1014"/>
      <c r="EA75" s="226"/>
    </row>
    <row r="76" spans="1:131" ht="26.25" customHeight="1">
      <c r="A76" s="234">
        <v>9</v>
      </c>
      <c r="B76" s="1041" t="s">
        <v>553</v>
      </c>
      <c r="C76" s="1042"/>
      <c r="D76" s="1042"/>
      <c r="E76" s="1042"/>
      <c r="F76" s="1042"/>
      <c r="G76" s="1042"/>
      <c r="H76" s="1042"/>
      <c r="I76" s="1042"/>
      <c r="J76" s="1042"/>
      <c r="K76" s="1042"/>
      <c r="L76" s="1042"/>
      <c r="M76" s="1042"/>
      <c r="N76" s="1042"/>
      <c r="O76" s="1042"/>
      <c r="P76" s="1043"/>
      <c r="Q76" s="1045">
        <v>1156</v>
      </c>
      <c r="R76" s="1046"/>
      <c r="S76" s="1046"/>
      <c r="T76" s="1046"/>
      <c r="U76" s="1047"/>
      <c r="V76" s="1048">
        <v>1139</v>
      </c>
      <c r="W76" s="1046"/>
      <c r="X76" s="1046"/>
      <c r="Y76" s="1046"/>
      <c r="Z76" s="1047"/>
      <c r="AA76" s="1048">
        <v>17</v>
      </c>
      <c r="AB76" s="1046"/>
      <c r="AC76" s="1046"/>
      <c r="AD76" s="1046"/>
      <c r="AE76" s="1047"/>
      <c r="AF76" s="1048">
        <v>17</v>
      </c>
      <c r="AG76" s="1046"/>
      <c r="AH76" s="1046"/>
      <c r="AI76" s="1046"/>
      <c r="AJ76" s="1047"/>
      <c r="AK76" s="1048">
        <v>31</v>
      </c>
      <c r="AL76" s="1046"/>
      <c r="AM76" s="1046"/>
      <c r="AN76" s="1046"/>
      <c r="AO76" s="1047"/>
      <c r="AP76" s="1048">
        <v>424</v>
      </c>
      <c r="AQ76" s="1046"/>
      <c r="AR76" s="1046"/>
      <c r="AS76" s="1046"/>
      <c r="AT76" s="1047"/>
      <c r="AU76" s="1048">
        <v>168</v>
      </c>
      <c r="AV76" s="1046"/>
      <c r="AW76" s="1046"/>
      <c r="AX76" s="1046"/>
      <c r="AY76" s="1047"/>
      <c r="AZ76" s="1039"/>
      <c r="BA76" s="1039"/>
      <c r="BB76" s="1039"/>
      <c r="BC76" s="1039"/>
      <c r="BD76" s="1040"/>
      <c r="BE76" s="237"/>
      <c r="BF76" s="237"/>
      <c r="BG76" s="237"/>
      <c r="BH76" s="237"/>
      <c r="BI76" s="237"/>
      <c r="BJ76" s="237"/>
      <c r="BK76" s="237"/>
      <c r="BL76" s="237"/>
      <c r="BM76" s="237"/>
      <c r="BN76" s="237"/>
      <c r="BO76" s="237"/>
      <c r="BP76" s="237"/>
      <c r="BQ76" s="234">
        <v>70</v>
      </c>
      <c r="BR76" s="239"/>
      <c r="BS76" s="1012"/>
      <c r="BT76" s="1013"/>
      <c r="BU76" s="1013"/>
      <c r="BV76" s="1013"/>
      <c r="BW76" s="1013"/>
      <c r="BX76" s="1013"/>
      <c r="BY76" s="1013"/>
      <c r="BZ76" s="1013"/>
      <c r="CA76" s="1013"/>
      <c r="CB76" s="1013"/>
      <c r="CC76" s="1013"/>
      <c r="CD76" s="1013"/>
      <c r="CE76" s="1013"/>
      <c r="CF76" s="1013"/>
      <c r="CG76" s="1022"/>
      <c r="CH76" s="1023"/>
      <c r="CI76" s="1024"/>
      <c r="CJ76" s="1024"/>
      <c r="CK76" s="1024"/>
      <c r="CL76" s="1025"/>
      <c r="CM76" s="1023"/>
      <c r="CN76" s="1024"/>
      <c r="CO76" s="1024"/>
      <c r="CP76" s="1024"/>
      <c r="CQ76" s="1025"/>
      <c r="CR76" s="1023"/>
      <c r="CS76" s="1024"/>
      <c r="CT76" s="1024"/>
      <c r="CU76" s="1024"/>
      <c r="CV76" s="1025"/>
      <c r="CW76" s="1023"/>
      <c r="CX76" s="1024"/>
      <c r="CY76" s="1024"/>
      <c r="CZ76" s="1024"/>
      <c r="DA76" s="1025"/>
      <c r="DB76" s="1023"/>
      <c r="DC76" s="1024"/>
      <c r="DD76" s="1024"/>
      <c r="DE76" s="1024"/>
      <c r="DF76" s="1025"/>
      <c r="DG76" s="1023"/>
      <c r="DH76" s="1024"/>
      <c r="DI76" s="1024"/>
      <c r="DJ76" s="1024"/>
      <c r="DK76" s="1025"/>
      <c r="DL76" s="1023"/>
      <c r="DM76" s="1024"/>
      <c r="DN76" s="1024"/>
      <c r="DO76" s="1024"/>
      <c r="DP76" s="1025"/>
      <c r="DQ76" s="1023"/>
      <c r="DR76" s="1024"/>
      <c r="DS76" s="1024"/>
      <c r="DT76" s="1024"/>
      <c r="DU76" s="1025"/>
      <c r="DV76" s="1012"/>
      <c r="DW76" s="1013"/>
      <c r="DX76" s="1013"/>
      <c r="DY76" s="1013"/>
      <c r="DZ76" s="1014"/>
      <c r="EA76" s="226"/>
    </row>
    <row r="77" spans="1:131" ht="26.25" customHeight="1">
      <c r="A77" s="234">
        <v>10</v>
      </c>
      <c r="B77" s="1041" t="s">
        <v>554</v>
      </c>
      <c r="C77" s="1042"/>
      <c r="D77" s="1042"/>
      <c r="E77" s="1042"/>
      <c r="F77" s="1042"/>
      <c r="G77" s="1042"/>
      <c r="H77" s="1042"/>
      <c r="I77" s="1042"/>
      <c r="J77" s="1042"/>
      <c r="K77" s="1042"/>
      <c r="L77" s="1042"/>
      <c r="M77" s="1042"/>
      <c r="N77" s="1042"/>
      <c r="O77" s="1042"/>
      <c r="P77" s="1043"/>
      <c r="Q77" s="1045">
        <v>26</v>
      </c>
      <c r="R77" s="1046"/>
      <c r="S77" s="1046"/>
      <c r="T77" s="1046"/>
      <c r="U77" s="1047"/>
      <c r="V77" s="1048">
        <v>21</v>
      </c>
      <c r="W77" s="1046"/>
      <c r="X77" s="1046"/>
      <c r="Y77" s="1046"/>
      <c r="Z77" s="1047"/>
      <c r="AA77" s="1048">
        <v>5</v>
      </c>
      <c r="AB77" s="1046"/>
      <c r="AC77" s="1046"/>
      <c r="AD77" s="1046"/>
      <c r="AE77" s="1047"/>
      <c r="AF77" s="1048">
        <v>5</v>
      </c>
      <c r="AG77" s="1046"/>
      <c r="AH77" s="1046"/>
      <c r="AI77" s="1046"/>
      <c r="AJ77" s="1047"/>
      <c r="AK77" s="1048" t="s">
        <v>478</v>
      </c>
      <c r="AL77" s="1046"/>
      <c r="AM77" s="1046"/>
      <c r="AN77" s="1046"/>
      <c r="AO77" s="1047"/>
      <c r="AP77" s="1048" t="s">
        <v>478</v>
      </c>
      <c r="AQ77" s="1046"/>
      <c r="AR77" s="1046"/>
      <c r="AS77" s="1046"/>
      <c r="AT77" s="1047"/>
      <c r="AU77" s="1048" t="s">
        <v>543</v>
      </c>
      <c r="AV77" s="1046"/>
      <c r="AW77" s="1046"/>
      <c r="AX77" s="1046"/>
      <c r="AY77" s="1047"/>
      <c r="AZ77" s="1039"/>
      <c r="BA77" s="1039"/>
      <c r="BB77" s="1039"/>
      <c r="BC77" s="1039"/>
      <c r="BD77" s="1040"/>
      <c r="BE77" s="237"/>
      <c r="BF77" s="237"/>
      <c r="BG77" s="237"/>
      <c r="BH77" s="237"/>
      <c r="BI77" s="237"/>
      <c r="BJ77" s="237"/>
      <c r="BK77" s="237"/>
      <c r="BL77" s="237"/>
      <c r="BM77" s="237"/>
      <c r="BN77" s="237"/>
      <c r="BO77" s="237"/>
      <c r="BP77" s="237"/>
      <c r="BQ77" s="234">
        <v>71</v>
      </c>
      <c r="BR77" s="239"/>
      <c r="BS77" s="1012"/>
      <c r="BT77" s="1013"/>
      <c r="BU77" s="1013"/>
      <c r="BV77" s="1013"/>
      <c r="BW77" s="1013"/>
      <c r="BX77" s="1013"/>
      <c r="BY77" s="1013"/>
      <c r="BZ77" s="1013"/>
      <c r="CA77" s="1013"/>
      <c r="CB77" s="1013"/>
      <c r="CC77" s="1013"/>
      <c r="CD77" s="1013"/>
      <c r="CE77" s="1013"/>
      <c r="CF77" s="1013"/>
      <c r="CG77" s="1022"/>
      <c r="CH77" s="1023"/>
      <c r="CI77" s="1024"/>
      <c r="CJ77" s="1024"/>
      <c r="CK77" s="1024"/>
      <c r="CL77" s="1025"/>
      <c r="CM77" s="1023"/>
      <c r="CN77" s="1024"/>
      <c r="CO77" s="1024"/>
      <c r="CP77" s="1024"/>
      <c r="CQ77" s="1025"/>
      <c r="CR77" s="1023"/>
      <c r="CS77" s="1024"/>
      <c r="CT77" s="1024"/>
      <c r="CU77" s="1024"/>
      <c r="CV77" s="1025"/>
      <c r="CW77" s="1023"/>
      <c r="CX77" s="1024"/>
      <c r="CY77" s="1024"/>
      <c r="CZ77" s="1024"/>
      <c r="DA77" s="1025"/>
      <c r="DB77" s="1023"/>
      <c r="DC77" s="1024"/>
      <c r="DD77" s="1024"/>
      <c r="DE77" s="1024"/>
      <c r="DF77" s="1025"/>
      <c r="DG77" s="1023"/>
      <c r="DH77" s="1024"/>
      <c r="DI77" s="1024"/>
      <c r="DJ77" s="1024"/>
      <c r="DK77" s="1025"/>
      <c r="DL77" s="1023"/>
      <c r="DM77" s="1024"/>
      <c r="DN77" s="1024"/>
      <c r="DO77" s="1024"/>
      <c r="DP77" s="1025"/>
      <c r="DQ77" s="1023"/>
      <c r="DR77" s="1024"/>
      <c r="DS77" s="1024"/>
      <c r="DT77" s="1024"/>
      <c r="DU77" s="1025"/>
      <c r="DV77" s="1012"/>
      <c r="DW77" s="1013"/>
      <c r="DX77" s="1013"/>
      <c r="DY77" s="1013"/>
      <c r="DZ77" s="1014"/>
      <c r="EA77" s="226"/>
    </row>
    <row r="78" spans="1:131" ht="26.25" customHeight="1">
      <c r="A78" s="234">
        <v>11</v>
      </c>
      <c r="B78" s="1041" t="s">
        <v>555</v>
      </c>
      <c r="C78" s="1042"/>
      <c r="D78" s="1042"/>
      <c r="E78" s="1042"/>
      <c r="F78" s="1042"/>
      <c r="G78" s="1042"/>
      <c r="H78" s="1042"/>
      <c r="I78" s="1042"/>
      <c r="J78" s="1042"/>
      <c r="K78" s="1042"/>
      <c r="L78" s="1042"/>
      <c r="M78" s="1042"/>
      <c r="N78" s="1042"/>
      <c r="O78" s="1042"/>
      <c r="P78" s="1043"/>
      <c r="Q78" s="1044">
        <v>379</v>
      </c>
      <c r="R78" s="1038"/>
      <c r="S78" s="1038"/>
      <c r="T78" s="1038"/>
      <c r="U78" s="1038"/>
      <c r="V78" s="1038">
        <v>370</v>
      </c>
      <c r="W78" s="1038"/>
      <c r="X78" s="1038"/>
      <c r="Y78" s="1038"/>
      <c r="Z78" s="1038"/>
      <c r="AA78" s="1038">
        <v>8</v>
      </c>
      <c r="AB78" s="1038"/>
      <c r="AC78" s="1038"/>
      <c r="AD78" s="1038"/>
      <c r="AE78" s="1038"/>
      <c r="AF78" s="1038">
        <v>8</v>
      </c>
      <c r="AG78" s="1038"/>
      <c r="AH78" s="1038"/>
      <c r="AI78" s="1038"/>
      <c r="AJ78" s="1038"/>
      <c r="AK78" s="1038">
        <v>165</v>
      </c>
      <c r="AL78" s="1038"/>
      <c r="AM78" s="1038"/>
      <c r="AN78" s="1038"/>
      <c r="AO78" s="1038"/>
      <c r="AP78" s="1038" t="s">
        <v>478</v>
      </c>
      <c r="AQ78" s="1038"/>
      <c r="AR78" s="1038"/>
      <c r="AS78" s="1038"/>
      <c r="AT78" s="1038"/>
      <c r="AU78" s="1038" t="s">
        <v>543</v>
      </c>
      <c r="AV78" s="1038"/>
      <c r="AW78" s="1038"/>
      <c r="AX78" s="1038"/>
      <c r="AY78" s="1038"/>
      <c r="AZ78" s="1039"/>
      <c r="BA78" s="1039"/>
      <c r="BB78" s="1039"/>
      <c r="BC78" s="1039"/>
      <c r="BD78" s="1040"/>
      <c r="BE78" s="237"/>
      <c r="BF78" s="237"/>
      <c r="BG78" s="237"/>
      <c r="BH78" s="237"/>
      <c r="BI78" s="237"/>
      <c r="BJ78" s="226"/>
      <c r="BK78" s="226"/>
      <c r="BL78" s="226"/>
      <c r="BM78" s="226"/>
      <c r="BN78" s="226"/>
      <c r="BO78" s="237"/>
      <c r="BP78" s="237"/>
      <c r="BQ78" s="234">
        <v>72</v>
      </c>
      <c r="BR78" s="239"/>
      <c r="BS78" s="1012"/>
      <c r="BT78" s="1013"/>
      <c r="BU78" s="1013"/>
      <c r="BV78" s="1013"/>
      <c r="BW78" s="1013"/>
      <c r="BX78" s="1013"/>
      <c r="BY78" s="1013"/>
      <c r="BZ78" s="1013"/>
      <c r="CA78" s="1013"/>
      <c r="CB78" s="1013"/>
      <c r="CC78" s="1013"/>
      <c r="CD78" s="1013"/>
      <c r="CE78" s="1013"/>
      <c r="CF78" s="1013"/>
      <c r="CG78" s="1022"/>
      <c r="CH78" s="1023"/>
      <c r="CI78" s="1024"/>
      <c r="CJ78" s="1024"/>
      <c r="CK78" s="1024"/>
      <c r="CL78" s="1025"/>
      <c r="CM78" s="1023"/>
      <c r="CN78" s="1024"/>
      <c r="CO78" s="1024"/>
      <c r="CP78" s="1024"/>
      <c r="CQ78" s="1025"/>
      <c r="CR78" s="1023"/>
      <c r="CS78" s="1024"/>
      <c r="CT78" s="1024"/>
      <c r="CU78" s="1024"/>
      <c r="CV78" s="1025"/>
      <c r="CW78" s="1023"/>
      <c r="CX78" s="1024"/>
      <c r="CY78" s="1024"/>
      <c r="CZ78" s="1024"/>
      <c r="DA78" s="1025"/>
      <c r="DB78" s="1023"/>
      <c r="DC78" s="1024"/>
      <c r="DD78" s="1024"/>
      <c r="DE78" s="1024"/>
      <c r="DF78" s="1025"/>
      <c r="DG78" s="1023"/>
      <c r="DH78" s="1024"/>
      <c r="DI78" s="1024"/>
      <c r="DJ78" s="1024"/>
      <c r="DK78" s="1025"/>
      <c r="DL78" s="1023"/>
      <c r="DM78" s="1024"/>
      <c r="DN78" s="1024"/>
      <c r="DO78" s="1024"/>
      <c r="DP78" s="1025"/>
      <c r="DQ78" s="1023"/>
      <c r="DR78" s="1024"/>
      <c r="DS78" s="1024"/>
      <c r="DT78" s="1024"/>
      <c r="DU78" s="1025"/>
      <c r="DV78" s="1012"/>
      <c r="DW78" s="1013"/>
      <c r="DX78" s="1013"/>
      <c r="DY78" s="1013"/>
      <c r="DZ78" s="1014"/>
      <c r="EA78" s="226"/>
    </row>
    <row r="79" spans="1:131" ht="26.25" customHeight="1">
      <c r="A79" s="234">
        <v>12</v>
      </c>
      <c r="B79" s="1041" t="s">
        <v>556</v>
      </c>
      <c r="C79" s="1042"/>
      <c r="D79" s="1042"/>
      <c r="E79" s="1042"/>
      <c r="F79" s="1042"/>
      <c r="G79" s="1042"/>
      <c r="H79" s="1042"/>
      <c r="I79" s="1042"/>
      <c r="J79" s="1042"/>
      <c r="K79" s="1042"/>
      <c r="L79" s="1042"/>
      <c r="M79" s="1042"/>
      <c r="N79" s="1042"/>
      <c r="O79" s="1042"/>
      <c r="P79" s="1043"/>
      <c r="Q79" s="1044">
        <v>63</v>
      </c>
      <c r="R79" s="1038"/>
      <c r="S79" s="1038"/>
      <c r="T79" s="1038"/>
      <c r="U79" s="1038"/>
      <c r="V79" s="1038">
        <v>63</v>
      </c>
      <c r="W79" s="1038"/>
      <c r="X79" s="1038"/>
      <c r="Y79" s="1038"/>
      <c r="Z79" s="1038"/>
      <c r="AA79" s="1038" t="s">
        <v>478</v>
      </c>
      <c r="AB79" s="1038"/>
      <c r="AC79" s="1038"/>
      <c r="AD79" s="1038"/>
      <c r="AE79" s="1038"/>
      <c r="AF79" s="1038" t="s">
        <v>478</v>
      </c>
      <c r="AG79" s="1038"/>
      <c r="AH79" s="1038"/>
      <c r="AI79" s="1038"/>
      <c r="AJ79" s="1038"/>
      <c r="AK79" s="1038" t="s">
        <v>478</v>
      </c>
      <c r="AL79" s="1038"/>
      <c r="AM79" s="1038"/>
      <c r="AN79" s="1038"/>
      <c r="AO79" s="1038"/>
      <c r="AP79" s="1038" t="s">
        <v>478</v>
      </c>
      <c r="AQ79" s="1038"/>
      <c r="AR79" s="1038"/>
      <c r="AS79" s="1038"/>
      <c r="AT79" s="1038"/>
      <c r="AU79" s="1038" t="s">
        <v>544</v>
      </c>
      <c r="AV79" s="1038"/>
      <c r="AW79" s="1038"/>
      <c r="AX79" s="1038"/>
      <c r="AY79" s="1038"/>
      <c r="AZ79" s="1039"/>
      <c r="BA79" s="1039"/>
      <c r="BB79" s="1039"/>
      <c r="BC79" s="1039"/>
      <c r="BD79" s="1040"/>
      <c r="BE79" s="237"/>
      <c r="BF79" s="237"/>
      <c r="BG79" s="237"/>
      <c r="BH79" s="237"/>
      <c r="BI79" s="237"/>
      <c r="BJ79" s="226"/>
      <c r="BK79" s="226"/>
      <c r="BL79" s="226"/>
      <c r="BM79" s="226"/>
      <c r="BN79" s="226"/>
      <c r="BO79" s="237"/>
      <c r="BP79" s="237"/>
      <c r="BQ79" s="234">
        <v>73</v>
      </c>
      <c r="BR79" s="239"/>
      <c r="BS79" s="1012"/>
      <c r="BT79" s="1013"/>
      <c r="BU79" s="1013"/>
      <c r="BV79" s="1013"/>
      <c r="BW79" s="1013"/>
      <c r="BX79" s="1013"/>
      <c r="BY79" s="1013"/>
      <c r="BZ79" s="1013"/>
      <c r="CA79" s="1013"/>
      <c r="CB79" s="1013"/>
      <c r="CC79" s="1013"/>
      <c r="CD79" s="1013"/>
      <c r="CE79" s="1013"/>
      <c r="CF79" s="1013"/>
      <c r="CG79" s="1022"/>
      <c r="CH79" s="1023"/>
      <c r="CI79" s="1024"/>
      <c r="CJ79" s="1024"/>
      <c r="CK79" s="1024"/>
      <c r="CL79" s="1025"/>
      <c r="CM79" s="1023"/>
      <c r="CN79" s="1024"/>
      <c r="CO79" s="1024"/>
      <c r="CP79" s="1024"/>
      <c r="CQ79" s="1025"/>
      <c r="CR79" s="1023"/>
      <c r="CS79" s="1024"/>
      <c r="CT79" s="1024"/>
      <c r="CU79" s="1024"/>
      <c r="CV79" s="1025"/>
      <c r="CW79" s="1023"/>
      <c r="CX79" s="1024"/>
      <c r="CY79" s="1024"/>
      <c r="CZ79" s="1024"/>
      <c r="DA79" s="1025"/>
      <c r="DB79" s="1023"/>
      <c r="DC79" s="1024"/>
      <c r="DD79" s="1024"/>
      <c r="DE79" s="1024"/>
      <c r="DF79" s="1025"/>
      <c r="DG79" s="1023"/>
      <c r="DH79" s="1024"/>
      <c r="DI79" s="1024"/>
      <c r="DJ79" s="1024"/>
      <c r="DK79" s="1025"/>
      <c r="DL79" s="1023"/>
      <c r="DM79" s="1024"/>
      <c r="DN79" s="1024"/>
      <c r="DO79" s="1024"/>
      <c r="DP79" s="1025"/>
      <c r="DQ79" s="1023"/>
      <c r="DR79" s="1024"/>
      <c r="DS79" s="1024"/>
      <c r="DT79" s="1024"/>
      <c r="DU79" s="1025"/>
      <c r="DV79" s="1012"/>
      <c r="DW79" s="1013"/>
      <c r="DX79" s="1013"/>
      <c r="DY79" s="1013"/>
      <c r="DZ79" s="1014"/>
      <c r="EA79" s="226"/>
    </row>
    <row r="80" spans="1:131" ht="26.25" customHeight="1">
      <c r="A80" s="234">
        <v>13</v>
      </c>
      <c r="B80" s="1041" t="s">
        <v>557</v>
      </c>
      <c r="C80" s="1042"/>
      <c r="D80" s="1042"/>
      <c r="E80" s="1042"/>
      <c r="F80" s="1042"/>
      <c r="G80" s="1042"/>
      <c r="H80" s="1042"/>
      <c r="I80" s="1042"/>
      <c r="J80" s="1042"/>
      <c r="K80" s="1042"/>
      <c r="L80" s="1042"/>
      <c r="M80" s="1042"/>
      <c r="N80" s="1042"/>
      <c r="O80" s="1042"/>
      <c r="P80" s="1043"/>
      <c r="Q80" s="1044">
        <v>319</v>
      </c>
      <c r="R80" s="1038"/>
      <c r="S80" s="1038"/>
      <c r="T80" s="1038"/>
      <c r="U80" s="1038"/>
      <c r="V80" s="1038">
        <v>246</v>
      </c>
      <c r="W80" s="1038"/>
      <c r="X80" s="1038"/>
      <c r="Y80" s="1038"/>
      <c r="Z80" s="1038"/>
      <c r="AA80" s="1038">
        <v>73</v>
      </c>
      <c r="AB80" s="1038"/>
      <c r="AC80" s="1038"/>
      <c r="AD80" s="1038"/>
      <c r="AE80" s="1038"/>
      <c r="AF80" s="1038">
        <v>73</v>
      </c>
      <c r="AG80" s="1038"/>
      <c r="AH80" s="1038"/>
      <c r="AI80" s="1038"/>
      <c r="AJ80" s="1038"/>
      <c r="AK80" s="1038" t="s">
        <v>478</v>
      </c>
      <c r="AL80" s="1038"/>
      <c r="AM80" s="1038"/>
      <c r="AN80" s="1038"/>
      <c r="AO80" s="1038"/>
      <c r="AP80" s="1038" t="s">
        <v>478</v>
      </c>
      <c r="AQ80" s="1038"/>
      <c r="AR80" s="1038"/>
      <c r="AS80" s="1038"/>
      <c r="AT80" s="1038"/>
      <c r="AU80" s="1038" t="s">
        <v>543</v>
      </c>
      <c r="AV80" s="1038"/>
      <c r="AW80" s="1038"/>
      <c r="AX80" s="1038"/>
      <c r="AY80" s="1038"/>
      <c r="AZ80" s="1039"/>
      <c r="BA80" s="1039"/>
      <c r="BB80" s="1039"/>
      <c r="BC80" s="1039"/>
      <c r="BD80" s="1040"/>
      <c r="BE80" s="237"/>
      <c r="BF80" s="237"/>
      <c r="BG80" s="237"/>
      <c r="BH80" s="237"/>
      <c r="BI80" s="237"/>
      <c r="BJ80" s="237"/>
      <c r="BK80" s="237"/>
      <c r="BL80" s="237"/>
      <c r="BM80" s="237"/>
      <c r="BN80" s="237"/>
      <c r="BO80" s="237"/>
      <c r="BP80" s="237"/>
      <c r="BQ80" s="234">
        <v>74</v>
      </c>
      <c r="BR80" s="239"/>
      <c r="BS80" s="1012"/>
      <c r="BT80" s="1013"/>
      <c r="BU80" s="1013"/>
      <c r="BV80" s="1013"/>
      <c r="BW80" s="1013"/>
      <c r="BX80" s="1013"/>
      <c r="BY80" s="1013"/>
      <c r="BZ80" s="1013"/>
      <c r="CA80" s="1013"/>
      <c r="CB80" s="1013"/>
      <c r="CC80" s="1013"/>
      <c r="CD80" s="1013"/>
      <c r="CE80" s="1013"/>
      <c r="CF80" s="1013"/>
      <c r="CG80" s="1022"/>
      <c r="CH80" s="1023"/>
      <c r="CI80" s="1024"/>
      <c r="CJ80" s="1024"/>
      <c r="CK80" s="1024"/>
      <c r="CL80" s="1025"/>
      <c r="CM80" s="1023"/>
      <c r="CN80" s="1024"/>
      <c r="CO80" s="1024"/>
      <c r="CP80" s="1024"/>
      <c r="CQ80" s="1025"/>
      <c r="CR80" s="1023"/>
      <c r="CS80" s="1024"/>
      <c r="CT80" s="1024"/>
      <c r="CU80" s="1024"/>
      <c r="CV80" s="1025"/>
      <c r="CW80" s="1023"/>
      <c r="CX80" s="1024"/>
      <c r="CY80" s="1024"/>
      <c r="CZ80" s="1024"/>
      <c r="DA80" s="1025"/>
      <c r="DB80" s="1023"/>
      <c r="DC80" s="1024"/>
      <c r="DD80" s="1024"/>
      <c r="DE80" s="1024"/>
      <c r="DF80" s="1025"/>
      <c r="DG80" s="1023"/>
      <c r="DH80" s="1024"/>
      <c r="DI80" s="1024"/>
      <c r="DJ80" s="1024"/>
      <c r="DK80" s="1025"/>
      <c r="DL80" s="1023"/>
      <c r="DM80" s="1024"/>
      <c r="DN80" s="1024"/>
      <c r="DO80" s="1024"/>
      <c r="DP80" s="1025"/>
      <c r="DQ80" s="1023"/>
      <c r="DR80" s="1024"/>
      <c r="DS80" s="1024"/>
      <c r="DT80" s="1024"/>
      <c r="DU80" s="1025"/>
      <c r="DV80" s="1012"/>
      <c r="DW80" s="1013"/>
      <c r="DX80" s="1013"/>
      <c r="DY80" s="1013"/>
      <c r="DZ80" s="1014"/>
      <c r="EA80" s="226"/>
    </row>
    <row r="81" spans="1:131" ht="26.25" customHeight="1">
      <c r="A81" s="234">
        <v>14</v>
      </c>
      <c r="B81" s="1041" t="s">
        <v>558</v>
      </c>
      <c r="C81" s="1042"/>
      <c r="D81" s="1042"/>
      <c r="E81" s="1042"/>
      <c r="F81" s="1042"/>
      <c r="G81" s="1042"/>
      <c r="H81" s="1042"/>
      <c r="I81" s="1042"/>
      <c r="J81" s="1042"/>
      <c r="K81" s="1042"/>
      <c r="L81" s="1042"/>
      <c r="M81" s="1042"/>
      <c r="N81" s="1042"/>
      <c r="O81" s="1042"/>
      <c r="P81" s="1043"/>
      <c r="Q81" s="1044">
        <v>23</v>
      </c>
      <c r="R81" s="1038"/>
      <c r="S81" s="1038"/>
      <c r="T81" s="1038"/>
      <c r="U81" s="1038"/>
      <c r="V81" s="1038">
        <v>23</v>
      </c>
      <c r="W81" s="1038"/>
      <c r="X81" s="1038"/>
      <c r="Y81" s="1038"/>
      <c r="Z81" s="1038"/>
      <c r="AA81" s="1038" t="s">
        <v>478</v>
      </c>
      <c r="AB81" s="1038"/>
      <c r="AC81" s="1038"/>
      <c r="AD81" s="1038"/>
      <c r="AE81" s="1038"/>
      <c r="AF81" s="1038" t="s">
        <v>478</v>
      </c>
      <c r="AG81" s="1038"/>
      <c r="AH81" s="1038"/>
      <c r="AI81" s="1038"/>
      <c r="AJ81" s="1038"/>
      <c r="AK81" s="1038">
        <v>23</v>
      </c>
      <c r="AL81" s="1038"/>
      <c r="AM81" s="1038"/>
      <c r="AN81" s="1038"/>
      <c r="AO81" s="1038"/>
      <c r="AP81" s="1038" t="s">
        <v>478</v>
      </c>
      <c r="AQ81" s="1038"/>
      <c r="AR81" s="1038"/>
      <c r="AS81" s="1038"/>
      <c r="AT81" s="1038"/>
      <c r="AU81" s="1038" t="s">
        <v>543</v>
      </c>
      <c r="AV81" s="1038"/>
      <c r="AW81" s="1038"/>
      <c r="AX81" s="1038"/>
      <c r="AY81" s="1038"/>
      <c r="AZ81" s="1039"/>
      <c r="BA81" s="1039"/>
      <c r="BB81" s="1039"/>
      <c r="BC81" s="1039"/>
      <c r="BD81" s="1040"/>
      <c r="BE81" s="237"/>
      <c r="BF81" s="237"/>
      <c r="BG81" s="237"/>
      <c r="BH81" s="237"/>
      <c r="BI81" s="237"/>
      <c r="BJ81" s="237"/>
      <c r="BK81" s="237"/>
      <c r="BL81" s="237"/>
      <c r="BM81" s="237"/>
      <c r="BN81" s="237"/>
      <c r="BO81" s="237"/>
      <c r="BP81" s="237"/>
      <c r="BQ81" s="234">
        <v>75</v>
      </c>
      <c r="BR81" s="239"/>
      <c r="BS81" s="1012"/>
      <c r="BT81" s="1013"/>
      <c r="BU81" s="1013"/>
      <c r="BV81" s="1013"/>
      <c r="BW81" s="1013"/>
      <c r="BX81" s="1013"/>
      <c r="BY81" s="1013"/>
      <c r="BZ81" s="1013"/>
      <c r="CA81" s="1013"/>
      <c r="CB81" s="1013"/>
      <c r="CC81" s="1013"/>
      <c r="CD81" s="1013"/>
      <c r="CE81" s="1013"/>
      <c r="CF81" s="1013"/>
      <c r="CG81" s="1022"/>
      <c r="CH81" s="1023"/>
      <c r="CI81" s="1024"/>
      <c r="CJ81" s="1024"/>
      <c r="CK81" s="1024"/>
      <c r="CL81" s="1025"/>
      <c r="CM81" s="1023"/>
      <c r="CN81" s="1024"/>
      <c r="CO81" s="1024"/>
      <c r="CP81" s="1024"/>
      <c r="CQ81" s="1025"/>
      <c r="CR81" s="1023"/>
      <c r="CS81" s="1024"/>
      <c r="CT81" s="1024"/>
      <c r="CU81" s="1024"/>
      <c r="CV81" s="1025"/>
      <c r="CW81" s="1023"/>
      <c r="CX81" s="1024"/>
      <c r="CY81" s="1024"/>
      <c r="CZ81" s="1024"/>
      <c r="DA81" s="1025"/>
      <c r="DB81" s="1023"/>
      <c r="DC81" s="1024"/>
      <c r="DD81" s="1024"/>
      <c r="DE81" s="1024"/>
      <c r="DF81" s="1025"/>
      <c r="DG81" s="1023"/>
      <c r="DH81" s="1024"/>
      <c r="DI81" s="1024"/>
      <c r="DJ81" s="1024"/>
      <c r="DK81" s="1025"/>
      <c r="DL81" s="1023"/>
      <c r="DM81" s="1024"/>
      <c r="DN81" s="1024"/>
      <c r="DO81" s="1024"/>
      <c r="DP81" s="1025"/>
      <c r="DQ81" s="1023"/>
      <c r="DR81" s="1024"/>
      <c r="DS81" s="1024"/>
      <c r="DT81" s="1024"/>
      <c r="DU81" s="1025"/>
      <c r="DV81" s="1012"/>
      <c r="DW81" s="1013"/>
      <c r="DX81" s="1013"/>
      <c r="DY81" s="1013"/>
      <c r="DZ81" s="1014"/>
      <c r="EA81" s="226"/>
    </row>
    <row r="82" spans="1:131" ht="26.25" customHeight="1">
      <c r="A82" s="234">
        <v>15</v>
      </c>
      <c r="B82" s="1041" t="s">
        <v>559</v>
      </c>
      <c r="C82" s="1042"/>
      <c r="D82" s="1042"/>
      <c r="E82" s="1042"/>
      <c r="F82" s="1042"/>
      <c r="G82" s="1042"/>
      <c r="H82" s="1042"/>
      <c r="I82" s="1042"/>
      <c r="J82" s="1042"/>
      <c r="K82" s="1042"/>
      <c r="L82" s="1042"/>
      <c r="M82" s="1042"/>
      <c r="N82" s="1042"/>
      <c r="O82" s="1042"/>
      <c r="P82" s="1043"/>
      <c r="Q82" s="1044">
        <v>6185</v>
      </c>
      <c r="R82" s="1038"/>
      <c r="S82" s="1038"/>
      <c r="T82" s="1038"/>
      <c r="U82" s="1038"/>
      <c r="V82" s="1038">
        <v>6049</v>
      </c>
      <c r="W82" s="1038"/>
      <c r="X82" s="1038"/>
      <c r="Y82" s="1038"/>
      <c r="Z82" s="1038"/>
      <c r="AA82" s="1038">
        <v>136</v>
      </c>
      <c r="AB82" s="1038"/>
      <c r="AC82" s="1038"/>
      <c r="AD82" s="1038"/>
      <c r="AE82" s="1038"/>
      <c r="AF82" s="1038">
        <v>136</v>
      </c>
      <c r="AG82" s="1038"/>
      <c r="AH82" s="1038"/>
      <c r="AI82" s="1038"/>
      <c r="AJ82" s="1038"/>
      <c r="AK82" s="1038" t="s">
        <v>478</v>
      </c>
      <c r="AL82" s="1038"/>
      <c r="AM82" s="1038"/>
      <c r="AN82" s="1038"/>
      <c r="AO82" s="1038"/>
      <c r="AP82" s="1038" t="s">
        <v>478</v>
      </c>
      <c r="AQ82" s="1038"/>
      <c r="AR82" s="1038"/>
      <c r="AS82" s="1038"/>
      <c r="AT82" s="1038"/>
      <c r="AU82" s="1038" t="s">
        <v>543</v>
      </c>
      <c r="AV82" s="1038"/>
      <c r="AW82" s="1038"/>
      <c r="AX82" s="1038"/>
      <c r="AY82" s="1038"/>
      <c r="AZ82" s="1039"/>
      <c r="BA82" s="1039"/>
      <c r="BB82" s="1039"/>
      <c r="BC82" s="1039"/>
      <c r="BD82" s="1040"/>
      <c r="BE82" s="237"/>
      <c r="BF82" s="237"/>
      <c r="BG82" s="237"/>
      <c r="BH82" s="237"/>
      <c r="BI82" s="237"/>
      <c r="BJ82" s="237"/>
      <c r="BK82" s="237"/>
      <c r="BL82" s="237"/>
      <c r="BM82" s="237"/>
      <c r="BN82" s="237"/>
      <c r="BO82" s="237"/>
      <c r="BP82" s="237"/>
      <c r="BQ82" s="234">
        <v>76</v>
      </c>
      <c r="BR82" s="239"/>
      <c r="BS82" s="1012"/>
      <c r="BT82" s="1013"/>
      <c r="BU82" s="1013"/>
      <c r="BV82" s="1013"/>
      <c r="BW82" s="1013"/>
      <c r="BX82" s="1013"/>
      <c r="BY82" s="1013"/>
      <c r="BZ82" s="1013"/>
      <c r="CA82" s="1013"/>
      <c r="CB82" s="1013"/>
      <c r="CC82" s="1013"/>
      <c r="CD82" s="1013"/>
      <c r="CE82" s="1013"/>
      <c r="CF82" s="1013"/>
      <c r="CG82" s="1022"/>
      <c r="CH82" s="1023"/>
      <c r="CI82" s="1024"/>
      <c r="CJ82" s="1024"/>
      <c r="CK82" s="1024"/>
      <c r="CL82" s="1025"/>
      <c r="CM82" s="1023"/>
      <c r="CN82" s="1024"/>
      <c r="CO82" s="1024"/>
      <c r="CP82" s="1024"/>
      <c r="CQ82" s="1025"/>
      <c r="CR82" s="1023"/>
      <c r="CS82" s="1024"/>
      <c r="CT82" s="1024"/>
      <c r="CU82" s="1024"/>
      <c r="CV82" s="1025"/>
      <c r="CW82" s="1023"/>
      <c r="CX82" s="1024"/>
      <c r="CY82" s="1024"/>
      <c r="CZ82" s="1024"/>
      <c r="DA82" s="1025"/>
      <c r="DB82" s="1023"/>
      <c r="DC82" s="1024"/>
      <c r="DD82" s="1024"/>
      <c r="DE82" s="1024"/>
      <c r="DF82" s="1025"/>
      <c r="DG82" s="1023"/>
      <c r="DH82" s="1024"/>
      <c r="DI82" s="1024"/>
      <c r="DJ82" s="1024"/>
      <c r="DK82" s="1025"/>
      <c r="DL82" s="1023"/>
      <c r="DM82" s="1024"/>
      <c r="DN82" s="1024"/>
      <c r="DO82" s="1024"/>
      <c r="DP82" s="1025"/>
      <c r="DQ82" s="1023"/>
      <c r="DR82" s="1024"/>
      <c r="DS82" s="1024"/>
      <c r="DT82" s="1024"/>
      <c r="DU82" s="1025"/>
      <c r="DV82" s="1012"/>
      <c r="DW82" s="1013"/>
      <c r="DX82" s="1013"/>
      <c r="DY82" s="1013"/>
      <c r="DZ82" s="1014"/>
      <c r="EA82" s="226"/>
    </row>
    <row r="83" spans="1:131" ht="26.25" customHeight="1">
      <c r="A83" s="234">
        <v>16</v>
      </c>
      <c r="B83" s="1041" t="s">
        <v>560</v>
      </c>
      <c r="C83" s="1042"/>
      <c r="D83" s="1042"/>
      <c r="E83" s="1042"/>
      <c r="F83" s="1042"/>
      <c r="G83" s="1042"/>
      <c r="H83" s="1042"/>
      <c r="I83" s="1042"/>
      <c r="J83" s="1042"/>
      <c r="K83" s="1042"/>
      <c r="L83" s="1042"/>
      <c r="M83" s="1042"/>
      <c r="N83" s="1042"/>
      <c r="O83" s="1042"/>
      <c r="P83" s="1043"/>
      <c r="Q83" s="1044">
        <v>1825</v>
      </c>
      <c r="R83" s="1038"/>
      <c r="S83" s="1038"/>
      <c r="T83" s="1038"/>
      <c r="U83" s="1038"/>
      <c r="V83" s="1038">
        <v>1781</v>
      </c>
      <c r="W83" s="1038"/>
      <c r="X83" s="1038"/>
      <c r="Y83" s="1038"/>
      <c r="Z83" s="1038"/>
      <c r="AA83" s="1038">
        <v>44</v>
      </c>
      <c r="AB83" s="1038"/>
      <c r="AC83" s="1038"/>
      <c r="AD83" s="1038"/>
      <c r="AE83" s="1038"/>
      <c r="AF83" s="1038">
        <v>44</v>
      </c>
      <c r="AG83" s="1038"/>
      <c r="AH83" s="1038"/>
      <c r="AI83" s="1038"/>
      <c r="AJ83" s="1038"/>
      <c r="AK83" s="1038" t="s">
        <v>478</v>
      </c>
      <c r="AL83" s="1038"/>
      <c r="AM83" s="1038"/>
      <c r="AN83" s="1038"/>
      <c r="AO83" s="1038"/>
      <c r="AP83" s="1038" t="s">
        <v>478</v>
      </c>
      <c r="AQ83" s="1038"/>
      <c r="AR83" s="1038"/>
      <c r="AS83" s="1038"/>
      <c r="AT83" s="1038"/>
      <c r="AU83" s="1038" t="s">
        <v>566</v>
      </c>
      <c r="AV83" s="1038"/>
      <c r="AW83" s="1038"/>
      <c r="AX83" s="1038"/>
      <c r="AY83" s="1038"/>
      <c r="AZ83" s="1039"/>
      <c r="BA83" s="1039"/>
      <c r="BB83" s="1039"/>
      <c r="BC83" s="1039"/>
      <c r="BD83" s="1040"/>
      <c r="BE83" s="237"/>
      <c r="BF83" s="237"/>
      <c r="BG83" s="237"/>
      <c r="BH83" s="237"/>
      <c r="BI83" s="237"/>
      <c r="BJ83" s="237"/>
      <c r="BK83" s="237"/>
      <c r="BL83" s="237"/>
      <c r="BM83" s="237"/>
      <c r="BN83" s="237"/>
      <c r="BO83" s="237"/>
      <c r="BP83" s="237"/>
      <c r="BQ83" s="234">
        <v>77</v>
      </c>
      <c r="BR83" s="239"/>
      <c r="BS83" s="1012"/>
      <c r="BT83" s="1013"/>
      <c r="BU83" s="1013"/>
      <c r="BV83" s="1013"/>
      <c r="BW83" s="1013"/>
      <c r="BX83" s="1013"/>
      <c r="BY83" s="1013"/>
      <c r="BZ83" s="1013"/>
      <c r="CA83" s="1013"/>
      <c r="CB83" s="1013"/>
      <c r="CC83" s="1013"/>
      <c r="CD83" s="1013"/>
      <c r="CE83" s="1013"/>
      <c r="CF83" s="1013"/>
      <c r="CG83" s="1022"/>
      <c r="CH83" s="1023"/>
      <c r="CI83" s="1024"/>
      <c r="CJ83" s="1024"/>
      <c r="CK83" s="1024"/>
      <c r="CL83" s="1025"/>
      <c r="CM83" s="1023"/>
      <c r="CN83" s="1024"/>
      <c r="CO83" s="1024"/>
      <c r="CP83" s="1024"/>
      <c r="CQ83" s="1025"/>
      <c r="CR83" s="1023"/>
      <c r="CS83" s="1024"/>
      <c r="CT83" s="1024"/>
      <c r="CU83" s="1024"/>
      <c r="CV83" s="1025"/>
      <c r="CW83" s="1023"/>
      <c r="CX83" s="1024"/>
      <c r="CY83" s="1024"/>
      <c r="CZ83" s="1024"/>
      <c r="DA83" s="1025"/>
      <c r="DB83" s="1023"/>
      <c r="DC83" s="1024"/>
      <c r="DD83" s="1024"/>
      <c r="DE83" s="1024"/>
      <c r="DF83" s="1025"/>
      <c r="DG83" s="1023"/>
      <c r="DH83" s="1024"/>
      <c r="DI83" s="1024"/>
      <c r="DJ83" s="1024"/>
      <c r="DK83" s="1025"/>
      <c r="DL83" s="1023"/>
      <c r="DM83" s="1024"/>
      <c r="DN83" s="1024"/>
      <c r="DO83" s="1024"/>
      <c r="DP83" s="1025"/>
      <c r="DQ83" s="1023"/>
      <c r="DR83" s="1024"/>
      <c r="DS83" s="1024"/>
      <c r="DT83" s="1024"/>
      <c r="DU83" s="1025"/>
      <c r="DV83" s="1012"/>
      <c r="DW83" s="1013"/>
      <c r="DX83" s="1013"/>
      <c r="DY83" s="1013"/>
      <c r="DZ83" s="1014"/>
      <c r="EA83" s="226"/>
    </row>
    <row r="84" spans="1:131" ht="26.25" customHeight="1">
      <c r="A84" s="234">
        <v>17</v>
      </c>
      <c r="B84" s="1041" t="s">
        <v>561</v>
      </c>
      <c r="C84" s="1042"/>
      <c r="D84" s="1042"/>
      <c r="E84" s="1042"/>
      <c r="F84" s="1042"/>
      <c r="G84" s="1042"/>
      <c r="H84" s="1042"/>
      <c r="I84" s="1042"/>
      <c r="J84" s="1042"/>
      <c r="K84" s="1042"/>
      <c r="L84" s="1042"/>
      <c r="M84" s="1042"/>
      <c r="N84" s="1042"/>
      <c r="O84" s="1042"/>
      <c r="P84" s="1043"/>
      <c r="Q84" s="1044">
        <v>72077</v>
      </c>
      <c r="R84" s="1038"/>
      <c r="S84" s="1038"/>
      <c r="T84" s="1038"/>
      <c r="U84" s="1038"/>
      <c r="V84" s="1038">
        <v>69435</v>
      </c>
      <c r="W84" s="1038"/>
      <c r="X84" s="1038"/>
      <c r="Y84" s="1038"/>
      <c r="Z84" s="1038"/>
      <c r="AA84" s="1038">
        <v>2642</v>
      </c>
      <c r="AB84" s="1038"/>
      <c r="AC84" s="1038"/>
      <c r="AD84" s="1038"/>
      <c r="AE84" s="1038"/>
      <c r="AF84" s="1038">
        <v>2642</v>
      </c>
      <c r="AG84" s="1038"/>
      <c r="AH84" s="1038"/>
      <c r="AI84" s="1038"/>
      <c r="AJ84" s="1038"/>
      <c r="AK84" s="1038">
        <v>1032</v>
      </c>
      <c r="AL84" s="1038"/>
      <c r="AM84" s="1038"/>
      <c r="AN84" s="1038"/>
      <c r="AO84" s="1038"/>
      <c r="AP84" s="1038" t="s">
        <v>478</v>
      </c>
      <c r="AQ84" s="1038"/>
      <c r="AR84" s="1038"/>
      <c r="AS84" s="1038"/>
      <c r="AT84" s="1038"/>
      <c r="AU84" s="1038" t="s">
        <v>543</v>
      </c>
      <c r="AV84" s="1038"/>
      <c r="AW84" s="1038"/>
      <c r="AX84" s="1038"/>
      <c r="AY84" s="1038"/>
      <c r="AZ84" s="1039"/>
      <c r="BA84" s="1039"/>
      <c r="BB84" s="1039"/>
      <c r="BC84" s="1039"/>
      <c r="BD84" s="1040"/>
      <c r="BE84" s="237"/>
      <c r="BF84" s="237"/>
      <c r="BG84" s="237"/>
      <c r="BH84" s="237"/>
      <c r="BI84" s="237"/>
      <c r="BJ84" s="237"/>
      <c r="BK84" s="237"/>
      <c r="BL84" s="237"/>
      <c r="BM84" s="237"/>
      <c r="BN84" s="237"/>
      <c r="BO84" s="237"/>
      <c r="BP84" s="237"/>
      <c r="BQ84" s="234">
        <v>78</v>
      </c>
      <c r="BR84" s="239"/>
      <c r="BS84" s="1012"/>
      <c r="BT84" s="1013"/>
      <c r="BU84" s="1013"/>
      <c r="BV84" s="1013"/>
      <c r="BW84" s="1013"/>
      <c r="BX84" s="1013"/>
      <c r="BY84" s="1013"/>
      <c r="BZ84" s="1013"/>
      <c r="CA84" s="1013"/>
      <c r="CB84" s="1013"/>
      <c r="CC84" s="1013"/>
      <c r="CD84" s="1013"/>
      <c r="CE84" s="1013"/>
      <c r="CF84" s="1013"/>
      <c r="CG84" s="1022"/>
      <c r="CH84" s="1023"/>
      <c r="CI84" s="1024"/>
      <c r="CJ84" s="1024"/>
      <c r="CK84" s="1024"/>
      <c r="CL84" s="1025"/>
      <c r="CM84" s="1023"/>
      <c r="CN84" s="1024"/>
      <c r="CO84" s="1024"/>
      <c r="CP84" s="1024"/>
      <c r="CQ84" s="1025"/>
      <c r="CR84" s="1023"/>
      <c r="CS84" s="1024"/>
      <c r="CT84" s="1024"/>
      <c r="CU84" s="1024"/>
      <c r="CV84" s="1025"/>
      <c r="CW84" s="1023"/>
      <c r="CX84" s="1024"/>
      <c r="CY84" s="1024"/>
      <c r="CZ84" s="1024"/>
      <c r="DA84" s="1025"/>
      <c r="DB84" s="1023"/>
      <c r="DC84" s="1024"/>
      <c r="DD84" s="1024"/>
      <c r="DE84" s="1024"/>
      <c r="DF84" s="1025"/>
      <c r="DG84" s="1023"/>
      <c r="DH84" s="1024"/>
      <c r="DI84" s="1024"/>
      <c r="DJ84" s="1024"/>
      <c r="DK84" s="1025"/>
      <c r="DL84" s="1023"/>
      <c r="DM84" s="1024"/>
      <c r="DN84" s="1024"/>
      <c r="DO84" s="1024"/>
      <c r="DP84" s="1025"/>
      <c r="DQ84" s="1023"/>
      <c r="DR84" s="1024"/>
      <c r="DS84" s="1024"/>
      <c r="DT84" s="1024"/>
      <c r="DU84" s="1025"/>
      <c r="DV84" s="1012"/>
      <c r="DW84" s="1013"/>
      <c r="DX84" s="1013"/>
      <c r="DY84" s="1013"/>
      <c r="DZ84" s="1014"/>
      <c r="EA84" s="226"/>
    </row>
    <row r="85" spans="1:131" ht="26.25" customHeight="1">
      <c r="A85" s="234">
        <v>18</v>
      </c>
      <c r="B85" s="1041" t="s">
        <v>562</v>
      </c>
      <c r="C85" s="1042"/>
      <c r="D85" s="1042"/>
      <c r="E85" s="1042"/>
      <c r="F85" s="1042"/>
      <c r="G85" s="1042"/>
      <c r="H85" s="1042"/>
      <c r="I85" s="1042"/>
      <c r="J85" s="1042"/>
      <c r="K85" s="1042"/>
      <c r="L85" s="1042"/>
      <c r="M85" s="1042"/>
      <c r="N85" s="1042"/>
      <c r="O85" s="1042"/>
      <c r="P85" s="1043"/>
      <c r="Q85" s="1044">
        <v>194</v>
      </c>
      <c r="R85" s="1038"/>
      <c r="S85" s="1038"/>
      <c r="T85" s="1038"/>
      <c r="U85" s="1038"/>
      <c r="V85" s="1038">
        <v>161</v>
      </c>
      <c r="W85" s="1038"/>
      <c r="X85" s="1038"/>
      <c r="Y85" s="1038"/>
      <c r="Z85" s="1038"/>
      <c r="AA85" s="1038">
        <v>33</v>
      </c>
      <c r="AB85" s="1038"/>
      <c r="AC85" s="1038"/>
      <c r="AD85" s="1038"/>
      <c r="AE85" s="1038"/>
      <c r="AF85" s="1038">
        <v>33</v>
      </c>
      <c r="AG85" s="1038"/>
      <c r="AH85" s="1038"/>
      <c r="AI85" s="1038"/>
      <c r="AJ85" s="1038"/>
      <c r="AK85" s="1038" t="s">
        <v>478</v>
      </c>
      <c r="AL85" s="1038"/>
      <c r="AM85" s="1038"/>
      <c r="AN85" s="1038"/>
      <c r="AO85" s="1038"/>
      <c r="AP85" s="1038" t="s">
        <v>478</v>
      </c>
      <c r="AQ85" s="1038"/>
      <c r="AR85" s="1038"/>
      <c r="AS85" s="1038"/>
      <c r="AT85" s="1038"/>
      <c r="AU85" s="1038" t="s">
        <v>543</v>
      </c>
      <c r="AV85" s="1038"/>
      <c r="AW85" s="1038"/>
      <c r="AX85" s="1038"/>
      <c r="AY85" s="1038"/>
      <c r="AZ85" s="1039"/>
      <c r="BA85" s="1039"/>
      <c r="BB85" s="1039"/>
      <c r="BC85" s="1039"/>
      <c r="BD85" s="1040"/>
      <c r="BE85" s="237"/>
      <c r="BF85" s="237"/>
      <c r="BG85" s="237"/>
      <c r="BH85" s="237"/>
      <c r="BI85" s="237"/>
      <c r="BJ85" s="237"/>
      <c r="BK85" s="237"/>
      <c r="BL85" s="237"/>
      <c r="BM85" s="237"/>
      <c r="BN85" s="237"/>
      <c r="BO85" s="237"/>
      <c r="BP85" s="237"/>
      <c r="BQ85" s="234">
        <v>79</v>
      </c>
      <c r="BR85" s="239"/>
      <c r="BS85" s="1012"/>
      <c r="BT85" s="1013"/>
      <c r="BU85" s="1013"/>
      <c r="BV85" s="1013"/>
      <c r="BW85" s="1013"/>
      <c r="BX85" s="1013"/>
      <c r="BY85" s="1013"/>
      <c r="BZ85" s="1013"/>
      <c r="CA85" s="1013"/>
      <c r="CB85" s="1013"/>
      <c r="CC85" s="1013"/>
      <c r="CD85" s="1013"/>
      <c r="CE85" s="1013"/>
      <c r="CF85" s="1013"/>
      <c r="CG85" s="1022"/>
      <c r="CH85" s="1023"/>
      <c r="CI85" s="1024"/>
      <c r="CJ85" s="1024"/>
      <c r="CK85" s="1024"/>
      <c r="CL85" s="1025"/>
      <c r="CM85" s="1023"/>
      <c r="CN85" s="1024"/>
      <c r="CO85" s="1024"/>
      <c r="CP85" s="1024"/>
      <c r="CQ85" s="1025"/>
      <c r="CR85" s="1023"/>
      <c r="CS85" s="1024"/>
      <c r="CT85" s="1024"/>
      <c r="CU85" s="1024"/>
      <c r="CV85" s="1025"/>
      <c r="CW85" s="1023"/>
      <c r="CX85" s="1024"/>
      <c r="CY85" s="1024"/>
      <c r="CZ85" s="1024"/>
      <c r="DA85" s="1025"/>
      <c r="DB85" s="1023"/>
      <c r="DC85" s="1024"/>
      <c r="DD85" s="1024"/>
      <c r="DE85" s="1024"/>
      <c r="DF85" s="1025"/>
      <c r="DG85" s="1023"/>
      <c r="DH85" s="1024"/>
      <c r="DI85" s="1024"/>
      <c r="DJ85" s="1024"/>
      <c r="DK85" s="1025"/>
      <c r="DL85" s="1023"/>
      <c r="DM85" s="1024"/>
      <c r="DN85" s="1024"/>
      <c r="DO85" s="1024"/>
      <c r="DP85" s="1025"/>
      <c r="DQ85" s="1023"/>
      <c r="DR85" s="1024"/>
      <c r="DS85" s="1024"/>
      <c r="DT85" s="1024"/>
      <c r="DU85" s="1025"/>
      <c r="DV85" s="1012"/>
      <c r="DW85" s="1013"/>
      <c r="DX85" s="1013"/>
      <c r="DY85" s="1013"/>
      <c r="DZ85" s="1014"/>
      <c r="EA85" s="226"/>
    </row>
    <row r="86" spans="1:131" ht="26.25" customHeight="1">
      <c r="A86" s="234">
        <v>19</v>
      </c>
      <c r="B86" s="1041" t="s">
        <v>563</v>
      </c>
      <c r="C86" s="1042"/>
      <c r="D86" s="1042"/>
      <c r="E86" s="1042"/>
      <c r="F86" s="1042"/>
      <c r="G86" s="1042"/>
      <c r="H86" s="1042"/>
      <c r="I86" s="1042"/>
      <c r="J86" s="1042"/>
      <c r="K86" s="1042"/>
      <c r="L86" s="1042"/>
      <c r="M86" s="1042"/>
      <c r="N86" s="1042"/>
      <c r="O86" s="1042"/>
      <c r="P86" s="1043"/>
      <c r="Q86" s="1044">
        <v>814330</v>
      </c>
      <c r="R86" s="1038"/>
      <c r="S86" s="1038"/>
      <c r="T86" s="1038"/>
      <c r="U86" s="1038"/>
      <c r="V86" s="1038">
        <v>784571</v>
      </c>
      <c r="W86" s="1038"/>
      <c r="X86" s="1038"/>
      <c r="Y86" s="1038"/>
      <c r="Z86" s="1038"/>
      <c r="AA86" s="1038">
        <v>29760</v>
      </c>
      <c r="AB86" s="1038"/>
      <c r="AC86" s="1038"/>
      <c r="AD86" s="1038"/>
      <c r="AE86" s="1038"/>
      <c r="AF86" s="1038">
        <v>29760</v>
      </c>
      <c r="AG86" s="1038"/>
      <c r="AH86" s="1038"/>
      <c r="AI86" s="1038"/>
      <c r="AJ86" s="1038"/>
      <c r="AK86" s="1038">
        <v>5568</v>
      </c>
      <c r="AL86" s="1038"/>
      <c r="AM86" s="1038"/>
      <c r="AN86" s="1038"/>
      <c r="AO86" s="1038"/>
      <c r="AP86" s="1038" t="s">
        <v>478</v>
      </c>
      <c r="AQ86" s="1038"/>
      <c r="AR86" s="1038"/>
      <c r="AS86" s="1038"/>
      <c r="AT86" s="1038"/>
      <c r="AU86" s="1038" t="s">
        <v>543</v>
      </c>
      <c r="AV86" s="1038"/>
      <c r="AW86" s="1038"/>
      <c r="AX86" s="1038"/>
      <c r="AY86" s="1038"/>
      <c r="AZ86" s="1039"/>
      <c r="BA86" s="1039"/>
      <c r="BB86" s="1039"/>
      <c r="BC86" s="1039"/>
      <c r="BD86" s="1040"/>
      <c r="BE86" s="237"/>
      <c r="BF86" s="237"/>
      <c r="BG86" s="237"/>
      <c r="BH86" s="237"/>
      <c r="BI86" s="237"/>
      <c r="BJ86" s="237"/>
      <c r="BK86" s="237"/>
      <c r="BL86" s="237"/>
      <c r="BM86" s="237"/>
      <c r="BN86" s="237"/>
      <c r="BO86" s="237"/>
      <c r="BP86" s="237"/>
      <c r="BQ86" s="234">
        <v>80</v>
      </c>
      <c r="BR86" s="239"/>
      <c r="BS86" s="1012"/>
      <c r="BT86" s="1013"/>
      <c r="BU86" s="1013"/>
      <c r="BV86" s="1013"/>
      <c r="BW86" s="1013"/>
      <c r="BX86" s="1013"/>
      <c r="BY86" s="1013"/>
      <c r="BZ86" s="1013"/>
      <c r="CA86" s="1013"/>
      <c r="CB86" s="1013"/>
      <c r="CC86" s="1013"/>
      <c r="CD86" s="1013"/>
      <c r="CE86" s="1013"/>
      <c r="CF86" s="1013"/>
      <c r="CG86" s="1022"/>
      <c r="CH86" s="1023"/>
      <c r="CI86" s="1024"/>
      <c r="CJ86" s="1024"/>
      <c r="CK86" s="1024"/>
      <c r="CL86" s="1025"/>
      <c r="CM86" s="1023"/>
      <c r="CN86" s="1024"/>
      <c r="CO86" s="1024"/>
      <c r="CP86" s="1024"/>
      <c r="CQ86" s="1025"/>
      <c r="CR86" s="1023"/>
      <c r="CS86" s="1024"/>
      <c r="CT86" s="1024"/>
      <c r="CU86" s="1024"/>
      <c r="CV86" s="1025"/>
      <c r="CW86" s="1023"/>
      <c r="CX86" s="1024"/>
      <c r="CY86" s="1024"/>
      <c r="CZ86" s="1024"/>
      <c r="DA86" s="1025"/>
      <c r="DB86" s="1023"/>
      <c r="DC86" s="1024"/>
      <c r="DD86" s="1024"/>
      <c r="DE86" s="1024"/>
      <c r="DF86" s="1025"/>
      <c r="DG86" s="1023"/>
      <c r="DH86" s="1024"/>
      <c r="DI86" s="1024"/>
      <c r="DJ86" s="1024"/>
      <c r="DK86" s="1025"/>
      <c r="DL86" s="1023"/>
      <c r="DM86" s="1024"/>
      <c r="DN86" s="1024"/>
      <c r="DO86" s="1024"/>
      <c r="DP86" s="1025"/>
      <c r="DQ86" s="1023"/>
      <c r="DR86" s="1024"/>
      <c r="DS86" s="1024"/>
      <c r="DT86" s="1024"/>
      <c r="DU86" s="1025"/>
      <c r="DV86" s="1012"/>
      <c r="DW86" s="1013"/>
      <c r="DX86" s="1013"/>
      <c r="DY86" s="1013"/>
      <c r="DZ86" s="1014"/>
      <c r="EA86" s="226"/>
    </row>
    <row r="87" spans="1:131" ht="26.25" customHeight="1">
      <c r="A87" s="240">
        <v>20</v>
      </c>
      <c r="B87" s="1031" t="s">
        <v>564</v>
      </c>
      <c r="C87" s="1032"/>
      <c r="D87" s="1032"/>
      <c r="E87" s="1032"/>
      <c r="F87" s="1032"/>
      <c r="G87" s="1032"/>
      <c r="H87" s="1032"/>
      <c r="I87" s="1032"/>
      <c r="J87" s="1032"/>
      <c r="K87" s="1032"/>
      <c r="L87" s="1032"/>
      <c r="M87" s="1032"/>
      <c r="N87" s="1032"/>
      <c r="O87" s="1032"/>
      <c r="P87" s="1033"/>
      <c r="Q87" s="1034">
        <v>11656</v>
      </c>
      <c r="R87" s="1035"/>
      <c r="S87" s="1035"/>
      <c r="T87" s="1035"/>
      <c r="U87" s="1035"/>
      <c r="V87" s="1035">
        <v>10459</v>
      </c>
      <c r="W87" s="1035"/>
      <c r="X87" s="1035"/>
      <c r="Y87" s="1035"/>
      <c r="Z87" s="1035"/>
      <c r="AA87" s="1035">
        <v>1196</v>
      </c>
      <c r="AB87" s="1035"/>
      <c r="AC87" s="1035"/>
      <c r="AD87" s="1035"/>
      <c r="AE87" s="1035"/>
      <c r="AF87" s="1035">
        <v>7363</v>
      </c>
      <c r="AG87" s="1035"/>
      <c r="AH87" s="1035"/>
      <c r="AI87" s="1035"/>
      <c r="AJ87" s="1035"/>
      <c r="AK87" s="1035">
        <v>1109</v>
      </c>
      <c r="AL87" s="1035"/>
      <c r="AM87" s="1035"/>
      <c r="AN87" s="1035"/>
      <c r="AO87" s="1035"/>
      <c r="AP87" s="1035">
        <v>9502</v>
      </c>
      <c r="AQ87" s="1035"/>
      <c r="AR87" s="1035"/>
      <c r="AS87" s="1035"/>
      <c r="AT87" s="1035"/>
      <c r="AU87" s="1035" t="s">
        <v>543</v>
      </c>
      <c r="AV87" s="1035"/>
      <c r="AW87" s="1035"/>
      <c r="AX87" s="1035"/>
      <c r="AY87" s="1035"/>
      <c r="AZ87" s="1036"/>
      <c r="BA87" s="1036"/>
      <c r="BB87" s="1036"/>
      <c r="BC87" s="1036"/>
      <c r="BD87" s="1037"/>
      <c r="BE87" s="237"/>
      <c r="BF87" s="237"/>
      <c r="BG87" s="237"/>
      <c r="BH87" s="237"/>
      <c r="BI87" s="237"/>
      <c r="BJ87" s="237"/>
      <c r="BK87" s="237"/>
      <c r="BL87" s="237"/>
      <c r="BM87" s="237"/>
      <c r="BN87" s="237"/>
      <c r="BO87" s="237"/>
      <c r="BP87" s="237"/>
      <c r="BQ87" s="234">
        <v>81</v>
      </c>
      <c r="BR87" s="239"/>
      <c r="BS87" s="1012"/>
      <c r="BT87" s="1013"/>
      <c r="BU87" s="1013"/>
      <c r="BV87" s="1013"/>
      <c r="BW87" s="1013"/>
      <c r="BX87" s="1013"/>
      <c r="BY87" s="1013"/>
      <c r="BZ87" s="1013"/>
      <c r="CA87" s="1013"/>
      <c r="CB87" s="1013"/>
      <c r="CC87" s="1013"/>
      <c r="CD87" s="1013"/>
      <c r="CE87" s="1013"/>
      <c r="CF87" s="1013"/>
      <c r="CG87" s="1022"/>
      <c r="CH87" s="1023"/>
      <c r="CI87" s="1024"/>
      <c r="CJ87" s="1024"/>
      <c r="CK87" s="1024"/>
      <c r="CL87" s="1025"/>
      <c r="CM87" s="1023"/>
      <c r="CN87" s="1024"/>
      <c r="CO87" s="1024"/>
      <c r="CP87" s="1024"/>
      <c r="CQ87" s="1025"/>
      <c r="CR87" s="1023"/>
      <c r="CS87" s="1024"/>
      <c r="CT87" s="1024"/>
      <c r="CU87" s="1024"/>
      <c r="CV87" s="1025"/>
      <c r="CW87" s="1023"/>
      <c r="CX87" s="1024"/>
      <c r="CY87" s="1024"/>
      <c r="CZ87" s="1024"/>
      <c r="DA87" s="1025"/>
      <c r="DB87" s="1023"/>
      <c r="DC87" s="1024"/>
      <c r="DD87" s="1024"/>
      <c r="DE87" s="1024"/>
      <c r="DF87" s="1025"/>
      <c r="DG87" s="1023"/>
      <c r="DH87" s="1024"/>
      <c r="DI87" s="1024"/>
      <c r="DJ87" s="1024"/>
      <c r="DK87" s="1025"/>
      <c r="DL87" s="1023"/>
      <c r="DM87" s="1024"/>
      <c r="DN87" s="1024"/>
      <c r="DO87" s="1024"/>
      <c r="DP87" s="1025"/>
      <c r="DQ87" s="1023"/>
      <c r="DR87" s="1024"/>
      <c r="DS87" s="1024"/>
      <c r="DT87" s="1024"/>
      <c r="DU87" s="1025"/>
      <c r="DV87" s="1012"/>
      <c r="DW87" s="1013"/>
      <c r="DX87" s="1013"/>
      <c r="DY87" s="1013"/>
      <c r="DZ87" s="1014"/>
      <c r="EA87" s="226"/>
    </row>
    <row r="88" spans="1:131" ht="26.25" customHeight="1" thickBot="1">
      <c r="A88" s="236" t="s">
        <v>363</v>
      </c>
      <c r="B88" s="1004" t="s">
        <v>389</v>
      </c>
      <c r="C88" s="1005"/>
      <c r="D88" s="1005"/>
      <c r="E88" s="1005"/>
      <c r="F88" s="1005"/>
      <c r="G88" s="1005"/>
      <c r="H88" s="1005"/>
      <c r="I88" s="1005"/>
      <c r="J88" s="1005"/>
      <c r="K88" s="1005"/>
      <c r="L88" s="1005"/>
      <c r="M88" s="1005"/>
      <c r="N88" s="1005"/>
      <c r="O88" s="1005"/>
      <c r="P88" s="1015"/>
      <c r="Q88" s="1029"/>
      <c r="R88" s="1030"/>
      <c r="S88" s="1030"/>
      <c r="T88" s="1030"/>
      <c r="U88" s="1030"/>
      <c r="V88" s="1030"/>
      <c r="W88" s="1030"/>
      <c r="X88" s="1030"/>
      <c r="Y88" s="1030"/>
      <c r="Z88" s="1030"/>
      <c r="AA88" s="1030"/>
      <c r="AB88" s="1030"/>
      <c r="AC88" s="1030"/>
      <c r="AD88" s="1030"/>
      <c r="AE88" s="1030"/>
      <c r="AF88" s="1026">
        <v>40218</v>
      </c>
      <c r="AG88" s="1026"/>
      <c r="AH88" s="1026"/>
      <c r="AI88" s="1026"/>
      <c r="AJ88" s="1026"/>
      <c r="AK88" s="1030"/>
      <c r="AL88" s="1030"/>
      <c r="AM88" s="1030"/>
      <c r="AN88" s="1030"/>
      <c r="AO88" s="1030"/>
      <c r="AP88" s="1026">
        <v>11078</v>
      </c>
      <c r="AQ88" s="1026"/>
      <c r="AR88" s="1026"/>
      <c r="AS88" s="1026"/>
      <c r="AT88" s="1026"/>
      <c r="AU88" s="1026">
        <v>248</v>
      </c>
      <c r="AV88" s="1026"/>
      <c r="AW88" s="1026"/>
      <c r="AX88" s="1026"/>
      <c r="AY88" s="1026"/>
      <c r="AZ88" s="1027"/>
      <c r="BA88" s="1027"/>
      <c r="BB88" s="1027"/>
      <c r="BC88" s="1027"/>
      <c r="BD88" s="1028"/>
      <c r="BE88" s="237"/>
      <c r="BF88" s="237"/>
      <c r="BG88" s="237"/>
      <c r="BH88" s="237"/>
      <c r="BI88" s="237"/>
      <c r="BJ88" s="237"/>
      <c r="BK88" s="237"/>
      <c r="BL88" s="237"/>
      <c r="BM88" s="237"/>
      <c r="BN88" s="237"/>
      <c r="BO88" s="237"/>
      <c r="BP88" s="237"/>
      <c r="BQ88" s="234">
        <v>82</v>
      </c>
      <c r="BR88" s="239"/>
      <c r="BS88" s="1012"/>
      <c r="BT88" s="1013"/>
      <c r="BU88" s="1013"/>
      <c r="BV88" s="1013"/>
      <c r="BW88" s="1013"/>
      <c r="BX88" s="1013"/>
      <c r="BY88" s="1013"/>
      <c r="BZ88" s="1013"/>
      <c r="CA88" s="1013"/>
      <c r="CB88" s="1013"/>
      <c r="CC88" s="1013"/>
      <c r="CD88" s="1013"/>
      <c r="CE88" s="1013"/>
      <c r="CF88" s="1013"/>
      <c r="CG88" s="1022"/>
      <c r="CH88" s="1023"/>
      <c r="CI88" s="1024"/>
      <c r="CJ88" s="1024"/>
      <c r="CK88" s="1024"/>
      <c r="CL88" s="1025"/>
      <c r="CM88" s="1023"/>
      <c r="CN88" s="1024"/>
      <c r="CO88" s="1024"/>
      <c r="CP88" s="1024"/>
      <c r="CQ88" s="1025"/>
      <c r="CR88" s="1023"/>
      <c r="CS88" s="1024"/>
      <c r="CT88" s="1024"/>
      <c r="CU88" s="1024"/>
      <c r="CV88" s="1025"/>
      <c r="CW88" s="1023"/>
      <c r="CX88" s="1024"/>
      <c r="CY88" s="1024"/>
      <c r="CZ88" s="1024"/>
      <c r="DA88" s="1025"/>
      <c r="DB88" s="1023"/>
      <c r="DC88" s="1024"/>
      <c r="DD88" s="1024"/>
      <c r="DE88" s="1024"/>
      <c r="DF88" s="1025"/>
      <c r="DG88" s="1023"/>
      <c r="DH88" s="1024"/>
      <c r="DI88" s="1024"/>
      <c r="DJ88" s="1024"/>
      <c r="DK88" s="1025"/>
      <c r="DL88" s="1023"/>
      <c r="DM88" s="1024"/>
      <c r="DN88" s="1024"/>
      <c r="DO88" s="1024"/>
      <c r="DP88" s="1025"/>
      <c r="DQ88" s="1023"/>
      <c r="DR88" s="1024"/>
      <c r="DS88" s="1024"/>
      <c r="DT88" s="1024"/>
      <c r="DU88" s="1025"/>
      <c r="DV88" s="1012"/>
      <c r="DW88" s="1013"/>
      <c r="DX88" s="1013"/>
      <c r="DY88" s="1013"/>
      <c r="DZ88" s="1014"/>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2"/>
      <c r="BT89" s="1013"/>
      <c r="BU89" s="1013"/>
      <c r="BV89" s="1013"/>
      <c r="BW89" s="1013"/>
      <c r="BX89" s="1013"/>
      <c r="BY89" s="1013"/>
      <c r="BZ89" s="1013"/>
      <c r="CA89" s="1013"/>
      <c r="CB89" s="1013"/>
      <c r="CC89" s="1013"/>
      <c r="CD89" s="1013"/>
      <c r="CE89" s="1013"/>
      <c r="CF89" s="1013"/>
      <c r="CG89" s="1022"/>
      <c r="CH89" s="1023"/>
      <c r="CI89" s="1024"/>
      <c r="CJ89" s="1024"/>
      <c r="CK89" s="1024"/>
      <c r="CL89" s="1025"/>
      <c r="CM89" s="1023"/>
      <c r="CN89" s="1024"/>
      <c r="CO89" s="1024"/>
      <c r="CP89" s="1024"/>
      <c r="CQ89" s="1025"/>
      <c r="CR89" s="1023"/>
      <c r="CS89" s="1024"/>
      <c r="CT89" s="1024"/>
      <c r="CU89" s="1024"/>
      <c r="CV89" s="1025"/>
      <c r="CW89" s="1023"/>
      <c r="CX89" s="1024"/>
      <c r="CY89" s="1024"/>
      <c r="CZ89" s="1024"/>
      <c r="DA89" s="1025"/>
      <c r="DB89" s="1023"/>
      <c r="DC89" s="1024"/>
      <c r="DD89" s="1024"/>
      <c r="DE89" s="1024"/>
      <c r="DF89" s="1025"/>
      <c r="DG89" s="1023"/>
      <c r="DH89" s="1024"/>
      <c r="DI89" s="1024"/>
      <c r="DJ89" s="1024"/>
      <c r="DK89" s="1025"/>
      <c r="DL89" s="1023"/>
      <c r="DM89" s="1024"/>
      <c r="DN89" s="1024"/>
      <c r="DO89" s="1024"/>
      <c r="DP89" s="1025"/>
      <c r="DQ89" s="1023"/>
      <c r="DR89" s="1024"/>
      <c r="DS89" s="1024"/>
      <c r="DT89" s="1024"/>
      <c r="DU89" s="1025"/>
      <c r="DV89" s="1012"/>
      <c r="DW89" s="1013"/>
      <c r="DX89" s="1013"/>
      <c r="DY89" s="1013"/>
      <c r="DZ89" s="1014"/>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2"/>
      <c r="BT90" s="1013"/>
      <c r="BU90" s="1013"/>
      <c r="BV90" s="1013"/>
      <c r="BW90" s="1013"/>
      <c r="BX90" s="1013"/>
      <c r="BY90" s="1013"/>
      <c r="BZ90" s="1013"/>
      <c r="CA90" s="1013"/>
      <c r="CB90" s="1013"/>
      <c r="CC90" s="1013"/>
      <c r="CD90" s="1013"/>
      <c r="CE90" s="1013"/>
      <c r="CF90" s="1013"/>
      <c r="CG90" s="1022"/>
      <c r="CH90" s="1023"/>
      <c r="CI90" s="1024"/>
      <c r="CJ90" s="1024"/>
      <c r="CK90" s="1024"/>
      <c r="CL90" s="1025"/>
      <c r="CM90" s="1023"/>
      <c r="CN90" s="1024"/>
      <c r="CO90" s="1024"/>
      <c r="CP90" s="1024"/>
      <c r="CQ90" s="1025"/>
      <c r="CR90" s="1023"/>
      <c r="CS90" s="1024"/>
      <c r="CT90" s="1024"/>
      <c r="CU90" s="1024"/>
      <c r="CV90" s="1025"/>
      <c r="CW90" s="1023"/>
      <c r="CX90" s="1024"/>
      <c r="CY90" s="1024"/>
      <c r="CZ90" s="1024"/>
      <c r="DA90" s="1025"/>
      <c r="DB90" s="1023"/>
      <c r="DC90" s="1024"/>
      <c r="DD90" s="1024"/>
      <c r="DE90" s="1024"/>
      <c r="DF90" s="1025"/>
      <c r="DG90" s="1023"/>
      <c r="DH90" s="1024"/>
      <c r="DI90" s="1024"/>
      <c r="DJ90" s="1024"/>
      <c r="DK90" s="1025"/>
      <c r="DL90" s="1023"/>
      <c r="DM90" s="1024"/>
      <c r="DN90" s="1024"/>
      <c r="DO90" s="1024"/>
      <c r="DP90" s="1025"/>
      <c r="DQ90" s="1023"/>
      <c r="DR90" s="1024"/>
      <c r="DS90" s="1024"/>
      <c r="DT90" s="1024"/>
      <c r="DU90" s="1025"/>
      <c r="DV90" s="1012"/>
      <c r="DW90" s="1013"/>
      <c r="DX90" s="1013"/>
      <c r="DY90" s="1013"/>
      <c r="DZ90" s="1014"/>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2"/>
      <c r="BT91" s="1013"/>
      <c r="BU91" s="1013"/>
      <c r="BV91" s="1013"/>
      <c r="BW91" s="1013"/>
      <c r="BX91" s="1013"/>
      <c r="BY91" s="1013"/>
      <c r="BZ91" s="1013"/>
      <c r="CA91" s="1013"/>
      <c r="CB91" s="1013"/>
      <c r="CC91" s="1013"/>
      <c r="CD91" s="1013"/>
      <c r="CE91" s="1013"/>
      <c r="CF91" s="1013"/>
      <c r="CG91" s="1022"/>
      <c r="CH91" s="1023"/>
      <c r="CI91" s="1024"/>
      <c r="CJ91" s="1024"/>
      <c r="CK91" s="1024"/>
      <c r="CL91" s="1025"/>
      <c r="CM91" s="1023"/>
      <c r="CN91" s="1024"/>
      <c r="CO91" s="1024"/>
      <c r="CP91" s="1024"/>
      <c r="CQ91" s="1025"/>
      <c r="CR91" s="1023"/>
      <c r="CS91" s="1024"/>
      <c r="CT91" s="1024"/>
      <c r="CU91" s="1024"/>
      <c r="CV91" s="1025"/>
      <c r="CW91" s="1023"/>
      <c r="CX91" s="1024"/>
      <c r="CY91" s="1024"/>
      <c r="CZ91" s="1024"/>
      <c r="DA91" s="1025"/>
      <c r="DB91" s="1023"/>
      <c r="DC91" s="1024"/>
      <c r="DD91" s="1024"/>
      <c r="DE91" s="1024"/>
      <c r="DF91" s="1025"/>
      <c r="DG91" s="1023"/>
      <c r="DH91" s="1024"/>
      <c r="DI91" s="1024"/>
      <c r="DJ91" s="1024"/>
      <c r="DK91" s="1025"/>
      <c r="DL91" s="1023"/>
      <c r="DM91" s="1024"/>
      <c r="DN91" s="1024"/>
      <c r="DO91" s="1024"/>
      <c r="DP91" s="1025"/>
      <c r="DQ91" s="1023"/>
      <c r="DR91" s="1024"/>
      <c r="DS91" s="1024"/>
      <c r="DT91" s="1024"/>
      <c r="DU91" s="1025"/>
      <c r="DV91" s="1012"/>
      <c r="DW91" s="1013"/>
      <c r="DX91" s="1013"/>
      <c r="DY91" s="1013"/>
      <c r="DZ91" s="1014"/>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2"/>
      <c r="BT92" s="1013"/>
      <c r="BU92" s="1013"/>
      <c r="BV92" s="1013"/>
      <c r="BW92" s="1013"/>
      <c r="BX92" s="1013"/>
      <c r="BY92" s="1013"/>
      <c r="BZ92" s="1013"/>
      <c r="CA92" s="1013"/>
      <c r="CB92" s="1013"/>
      <c r="CC92" s="1013"/>
      <c r="CD92" s="1013"/>
      <c r="CE92" s="1013"/>
      <c r="CF92" s="1013"/>
      <c r="CG92" s="1022"/>
      <c r="CH92" s="1023"/>
      <c r="CI92" s="1024"/>
      <c r="CJ92" s="1024"/>
      <c r="CK92" s="1024"/>
      <c r="CL92" s="1025"/>
      <c r="CM92" s="1023"/>
      <c r="CN92" s="1024"/>
      <c r="CO92" s="1024"/>
      <c r="CP92" s="1024"/>
      <c r="CQ92" s="1025"/>
      <c r="CR92" s="1023"/>
      <c r="CS92" s="1024"/>
      <c r="CT92" s="1024"/>
      <c r="CU92" s="1024"/>
      <c r="CV92" s="1025"/>
      <c r="CW92" s="1023"/>
      <c r="CX92" s="1024"/>
      <c r="CY92" s="1024"/>
      <c r="CZ92" s="1024"/>
      <c r="DA92" s="1025"/>
      <c r="DB92" s="1023"/>
      <c r="DC92" s="1024"/>
      <c r="DD92" s="1024"/>
      <c r="DE92" s="1024"/>
      <c r="DF92" s="1025"/>
      <c r="DG92" s="1023"/>
      <c r="DH92" s="1024"/>
      <c r="DI92" s="1024"/>
      <c r="DJ92" s="1024"/>
      <c r="DK92" s="1025"/>
      <c r="DL92" s="1023"/>
      <c r="DM92" s="1024"/>
      <c r="DN92" s="1024"/>
      <c r="DO92" s="1024"/>
      <c r="DP92" s="1025"/>
      <c r="DQ92" s="1023"/>
      <c r="DR92" s="1024"/>
      <c r="DS92" s="1024"/>
      <c r="DT92" s="1024"/>
      <c r="DU92" s="1025"/>
      <c r="DV92" s="1012"/>
      <c r="DW92" s="1013"/>
      <c r="DX92" s="1013"/>
      <c r="DY92" s="1013"/>
      <c r="DZ92" s="1014"/>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2"/>
      <c r="BT93" s="1013"/>
      <c r="BU93" s="1013"/>
      <c r="BV93" s="1013"/>
      <c r="BW93" s="1013"/>
      <c r="BX93" s="1013"/>
      <c r="BY93" s="1013"/>
      <c r="BZ93" s="1013"/>
      <c r="CA93" s="1013"/>
      <c r="CB93" s="1013"/>
      <c r="CC93" s="1013"/>
      <c r="CD93" s="1013"/>
      <c r="CE93" s="1013"/>
      <c r="CF93" s="1013"/>
      <c r="CG93" s="1022"/>
      <c r="CH93" s="1023"/>
      <c r="CI93" s="1024"/>
      <c r="CJ93" s="1024"/>
      <c r="CK93" s="1024"/>
      <c r="CL93" s="1025"/>
      <c r="CM93" s="1023"/>
      <c r="CN93" s="1024"/>
      <c r="CO93" s="1024"/>
      <c r="CP93" s="1024"/>
      <c r="CQ93" s="1025"/>
      <c r="CR93" s="1023"/>
      <c r="CS93" s="1024"/>
      <c r="CT93" s="1024"/>
      <c r="CU93" s="1024"/>
      <c r="CV93" s="1025"/>
      <c r="CW93" s="1023"/>
      <c r="CX93" s="1024"/>
      <c r="CY93" s="1024"/>
      <c r="CZ93" s="1024"/>
      <c r="DA93" s="1025"/>
      <c r="DB93" s="1023"/>
      <c r="DC93" s="1024"/>
      <c r="DD93" s="1024"/>
      <c r="DE93" s="1024"/>
      <c r="DF93" s="1025"/>
      <c r="DG93" s="1023"/>
      <c r="DH93" s="1024"/>
      <c r="DI93" s="1024"/>
      <c r="DJ93" s="1024"/>
      <c r="DK93" s="1025"/>
      <c r="DL93" s="1023"/>
      <c r="DM93" s="1024"/>
      <c r="DN93" s="1024"/>
      <c r="DO93" s="1024"/>
      <c r="DP93" s="1025"/>
      <c r="DQ93" s="1023"/>
      <c r="DR93" s="1024"/>
      <c r="DS93" s="1024"/>
      <c r="DT93" s="1024"/>
      <c r="DU93" s="1025"/>
      <c r="DV93" s="1012"/>
      <c r="DW93" s="1013"/>
      <c r="DX93" s="1013"/>
      <c r="DY93" s="1013"/>
      <c r="DZ93" s="1014"/>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2"/>
      <c r="BT94" s="1013"/>
      <c r="BU94" s="1013"/>
      <c r="BV94" s="1013"/>
      <c r="BW94" s="1013"/>
      <c r="BX94" s="1013"/>
      <c r="BY94" s="1013"/>
      <c r="BZ94" s="1013"/>
      <c r="CA94" s="1013"/>
      <c r="CB94" s="1013"/>
      <c r="CC94" s="1013"/>
      <c r="CD94" s="1013"/>
      <c r="CE94" s="1013"/>
      <c r="CF94" s="1013"/>
      <c r="CG94" s="1022"/>
      <c r="CH94" s="1023"/>
      <c r="CI94" s="1024"/>
      <c r="CJ94" s="1024"/>
      <c r="CK94" s="1024"/>
      <c r="CL94" s="1025"/>
      <c r="CM94" s="1023"/>
      <c r="CN94" s="1024"/>
      <c r="CO94" s="1024"/>
      <c r="CP94" s="1024"/>
      <c r="CQ94" s="1025"/>
      <c r="CR94" s="1023"/>
      <c r="CS94" s="1024"/>
      <c r="CT94" s="1024"/>
      <c r="CU94" s="1024"/>
      <c r="CV94" s="1025"/>
      <c r="CW94" s="1023"/>
      <c r="CX94" s="1024"/>
      <c r="CY94" s="1024"/>
      <c r="CZ94" s="1024"/>
      <c r="DA94" s="1025"/>
      <c r="DB94" s="1023"/>
      <c r="DC94" s="1024"/>
      <c r="DD94" s="1024"/>
      <c r="DE94" s="1024"/>
      <c r="DF94" s="1025"/>
      <c r="DG94" s="1023"/>
      <c r="DH94" s="1024"/>
      <c r="DI94" s="1024"/>
      <c r="DJ94" s="1024"/>
      <c r="DK94" s="1025"/>
      <c r="DL94" s="1023"/>
      <c r="DM94" s="1024"/>
      <c r="DN94" s="1024"/>
      <c r="DO94" s="1024"/>
      <c r="DP94" s="1025"/>
      <c r="DQ94" s="1023"/>
      <c r="DR94" s="1024"/>
      <c r="DS94" s="1024"/>
      <c r="DT94" s="1024"/>
      <c r="DU94" s="1025"/>
      <c r="DV94" s="1012"/>
      <c r="DW94" s="1013"/>
      <c r="DX94" s="1013"/>
      <c r="DY94" s="1013"/>
      <c r="DZ94" s="1014"/>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2"/>
      <c r="BT95" s="1013"/>
      <c r="BU95" s="1013"/>
      <c r="BV95" s="1013"/>
      <c r="BW95" s="1013"/>
      <c r="BX95" s="1013"/>
      <c r="BY95" s="1013"/>
      <c r="BZ95" s="1013"/>
      <c r="CA95" s="1013"/>
      <c r="CB95" s="1013"/>
      <c r="CC95" s="1013"/>
      <c r="CD95" s="1013"/>
      <c r="CE95" s="1013"/>
      <c r="CF95" s="1013"/>
      <c r="CG95" s="1022"/>
      <c r="CH95" s="1023"/>
      <c r="CI95" s="1024"/>
      <c r="CJ95" s="1024"/>
      <c r="CK95" s="1024"/>
      <c r="CL95" s="1025"/>
      <c r="CM95" s="1023"/>
      <c r="CN95" s="1024"/>
      <c r="CO95" s="1024"/>
      <c r="CP95" s="1024"/>
      <c r="CQ95" s="1025"/>
      <c r="CR95" s="1023"/>
      <c r="CS95" s="1024"/>
      <c r="CT95" s="1024"/>
      <c r="CU95" s="1024"/>
      <c r="CV95" s="1025"/>
      <c r="CW95" s="1023"/>
      <c r="CX95" s="1024"/>
      <c r="CY95" s="1024"/>
      <c r="CZ95" s="1024"/>
      <c r="DA95" s="1025"/>
      <c r="DB95" s="1023"/>
      <c r="DC95" s="1024"/>
      <c r="DD95" s="1024"/>
      <c r="DE95" s="1024"/>
      <c r="DF95" s="1025"/>
      <c r="DG95" s="1023"/>
      <c r="DH95" s="1024"/>
      <c r="DI95" s="1024"/>
      <c r="DJ95" s="1024"/>
      <c r="DK95" s="1025"/>
      <c r="DL95" s="1023"/>
      <c r="DM95" s="1024"/>
      <c r="DN95" s="1024"/>
      <c r="DO95" s="1024"/>
      <c r="DP95" s="1025"/>
      <c r="DQ95" s="1023"/>
      <c r="DR95" s="1024"/>
      <c r="DS95" s="1024"/>
      <c r="DT95" s="1024"/>
      <c r="DU95" s="1025"/>
      <c r="DV95" s="1012"/>
      <c r="DW95" s="1013"/>
      <c r="DX95" s="1013"/>
      <c r="DY95" s="1013"/>
      <c r="DZ95" s="1014"/>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2"/>
      <c r="BT96" s="1013"/>
      <c r="BU96" s="1013"/>
      <c r="BV96" s="1013"/>
      <c r="BW96" s="1013"/>
      <c r="BX96" s="1013"/>
      <c r="BY96" s="1013"/>
      <c r="BZ96" s="1013"/>
      <c r="CA96" s="1013"/>
      <c r="CB96" s="1013"/>
      <c r="CC96" s="1013"/>
      <c r="CD96" s="1013"/>
      <c r="CE96" s="1013"/>
      <c r="CF96" s="1013"/>
      <c r="CG96" s="1022"/>
      <c r="CH96" s="1023"/>
      <c r="CI96" s="1024"/>
      <c r="CJ96" s="1024"/>
      <c r="CK96" s="1024"/>
      <c r="CL96" s="1025"/>
      <c r="CM96" s="1023"/>
      <c r="CN96" s="1024"/>
      <c r="CO96" s="1024"/>
      <c r="CP96" s="1024"/>
      <c r="CQ96" s="1025"/>
      <c r="CR96" s="1023"/>
      <c r="CS96" s="1024"/>
      <c r="CT96" s="1024"/>
      <c r="CU96" s="1024"/>
      <c r="CV96" s="1025"/>
      <c r="CW96" s="1023"/>
      <c r="CX96" s="1024"/>
      <c r="CY96" s="1024"/>
      <c r="CZ96" s="1024"/>
      <c r="DA96" s="1025"/>
      <c r="DB96" s="1023"/>
      <c r="DC96" s="1024"/>
      <c r="DD96" s="1024"/>
      <c r="DE96" s="1024"/>
      <c r="DF96" s="1025"/>
      <c r="DG96" s="1023"/>
      <c r="DH96" s="1024"/>
      <c r="DI96" s="1024"/>
      <c r="DJ96" s="1024"/>
      <c r="DK96" s="1025"/>
      <c r="DL96" s="1023"/>
      <c r="DM96" s="1024"/>
      <c r="DN96" s="1024"/>
      <c r="DO96" s="1024"/>
      <c r="DP96" s="1025"/>
      <c r="DQ96" s="1023"/>
      <c r="DR96" s="1024"/>
      <c r="DS96" s="1024"/>
      <c r="DT96" s="1024"/>
      <c r="DU96" s="1025"/>
      <c r="DV96" s="1012"/>
      <c r="DW96" s="1013"/>
      <c r="DX96" s="1013"/>
      <c r="DY96" s="1013"/>
      <c r="DZ96" s="1014"/>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2"/>
      <c r="BT97" s="1013"/>
      <c r="BU97" s="1013"/>
      <c r="BV97" s="1013"/>
      <c r="BW97" s="1013"/>
      <c r="BX97" s="1013"/>
      <c r="BY97" s="1013"/>
      <c r="BZ97" s="1013"/>
      <c r="CA97" s="1013"/>
      <c r="CB97" s="1013"/>
      <c r="CC97" s="1013"/>
      <c r="CD97" s="1013"/>
      <c r="CE97" s="1013"/>
      <c r="CF97" s="1013"/>
      <c r="CG97" s="1022"/>
      <c r="CH97" s="1023"/>
      <c r="CI97" s="1024"/>
      <c r="CJ97" s="1024"/>
      <c r="CK97" s="1024"/>
      <c r="CL97" s="1025"/>
      <c r="CM97" s="1023"/>
      <c r="CN97" s="1024"/>
      <c r="CO97" s="1024"/>
      <c r="CP97" s="1024"/>
      <c r="CQ97" s="1025"/>
      <c r="CR97" s="1023"/>
      <c r="CS97" s="1024"/>
      <c r="CT97" s="1024"/>
      <c r="CU97" s="1024"/>
      <c r="CV97" s="1025"/>
      <c r="CW97" s="1023"/>
      <c r="CX97" s="1024"/>
      <c r="CY97" s="1024"/>
      <c r="CZ97" s="1024"/>
      <c r="DA97" s="1025"/>
      <c r="DB97" s="1023"/>
      <c r="DC97" s="1024"/>
      <c r="DD97" s="1024"/>
      <c r="DE97" s="1024"/>
      <c r="DF97" s="1025"/>
      <c r="DG97" s="1023"/>
      <c r="DH97" s="1024"/>
      <c r="DI97" s="1024"/>
      <c r="DJ97" s="1024"/>
      <c r="DK97" s="1025"/>
      <c r="DL97" s="1023"/>
      <c r="DM97" s="1024"/>
      <c r="DN97" s="1024"/>
      <c r="DO97" s="1024"/>
      <c r="DP97" s="1025"/>
      <c r="DQ97" s="1023"/>
      <c r="DR97" s="1024"/>
      <c r="DS97" s="1024"/>
      <c r="DT97" s="1024"/>
      <c r="DU97" s="1025"/>
      <c r="DV97" s="1012"/>
      <c r="DW97" s="1013"/>
      <c r="DX97" s="1013"/>
      <c r="DY97" s="1013"/>
      <c r="DZ97" s="1014"/>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2"/>
      <c r="BT98" s="1013"/>
      <c r="BU98" s="1013"/>
      <c r="BV98" s="1013"/>
      <c r="BW98" s="1013"/>
      <c r="BX98" s="1013"/>
      <c r="BY98" s="1013"/>
      <c r="BZ98" s="1013"/>
      <c r="CA98" s="1013"/>
      <c r="CB98" s="1013"/>
      <c r="CC98" s="1013"/>
      <c r="CD98" s="1013"/>
      <c r="CE98" s="1013"/>
      <c r="CF98" s="1013"/>
      <c r="CG98" s="1022"/>
      <c r="CH98" s="1023"/>
      <c r="CI98" s="1024"/>
      <c r="CJ98" s="1024"/>
      <c r="CK98" s="1024"/>
      <c r="CL98" s="1025"/>
      <c r="CM98" s="1023"/>
      <c r="CN98" s="1024"/>
      <c r="CO98" s="1024"/>
      <c r="CP98" s="1024"/>
      <c r="CQ98" s="1025"/>
      <c r="CR98" s="1023"/>
      <c r="CS98" s="1024"/>
      <c r="CT98" s="1024"/>
      <c r="CU98" s="1024"/>
      <c r="CV98" s="1025"/>
      <c r="CW98" s="1023"/>
      <c r="CX98" s="1024"/>
      <c r="CY98" s="1024"/>
      <c r="CZ98" s="1024"/>
      <c r="DA98" s="1025"/>
      <c r="DB98" s="1023"/>
      <c r="DC98" s="1024"/>
      <c r="DD98" s="1024"/>
      <c r="DE98" s="1024"/>
      <c r="DF98" s="1025"/>
      <c r="DG98" s="1023"/>
      <c r="DH98" s="1024"/>
      <c r="DI98" s="1024"/>
      <c r="DJ98" s="1024"/>
      <c r="DK98" s="1025"/>
      <c r="DL98" s="1023"/>
      <c r="DM98" s="1024"/>
      <c r="DN98" s="1024"/>
      <c r="DO98" s="1024"/>
      <c r="DP98" s="1025"/>
      <c r="DQ98" s="1023"/>
      <c r="DR98" s="1024"/>
      <c r="DS98" s="1024"/>
      <c r="DT98" s="1024"/>
      <c r="DU98" s="1025"/>
      <c r="DV98" s="1012"/>
      <c r="DW98" s="1013"/>
      <c r="DX98" s="1013"/>
      <c r="DY98" s="1013"/>
      <c r="DZ98" s="1014"/>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2"/>
      <c r="BT99" s="1013"/>
      <c r="BU99" s="1013"/>
      <c r="BV99" s="1013"/>
      <c r="BW99" s="1013"/>
      <c r="BX99" s="1013"/>
      <c r="BY99" s="1013"/>
      <c r="BZ99" s="1013"/>
      <c r="CA99" s="1013"/>
      <c r="CB99" s="1013"/>
      <c r="CC99" s="1013"/>
      <c r="CD99" s="1013"/>
      <c r="CE99" s="1013"/>
      <c r="CF99" s="1013"/>
      <c r="CG99" s="1022"/>
      <c r="CH99" s="1023"/>
      <c r="CI99" s="1024"/>
      <c r="CJ99" s="1024"/>
      <c r="CK99" s="1024"/>
      <c r="CL99" s="1025"/>
      <c r="CM99" s="1023"/>
      <c r="CN99" s="1024"/>
      <c r="CO99" s="1024"/>
      <c r="CP99" s="1024"/>
      <c r="CQ99" s="1025"/>
      <c r="CR99" s="1023"/>
      <c r="CS99" s="1024"/>
      <c r="CT99" s="1024"/>
      <c r="CU99" s="1024"/>
      <c r="CV99" s="1025"/>
      <c r="CW99" s="1023"/>
      <c r="CX99" s="1024"/>
      <c r="CY99" s="1024"/>
      <c r="CZ99" s="1024"/>
      <c r="DA99" s="1025"/>
      <c r="DB99" s="1023"/>
      <c r="DC99" s="1024"/>
      <c r="DD99" s="1024"/>
      <c r="DE99" s="1024"/>
      <c r="DF99" s="1025"/>
      <c r="DG99" s="1023"/>
      <c r="DH99" s="1024"/>
      <c r="DI99" s="1024"/>
      <c r="DJ99" s="1024"/>
      <c r="DK99" s="1025"/>
      <c r="DL99" s="1023"/>
      <c r="DM99" s="1024"/>
      <c r="DN99" s="1024"/>
      <c r="DO99" s="1024"/>
      <c r="DP99" s="1025"/>
      <c r="DQ99" s="1023"/>
      <c r="DR99" s="1024"/>
      <c r="DS99" s="1024"/>
      <c r="DT99" s="1024"/>
      <c r="DU99" s="1025"/>
      <c r="DV99" s="1012"/>
      <c r="DW99" s="1013"/>
      <c r="DX99" s="1013"/>
      <c r="DY99" s="1013"/>
      <c r="DZ99" s="1014"/>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2"/>
      <c r="BT100" s="1013"/>
      <c r="BU100" s="1013"/>
      <c r="BV100" s="1013"/>
      <c r="BW100" s="1013"/>
      <c r="BX100" s="1013"/>
      <c r="BY100" s="1013"/>
      <c r="BZ100" s="1013"/>
      <c r="CA100" s="1013"/>
      <c r="CB100" s="1013"/>
      <c r="CC100" s="1013"/>
      <c r="CD100" s="1013"/>
      <c r="CE100" s="1013"/>
      <c r="CF100" s="1013"/>
      <c r="CG100" s="1022"/>
      <c r="CH100" s="1023"/>
      <c r="CI100" s="1024"/>
      <c r="CJ100" s="1024"/>
      <c r="CK100" s="1024"/>
      <c r="CL100" s="1025"/>
      <c r="CM100" s="1023"/>
      <c r="CN100" s="1024"/>
      <c r="CO100" s="1024"/>
      <c r="CP100" s="1024"/>
      <c r="CQ100" s="1025"/>
      <c r="CR100" s="1023"/>
      <c r="CS100" s="1024"/>
      <c r="CT100" s="1024"/>
      <c r="CU100" s="1024"/>
      <c r="CV100" s="1025"/>
      <c r="CW100" s="1023"/>
      <c r="CX100" s="1024"/>
      <c r="CY100" s="1024"/>
      <c r="CZ100" s="1024"/>
      <c r="DA100" s="1025"/>
      <c r="DB100" s="1023"/>
      <c r="DC100" s="1024"/>
      <c r="DD100" s="1024"/>
      <c r="DE100" s="1024"/>
      <c r="DF100" s="1025"/>
      <c r="DG100" s="1023"/>
      <c r="DH100" s="1024"/>
      <c r="DI100" s="1024"/>
      <c r="DJ100" s="1024"/>
      <c r="DK100" s="1025"/>
      <c r="DL100" s="1023"/>
      <c r="DM100" s="1024"/>
      <c r="DN100" s="1024"/>
      <c r="DO100" s="1024"/>
      <c r="DP100" s="1025"/>
      <c r="DQ100" s="1023"/>
      <c r="DR100" s="1024"/>
      <c r="DS100" s="1024"/>
      <c r="DT100" s="1024"/>
      <c r="DU100" s="1025"/>
      <c r="DV100" s="1012"/>
      <c r="DW100" s="1013"/>
      <c r="DX100" s="1013"/>
      <c r="DY100" s="1013"/>
      <c r="DZ100" s="1014"/>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2"/>
      <c r="BT101" s="1013"/>
      <c r="BU101" s="1013"/>
      <c r="BV101" s="1013"/>
      <c r="BW101" s="1013"/>
      <c r="BX101" s="1013"/>
      <c r="BY101" s="1013"/>
      <c r="BZ101" s="1013"/>
      <c r="CA101" s="1013"/>
      <c r="CB101" s="1013"/>
      <c r="CC101" s="1013"/>
      <c r="CD101" s="1013"/>
      <c r="CE101" s="1013"/>
      <c r="CF101" s="1013"/>
      <c r="CG101" s="1022"/>
      <c r="CH101" s="1023"/>
      <c r="CI101" s="1024"/>
      <c r="CJ101" s="1024"/>
      <c r="CK101" s="1024"/>
      <c r="CL101" s="1025"/>
      <c r="CM101" s="1023"/>
      <c r="CN101" s="1024"/>
      <c r="CO101" s="1024"/>
      <c r="CP101" s="1024"/>
      <c r="CQ101" s="1025"/>
      <c r="CR101" s="1023"/>
      <c r="CS101" s="1024"/>
      <c r="CT101" s="1024"/>
      <c r="CU101" s="1024"/>
      <c r="CV101" s="1025"/>
      <c r="CW101" s="1023"/>
      <c r="CX101" s="1024"/>
      <c r="CY101" s="1024"/>
      <c r="CZ101" s="1024"/>
      <c r="DA101" s="1025"/>
      <c r="DB101" s="1023"/>
      <c r="DC101" s="1024"/>
      <c r="DD101" s="1024"/>
      <c r="DE101" s="1024"/>
      <c r="DF101" s="1025"/>
      <c r="DG101" s="1023"/>
      <c r="DH101" s="1024"/>
      <c r="DI101" s="1024"/>
      <c r="DJ101" s="1024"/>
      <c r="DK101" s="1025"/>
      <c r="DL101" s="1023"/>
      <c r="DM101" s="1024"/>
      <c r="DN101" s="1024"/>
      <c r="DO101" s="1024"/>
      <c r="DP101" s="1025"/>
      <c r="DQ101" s="1023"/>
      <c r="DR101" s="1024"/>
      <c r="DS101" s="1024"/>
      <c r="DT101" s="1024"/>
      <c r="DU101" s="1025"/>
      <c r="DV101" s="1012"/>
      <c r="DW101" s="1013"/>
      <c r="DX101" s="1013"/>
      <c r="DY101" s="1013"/>
      <c r="DZ101" s="1014"/>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363</v>
      </c>
      <c r="BR102" s="1004" t="s">
        <v>390</v>
      </c>
      <c r="BS102" s="1005"/>
      <c r="BT102" s="1005"/>
      <c r="BU102" s="1005"/>
      <c r="BV102" s="1005"/>
      <c r="BW102" s="1005"/>
      <c r="BX102" s="1005"/>
      <c r="BY102" s="1005"/>
      <c r="BZ102" s="1005"/>
      <c r="CA102" s="1005"/>
      <c r="CB102" s="1005"/>
      <c r="CC102" s="1005"/>
      <c r="CD102" s="1005"/>
      <c r="CE102" s="1005"/>
      <c r="CF102" s="1005"/>
      <c r="CG102" s="1015"/>
      <c r="CH102" s="1016"/>
      <c r="CI102" s="1017"/>
      <c r="CJ102" s="1017"/>
      <c r="CK102" s="1017"/>
      <c r="CL102" s="1018"/>
      <c r="CM102" s="1016"/>
      <c r="CN102" s="1017"/>
      <c r="CO102" s="1017"/>
      <c r="CP102" s="1017"/>
      <c r="CQ102" s="1018"/>
      <c r="CR102" s="1019">
        <v>10</v>
      </c>
      <c r="CS102" s="1020"/>
      <c r="CT102" s="1020"/>
      <c r="CU102" s="1020"/>
      <c r="CV102" s="1021"/>
      <c r="CW102" s="1019">
        <v>31</v>
      </c>
      <c r="CX102" s="1020"/>
      <c r="CY102" s="1020"/>
      <c r="CZ102" s="1020"/>
      <c r="DA102" s="1021"/>
      <c r="DB102" s="1019">
        <v>140</v>
      </c>
      <c r="DC102" s="1020"/>
      <c r="DD102" s="1020"/>
      <c r="DE102" s="1020"/>
      <c r="DF102" s="1021"/>
      <c r="DG102" s="1019">
        <v>750</v>
      </c>
      <c r="DH102" s="1020"/>
      <c r="DI102" s="1020"/>
      <c r="DJ102" s="1020"/>
      <c r="DK102" s="1021"/>
      <c r="DL102" s="1019" t="s">
        <v>607</v>
      </c>
      <c r="DM102" s="1020"/>
      <c r="DN102" s="1020"/>
      <c r="DO102" s="1020"/>
      <c r="DP102" s="1021"/>
      <c r="DQ102" s="1019">
        <v>612</v>
      </c>
      <c r="DR102" s="1020"/>
      <c r="DS102" s="1020"/>
      <c r="DT102" s="1020"/>
      <c r="DU102" s="1021"/>
      <c r="DV102" s="1004"/>
      <c r="DW102" s="1005"/>
      <c r="DX102" s="1005"/>
      <c r="DY102" s="1005"/>
      <c r="DZ102" s="1006"/>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7" t="s">
        <v>391</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8" t="s">
        <v>392</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393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9" t="s">
        <v>395</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396</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26" customFormat="1" ht="26.25" customHeight="1">
      <c r="A109" s="962" t="s">
        <v>397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398</v>
      </c>
      <c r="AB109" s="963"/>
      <c r="AC109" s="963"/>
      <c r="AD109" s="963"/>
      <c r="AE109" s="964"/>
      <c r="AF109" s="965" t="s">
        <v>399</v>
      </c>
      <c r="AG109" s="963"/>
      <c r="AH109" s="963"/>
      <c r="AI109" s="963"/>
      <c r="AJ109" s="964"/>
      <c r="AK109" s="965" t="s">
        <v>293</v>
      </c>
      <c r="AL109" s="963"/>
      <c r="AM109" s="963"/>
      <c r="AN109" s="963"/>
      <c r="AO109" s="964"/>
      <c r="AP109" s="965" t="s">
        <v>400</v>
      </c>
      <c r="AQ109" s="963"/>
      <c r="AR109" s="963"/>
      <c r="AS109" s="963"/>
      <c r="AT109" s="996"/>
      <c r="AU109" s="962" t="s">
        <v>397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398</v>
      </c>
      <c r="BR109" s="963"/>
      <c r="BS109" s="963"/>
      <c r="BT109" s="963"/>
      <c r="BU109" s="964"/>
      <c r="BV109" s="965" t="s">
        <v>399</v>
      </c>
      <c r="BW109" s="963"/>
      <c r="BX109" s="963"/>
      <c r="BY109" s="963"/>
      <c r="BZ109" s="964"/>
      <c r="CA109" s="965" t="s">
        <v>293</v>
      </c>
      <c r="CB109" s="963"/>
      <c r="CC109" s="963"/>
      <c r="CD109" s="963"/>
      <c r="CE109" s="964"/>
      <c r="CF109" s="1003" t="s">
        <v>400</v>
      </c>
      <c r="CG109" s="1003"/>
      <c r="CH109" s="1003"/>
      <c r="CI109" s="1003"/>
      <c r="CJ109" s="1003"/>
      <c r="CK109" s="965" t="s">
        <v>401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398</v>
      </c>
      <c r="DH109" s="963"/>
      <c r="DI109" s="963"/>
      <c r="DJ109" s="963"/>
      <c r="DK109" s="964"/>
      <c r="DL109" s="965" t="s">
        <v>399</v>
      </c>
      <c r="DM109" s="963"/>
      <c r="DN109" s="963"/>
      <c r="DO109" s="963"/>
      <c r="DP109" s="964"/>
      <c r="DQ109" s="965" t="s">
        <v>293</v>
      </c>
      <c r="DR109" s="963"/>
      <c r="DS109" s="963"/>
      <c r="DT109" s="963"/>
      <c r="DU109" s="964"/>
      <c r="DV109" s="965" t="s">
        <v>400</v>
      </c>
      <c r="DW109" s="963"/>
      <c r="DX109" s="963"/>
      <c r="DY109" s="963"/>
      <c r="DZ109" s="996"/>
    </row>
    <row r="110" spans="1:131" s="226" customFormat="1" ht="26.25" customHeight="1">
      <c r="A110" s="874" t="s">
        <v>402</v>
      </c>
      <c r="B110" s="875"/>
      <c r="C110" s="875"/>
      <c r="D110" s="875"/>
      <c r="E110" s="875"/>
      <c r="F110" s="875"/>
      <c r="G110" s="875"/>
      <c r="H110" s="875"/>
      <c r="I110" s="875"/>
      <c r="J110" s="875"/>
      <c r="K110" s="875"/>
      <c r="L110" s="875"/>
      <c r="M110" s="875"/>
      <c r="N110" s="875"/>
      <c r="O110" s="875"/>
      <c r="P110" s="875"/>
      <c r="Q110" s="875"/>
      <c r="R110" s="875"/>
      <c r="S110" s="875"/>
      <c r="T110" s="875"/>
      <c r="U110" s="875"/>
      <c r="V110" s="875"/>
      <c r="W110" s="875"/>
      <c r="X110" s="875"/>
      <c r="Y110" s="875"/>
      <c r="Z110" s="876"/>
      <c r="AA110" s="955">
        <v>814785</v>
      </c>
      <c r="AB110" s="956"/>
      <c r="AC110" s="956"/>
      <c r="AD110" s="956"/>
      <c r="AE110" s="957"/>
      <c r="AF110" s="958">
        <v>940591</v>
      </c>
      <c r="AG110" s="956"/>
      <c r="AH110" s="956"/>
      <c r="AI110" s="956"/>
      <c r="AJ110" s="957"/>
      <c r="AK110" s="958">
        <v>984950</v>
      </c>
      <c r="AL110" s="956"/>
      <c r="AM110" s="956"/>
      <c r="AN110" s="956"/>
      <c r="AO110" s="957"/>
      <c r="AP110" s="959">
        <v>15.1</v>
      </c>
      <c r="AQ110" s="960"/>
      <c r="AR110" s="960"/>
      <c r="AS110" s="960"/>
      <c r="AT110" s="961"/>
      <c r="AU110" s="997" t="s">
        <v>73</v>
      </c>
      <c r="AV110" s="998"/>
      <c r="AW110" s="998"/>
      <c r="AX110" s="998"/>
      <c r="AY110" s="998"/>
      <c r="AZ110" s="927" t="s">
        <v>403</v>
      </c>
      <c r="BA110" s="875"/>
      <c r="BB110" s="875"/>
      <c r="BC110" s="875"/>
      <c r="BD110" s="875"/>
      <c r="BE110" s="875"/>
      <c r="BF110" s="875"/>
      <c r="BG110" s="875"/>
      <c r="BH110" s="875"/>
      <c r="BI110" s="875"/>
      <c r="BJ110" s="875"/>
      <c r="BK110" s="875"/>
      <c r="BL110" s="875"/>
      <c r="BM110" s="875"/>
      <c r="BN110" s="875"/>
      <c r="BO110" s="875"/>
      <c r="BP110" s="876"/>
      <c r="BQ110" s="928">
        <v>13878559</v>
      </c>
      <c r="BR110" s="909"/>
      <c r="BS110" s="909"/>
      <c r="BT110" s="909"/>
      <c r="BU110" s="909"/>
      <c r="BV110" s="909">
        <v>14060156</v>
      </c>
      <c r="BW110" s="909"/>
      <c r="BX110" s="909"/>
      <c r="BY110" s="909"/>
      <c r="BZ110" s="909"/>
      <c r="CA110" s="909">
        <v>13982853</v>
      </c>
      <c r="CB110" s="909"/>
      <c r="CC110" s="909"/>
      <c r="CD110" s="909"/>
      <c r="CE110" s="909"/>
      <c r="CF110" s="933">
        <v>214.9</v>
      </c>
      <c r="CG110" s="934"/>
      <c r="CH110" s="934"/>
      <c r="CI110" s="934"/>
      <c r="CJ110" s="934"/>
      <c r="CK110" s="993" t="s">
        <v>404</v>
      </c>
      <c r="CL110" s="886"/>
      <c r="CM110" s="927" t="s">
        <v>405</v>
      </c>
      <c r="CN110" s="875"/>
      <c r="CO110" s="875"/>
      <c r="CP110" s="875"/>
      <c r="CQ110" s="875"/>
      <c r="CR110" s="875"/>
      <c r="CS110" s="875"/>
      <c r="CT110" s="875"/>
      <c r="CU110" s="875"/>
      <c r="CV110" s="875"/>
      <c r="CW110" s="875"/>
      <c r="CX110" s="875"/>
      <c r="CY110" s="875"/>
      <c r="CZ110" s="875"/>
      <c r="DA110" s="875"/>
      <c r="DB110" s="875"/>
      <c r="DC110" s="875"/>
      <c r="DD110" s="875"/>
      <c r="DE110" s="875"/>
      <c r="DF110" s="876"/>
      <c r="DG110" s="928" t="s">
        <v>129</v>
      </c>
      <c r="DH110" s="909"/>
      <c r="DI110" s="909"/>
      <c r="DJ110" s="909"/>
      <c r="DK110" s="909"/>
      <c r="DL110" s="909" t="s">
        <v>406</v>
      </c>
      <c r="DM110" s="909"/>
      <c r="DN110" s="909"/>
      <c r="DO110" s="909"/>
      <c r="DP110" s="909"/>
      <c r="DQ110" s="909" t="s">
        <v>407</v>
      </c>
      <c r="DR110" s="909"/>
      <c r="DS110" s="909"/>
      <c r="DT110" s="909"/>
      <c r="DU110" s="909"/>
      <c r="DV110" s="910" t="s">
        <v>129</v>
      </c>
      <c r="DW110" s="910"/>
      <c r="DX110" s="910"/>
      <c r="DY110" s="910"/>
      <c r="DZ110" s="911"/>
    </row>
    <row r="111" spans="1:131" s="226" customFormat="1" ht="26.25" customHeight="1">
      <c r="A111" s="841" t="s">
        <v>408</v>
      </c>
      <c r="B111" s="842"/>
      <c r="C111" s="842"/>
      <c r="D111" s="842"/>
      <c r="E111" s="842"/>
      <c r="F111" s="842"/>
      <c r="G111" s="842"/>
      <c r="H111" s="842"/>
      <c r="I111" s="842"/>
      <c r="J111" s="842"/>
      <c r="K111" s="842"/>
      <c r="L111" s="842"/>
      <c r="M111" s="842"/>
      <c r="N111" s="842"/>
      <c r="O111" s="842"/>
      <c r="P111" s="842"/>
      <c r="Q111" s="842"/>
      <c r="R111" s="842"/>
      <c r="S111" s="842"/>
      <c r="T111" s="842"/>
      <c r="U111" s="842"/>
      <c r="V111" s="842"/>
      <c r="W111" s="842"/>
      <c r="X111" s="842"/>
      <c r="Y111" s="842"/>
      <c r="Z111" s="992"/>
      <c r="AA111" s="985" t="s">
        <v>406</v>
      </c>
      <c r="AB111" s="986"/>
      <c r="AC111" s="986"/>
      <c r="AD111" s="986"/>
      <c r="AE111" s="987"/>
      <c r="AF111" s="988" t="s">
        <v>129</v>
      </c>
      <c r="AG111" s="986"/>
      <c r="AH111" s="986"/>
      <c r="AI111" s="986"/>
      <c r="AJ111" s="987"/>
      <c r="AK111" s="988" t="s">
        <v>129</v>
      </c>
      <c r="AL111" s="986"/>
      <c r="AM111" s="986"/>
      <c r="AN111" s="986"/>
      <c r="AO111" s="987"/>
      <c r="AP111" s="989" t="s">
        <v>129</v>
      </c>
      <c r="AQ111" s="990"/>
      <c r="AR111" s="990"/>
      <c r="AS111" s="990"/>
      <c r="AT111" s="991"/>
      <c r="AU111" s="999"/>
      <c r="AV111" s="1000"/>
      <c r="AW111" s="1000"/>
      <c r="AX111" s="1000"/>
      <c r="AY111" s="1000"/>
      <c r="AZ111" s="882" t="s">
        <v>409</v>
      </c>
      <c r="BA111" s="819"/>
      <c r="BB111" s="819"/>
      <c r="BC111" s="819"/>
      <c r="BD111" s="819"/>
      <c r="BE111" s="819"/>
      <c r="BF111" s="819"/>
      <c r="BG111" s="819"/>
      <c r="BH111" s="819"/>
      <c r="BI111" s="819"/>
      <c r="BJ111" s="819"/>
      <c r="BK111" s="819"/>
      <c r="BL111" s="819"/>
      <c r="BM111" s="819"/>
      <c r="BN111" s="819"/>
      <c r="BO111" s="819"/>
      <c r="BP111" s="820"/>
      <c r="BQ111" s="883">
        <v>963</v>
      </c>
      <c r="BR111" s="884"/>
      <c r="BS111" s="884"/>
      <c r="BT111" s="884"/>
      <c r="BU111" s="884"/>
      <c r="BV111" s="884" t="s">
        <v>129</v>
      </c>
      <c r="BW111" s="884"/>
      <c r="BX111" s="884"/>
      <c r="BY111" s="884"/>
      <c r="BZ111" s="884"/>
      <c r="CA111" s="884" t="s">
        <v>129</v>
      </c>
      <c r="CB111" s="884"/>
      <c r="CC111" s="884"/>
      <c r="CD111" s="884"/>
      <c r="CE111" s="884"/>
      <c r="CF111" s="942" t="s">
        <v>129</v>
      </c>
      <c r="CG111" s="943"/>
      <c r="CH111" s="943"/>
      <c r="CI111" s="943"/>
      <c r="CJ111" s="943"/>
      <c r="CK111" s="994"/>
      <c r="CL111" s="888"/>
      <c r="CM111" s="882" t="s">
        <v>410</v>
      </c>
      <c r="CN111" s="819"/>
      <c r="CO111" s="819"/>
      <c r="CP111" s="819"/>
      <c r="CQ111" s="819"/>
      <c r="CR111" s="819"/>
      <c r="CS111" s="819"/>
      <c r="CT111" s="819"/>
      <c r="CU111" s="819"/>
      <c r="CV111" s="819"/>
      <c r="CW111" s="819"/>
      <c r="CX111" s="819"/>
      <c r="CY111" s="819"/>
      <c r="CZ111" s="819"/>
      <c r="DA111" s="819"/>
      <c r="DB111" s="819"/>
      <c r="DC111" s="819"/>
      <c r="DD111" s="819"/>
      <c r="DE111" s="819"/>
      <c r="DF111" s="820"/>
      <c r="DG111" s="883" t="s">
        <v>406</v>
      </c>
      <c r="DH111" s="884"/>
      <c r="DI111" s="884"/>
      <c r="DJ111" s="884"/>
      <c r="DK111" s="884"/>
      <c r="DL111" s="884" t="s">
        <v>406</v>
      </c>
      <c r="DM111" s="884"/>
      <c r="DN111" s="884"/>
      <c r="DO111" s="884"/>
      <c r="DP111" s="884"/>
      <c r="DQ111" s="884" t="s">
        <v>407</v>
      </c>
      <c r="DR111" s="884"/>
      <c r="DS111" s="884"/>
      <c r="DT111" s="884"/>
      <c r="DU111" s="884"/>
      <c r="DV111" s="861" t="s">
        <v>406</v>
      </c>
      <c r="DW111" s="861"/>
      <c r="DX111" s="861"/>
      <c r="DY111" s="861"/>
      <c r="DZ111" s="862"/>
    </row>
    <row r="112" spans="1:131" s="226" customFormat="1" ht="26.25" customHeight="1">
      <c r="A112" s="979" t="s">
        <v>411</v>
      </c>
      <c r="B112" s="980"/>
      <c r="C112" s="819" t="s">
        <v>412</v>
      </c>
      <c r="D112" s="819"/>
      <c r="E112" s="819"/>
      <c r="F112" s="819"/>
      <c r="G112" s="819"/>
      <c r="H112" s="819"/>
      <c r="I112" s="819"/>
      <c r="J112" s="819"/>
      <c r="K112" s="819"/>
      <c r="L112" s="819"/>
      <c r="M112" s="819"/>
      <c r="N112" s="819"/>
      <c r="O112" s="819"/>
      <c r="P112" s="819"/>
      <c r="Q112" s="819"/>
      <c r="R112" s="819"/>
      <c r="S112" s="819"/>
      <c r="T112" s="819"/>
      <c r="U112" s="819"/>
      <c r="V112" s="819"/>
      <c r="W112" s="819"/>
      <c r="X112" s="819"/>
      <c r="Y112" s="819"/>
      <c r="Z112" s="820"/>
      <c r="AA112" s="846" t="s">
        <v>129</v>
      </c>
      <c r="AB112" s="847"/>
      <c r="AC112" s="847"/>
      <c r="AD112" s="847"/>
      <c r="AE112" s="848"/>
      <c r="AF112" s="849" t="s">
        <v>129</v>
      </c>
      <c r="AG112" s="847"/>
      <c r="AH112" s="847"/>
      <c r="AI112" s="847"/>
      <c r="AJ112" s="848"/>
      <c r="AK112" s="849" t="s">
        <v>129</v>
      </c>
      <c r="AL112" s="847"/>
      <c r="AM112" s="847"/>
      <c r="AN112" s="847"/>
      <c r="AO112" s="848"/>
      <c r="AP112" s="891" t="s">
        <v>407</v>
      </c>
      <c r="AQ112" s="892"/>
      <c r="AR112" s="892"/>
      <c r="AS112" s="892"/>
      <c r="AT112" s="893"/>
      <c r="AU112" s="999"/>
      <c r="AV112" s="1000"/>
      <c r="AW112" s="1000"/>
      <c r="AX112" s="1000"/>
      <c r="AY112" s="1000"/>
      <c r="AZ112" s="882" t="s">
        <v>413</v>
      </c>
      <c r="BA112" s="819"/>
      <c r="BB112" s="819"/>
      <c r="BC112" s="819"/>
      <c r="BD112" s="819"/>
      <c r="BE112" s="819"/>
      <c r="BF112" s="819"/>
      <c r="BG112" s="819"/>
      <c r="BH112" s="819"/>
      <c r="BI112" s="819"/>
      <c r="BJ112" s="819"/>
      <c r="BK112" s="819"/>
      <c r="BL112" s="819"/>
      <c r="BM112" s="819"/>
      <c r="BN112" s="819"/>
      <c r="BO112" s="819"/>
      <c r="BP112" s="820"/>
      <c r="BQ112" s="883">
        <v>3315515</v>
      </c>
      <c r="BR112" s="884"/>
      <c r="BS112" s="884"/>
      <c r="BT112" s="884"/>
      <c r="BU112" s="884"/>
      <c r="BV112" s="884">
        <v>3357218</v>
      </c>
      <c r="BW112" s="884"/>
      <c r="BX112" s="884"/>
      <c r="BY112" s="884"/>
      <c r="BZ112" s="884"/>
      <c r="CA112" s="884">
        <v>3351676</v>
      </c>
      <c r="CB112" s="884"/>
      <c r="CC112" s="884"/>
      <c r="CD112" s="884"/>
      <c r="CE112" s="884"/>
      <c r="CF112" s="942">
        <v>51.5</v>
      </c>
      <c r="CG112" s="943"/>
      <c r="CH112" s="943"/>
      <c r="CI112" s="943"/>
      <c r="CJ112" s="943"/>
      <c r="CK112" s="994"/>
      <c r="CL112" s="888"/>
      <c r="CM112" s="882" t="s">
        <v>414</v>
      </c>
      <c r="CN112" s="819"/>
      <c r="CO112" s="819"/>
      <c r="CP112" s="819"/>
      <c r="CQ112" s="819"/>
      <c r="CR112" s="819"/>
      <c r="CS112" s="819"/>
      <c r="CT112" s="819"/>
      <c r="CU112" s="819"/>
      <c r="CV112" s="819"/>
      <c r="CW112" s="819"/>
      <c r="CX112" s="819"/>
      <c r="CY112" s="819"/>
      <c r="CZ112" s="819"/>
      <c r="DA112" s="819"/>
      <c r="DB112" s="819"/>
      <c r="DC112" s="819"/>
      <c r="DD112" s="819"/>
      <c r="DE112" s="819"/>
      <c r="DF112" s="820"/>
      <c r="DG112" s="883" t="s">
        <v>129</v>
      </c>
      <c r="DH112" s="884"/>
      <c r="DI112" s="884"/>
      <c r="DJ112" s="884"/>
      <c r="DK112" s="884"/>
      <c r="DL112" s="884" t="s">
        <v>129</v>
      </c>
      <c r="DM112" s="884"/>
      <c r="DN112" s="884"/>
      <c r="DO112" s="884"/>
      <c r="DP112" s="884"/>
      <c r="DQ112" s="884" t="s">
        <v>407</v>
      </c>
      <c r="DR112" s="884"/>
      <c r="DS112" s="884"/>
      <c r="DT112" s="884"/>
      <c r="DU112" s="884"/>
      <c r="DV112" s="861" t="s">
        <v>407</v>
      </c>
      <c r="DW112" s="861"/>
      <c r="DX112" s="861"/>
      <c r="DY112" s="861"/>
      <c r="DZ112" s="862"/>
    </row>
    <row r="113" spans="1:130" s="226" customFormat="1" ht="26.25" customHeight="1">
      <c r="A113" s="981"/>
      <c r="B113" s="982"/>
      <c r="C113" s="819" t="s">
        <v>415</v>
      </c>
      <c r="D113" s="819"/>
      <c r="E113" s="819"/>
      <c r="F113" s="819"/>
      <c r="G113" s="819"/>
      <c r="H113" s="819"/>
      <c r="I113" s="819"/>
      <c r="J113" s="819"/>
      <c r="K113" s="819"/>
      <c r="L113" s="819"/>
      <c r="M113" s="819"/>
      <c r="N113" s="819"/>
      <c r="O113" s="819"/>
      <c r="P113" s="819"/>
      <c r="Q113" s="819"/>
      <c r="R113" s="819"/>
      <c r="S113" s="819"/>
      <c r="T113" s="819"/>
      <c r="U113" s="819"/>
      <c r="V113" s="819"/>
      <c r="W113" s="819"/>
      <c r="X113" s="819"/>
      <c r="Y113" s="819"/>
      <c r="Z113" s="820"/>
      <c r="AA113" s="985">
        <v>244451</v>
      </c>
      <c r="AB113" s="986"/>
      <c r="AC113" s="986"/>
      <c r="AD113" s="986"/>
      <c r="AE113" s="987"/>
      <c r="AF113" s="988">
        <v>229668</v>
      </c>
      <c r="AG113" s="986"/>
      <c r="AH113" s="986"/>
      <c r="AI113" s="986"/>
      <c r="AJ113" s="987"/>
      <c r="AK113" s="988">
        <v>214975</v>
      </c>
      <c r="AL113" s="986"/>
      <c r="AM113" s="986"/>
      <c r="AN113" s="986"/>
      <c r="AO113" s="987"/>
      <c r="AP113" s="989">
        <v>3.3</v>
      </c>
      <c r="AQ113" s="990"/>
      <c r="AR113" s="990"/>
      <c r="AS113" s="990"/>
      <c r="AT113" s="991"/>
      <c r="AU113" s="999"/>
      <c r="AV113" s="1000"/>
      <c r="AW113" s="1000"/>
      <c r="AX113" s="1000"/>
      <c r="AY113" s="1000"/>
      <c r="AZ113" s="882" t="s">
        <v>416</v>
      </c>
      <c r="BA113" s="819"/>
      <c r="BB113" s="819"/>
      <c r="BC113" s="819"/>
      <c r="BD113" s="819"/>
      <c r="BE113" s="819"/>
      <c r="BF113" s="819"/>
      <c r="BG113" s="819"/>
      <c r="BH113" s="819"/>
      <c r="BI113" s="819"/>
      <c r="BJ113" s="819"/>
      <c r="BK113" s="819"/>
      <c r="BL113" s="819"/>
      <c r="BM113" s="819"/>
      <c r="BN113" s="819"/>
      <c r="BO113" s="819"/>
      <c r="BP113" s="820"/>
      <c r="BQ113" s="883">
        <v>375556</v>
      </c>
      <c r="BR113" s="884"/>
      <c r="BS113" s="884"/>
      <c r="BT113" s="884"/>
      <c r="BU113" s="884"/>
      <c r="BV113" s="884">
        <v>311593</v>
      </c>
      <c r="BW113" s="884"/>
      <c r="BX113" s="884"/>
      <c r="BY113" s="884"/>
      <c r="BZ113" s="884"/>
      <c r="CA113" s="884">
        <v>248211</v>
      </c>
      <c r="CB113" s="884"/>
      <c r="CC113" s="884"/>
      <c r="CD113" s="884"/>
      <c r="CE113" s="884"/>
      <c r="CF113" s="942">
        <v>3.8</v>
      </c>
      <c r="CG113" s="943"/>
      <c r="CH113" s="943"/>
      <c r="CI113" s="943"/>
      <c r="CJ113" s="943"/>
      <c r="CK113" s="994"/>
      <c r="CL113" s="888"/>
      <c r="CM113" s="882" t="s">
        <v>417</v>
      </c>
      <c r="CN113" s="819"/>
      <c r="CO113" s="819"/>
      <c r="CP113" s="819"/>
      <c r="CQ113" s="819"/>
      <c r="CR113" s="819"/>
      <c r="CS113" s="819"/>
      <c r="CT113" s="819"/>
      <c r="CU113" s="819"/>
      <c r="CV113" s="819"/>
      <c r="CW113" s="819"/>
      <c r="CX113" s="819"/>
      <c r="CY113" s="819"/>
      <c r="CZ113" s="819"/>
      <c r="DA113" s="819"/>
      <c r="DB113" s="819"/>
      <c r="DC113" s="819"/>
      <c r="DD113" s="819"/>
      <c r="DE113" s="819"/>
      <c r="DF113" s="820"/>
      <c r="DG113" s="846" t="s">
        <v>406</v>
      </c>
      <c r="DH113" s="847"/>
      <c r="DI113" s="847"/>
      <c r="DJ113" s="847"/>
      <c r="DK113" s="848"/>
      <c r="DL113" s="849" t="s">
        <v>129</v>
      </c>
      <c r="DM113" s="847"/>
      <c r="DN113" s="847"/>
      <c r="DO113" s="847"/>
      <c r="DP113" s="848"/>
      <c r="DQ113" s="849" t="s">
        <v>129</v>
      </c>
      <c r="DR113" s="847"/>
      <c r="DS113" s="847"/>
      <c r="DT113" s="847"/>
      <c r="DU113" s="848"/>
      <c r="DV113" s="891" t="s">
        <v>406</v>
      </c>
      <c r="DW113" s="892"/>
      <c r="DX113" s="892"/>
      <c r="DY113" s="892"/>
      <c r="DZ113" s="893"/>
    </row>
    <row r="114" spans="1:130" s="226" customFormat="1" ht="26.25" customHeight="1">
      <c r="A114" s="981"/>
      <c r="B114" s="982"/>
      <c r="C114" s="819" t="s">
        <v>418</v>
      </c>
      <c r="D114" s="819"/>
      <c r="E114" s="819"/>
      <c r="F114" s="819"/>
      <c r="G114" s="819"/>
      <c r="H114" s="819"/>
      <c r="I114" s="819"/>
      <c r="J114" s="819"/>
      <c r="K114" s="819"/>
      <c r="L114" s="819"/>
      <c r="M114" s="819"/>
      <c r="N114" s="819"/>
      <c r="O114" s="819"/>
      <c r="P114" s="819"/>
      <c r="Q114" s="819"/>
      <c r="R114" s="819"/>
      <c r="S114" s="819"/>
      <c r="T114" s="819"/>
      <c r="U114" s="819"/>
      <c r="V114" s="819"/>
      <c r="W114" s="819"/>
      <c r="X114" s="819"/>
      <c r="Y114" s="819"/>
      <c r="Z114" s="820"/>
      <c r="AA114" s="846">
        <v>40845</v>
      </c>
      <c r="AB114" s="847"/>
      <c r="AC114" s="847"/>
      <c r="AD114" s="847"/>
      <c r="AE114" s="848"/>
      <c r="AF114" s="849">
        <v>40872</v>
      </c>
      <c r="AG114" s="847"/>
      <c r="AH114" s="847"/>
      <c r="AI114" s="847"/>
      <c r="AJ114" s="848"/>
      <c r="AK114" s="849">
        <v>35723</v>
      </c>
      <c r="AL114" s="847"/>
      <c r="AM114" s="847"/>
      <c r="AN114" s="847"/>
      <c r="AO114" s="848"/>
      <c r="AP114" s="891">
        <v>0.5</v>
      </c>
      <c r="AQ114" s="892"/>
      <c r="AR114" s="892"/>
      <c r="AS114" s="892"/>
      <c r="AT114" s="893"/>
      <c r="AU114" s="999"/>
      <c r="AV114" s="1000"/>
      <c r="AW114" s="1000"/>
      <c r="AX114" s="1000"/>
      <c r="AY114" s="1000"/>
      <c r="AZ114" s="882" t="s">
        <v>419</v>
      </c>
      <c r="BA114" s="819"/>
      <c r="BB114" s="819"/>
      <c r="BC114" s="819"/>
      <c r="BD114" s="819"/>
      <c r="BE114" s="819"/>
      <c r="BF114" s="819"/>
      <c r="BG114" s="819"/>
      <c r="BH114" s="819"/>
      <c r="BI114" s="819"/>
      <c r="BJ114" s="819"/>
      <c r="BK114" s="819"/>
      <c r="BL114" s="819"/>
      <c r="BM114" s="819"/>
      <c r="BN114" s="819"/>
      <c r="BO114" s="819"/>
      <c r="BP114" s="820"/>
      <c r="BQ114" s="883" t="s">
        <v>129</v>
      </c>
      <c r="BR114" s="884"/>
      <c r="BS114" s="884"/>
      <c r="BT114" s="884"/>
      <c r="BU114" s="884"/>
      <c r="BV114" s="884" t="s">
        <v>129</v>
      </c>
      <c r="BW114" s="884"/>
      <c r="BX114" s="884"/>
      <c r="BY114" s="884"/>
      <c r="BZ114" s="884"/>
      <c r="CA114" s="884" t="s">
        <v>129</v>
      </c>
      <c r="CB114" s="884"/>
      <c r="CC114" s="884"/>
      <c r="CD114" s="884"/>
      <c r="CE114" s="884"/>
      <c r="CF114" s="942" t="s">
        <v>407</v>
      </c>
      <c r="CG114" s="943"/>
      <c r="CH114" s="943"/>
      <c r="CI114" s="943"/>
      <c r="CJ114" s="943"/>
      <c r="CK114" s="994"/>
      <c r="CL114" s="888"/>
      <c r="CM114" s="882" t="s">
        <v>420</v>
      </c>
      <c r="CN114" s="819"/>
      <c r="CO114" s="819"/>
      <c r="CP114" s="819"/>
      <c r="CQ114" s="819"/>
      <c r="CR114" s="819"/>
      <c r="CS114" s="819"/>
      <c r="CT114" s="819"/>
      <c r="CU114" s="819"/>
      <c r="CV114" s="819"/>
      <c r="CW114" s="819"/>
      <c r="CX114" s="819"/>
      <c r="CY114" s="819"/>
      <c r="CZ114" s="819"/>
      <c r="DA114" s="819"/>
      <c r="DB114" s="819"/>
      <c r="DC114" s="819"/>
      <c r="DD114" s="819"/>
      <c r="DE114" s="819"/>
      <c r="DF114" s="820"/>
      <c r="DG114" s="846" t="s">
        <v>406</v>
      </c>
      <c r="DH114" s="847"/>
      <c r="DI114" s="847"/>
      <c r="DJ114" s="847"/>
      <c r="DK114" s="848"/>
      <c r="DL114" s="849" t="s">
        <v>406</v>
      </c>
      <c r="DM114" s="847"/>
      <c r="DN114" s="847"/>
      <c r="DO114" s="847"/>
      <c r="DP114" s="848"/>
      <c r="DQ114" s="849" t="s">
        <v>406</v>
      </c>
      <c r="DR114" s="847"/>
      <c r="DS114" s="847"/>
      <c r="DT114" s="847"/>
      <c r="DU114" s="848"/>
      <c r="DV114" s="891" t="s">
        <v>406</v>
      </c>
      <c r="DW114" s="892"/>
      <c r="DX114" s="892"/>
      <c r="DY114" s="892"/>
      <c r="DZ114" s="893"/>
    </row>
    <row r="115" spans="1:130" s="226" customFormat="1" ht="26.25" customHeight="1">
      <c r="A115" s="981"/>
      <c r="B115" s="982"/>
      <c r="C115" s="819" t="s">
        <v>421</v>
      </c>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20"/>
      <c r="AA115" s="985">
        <v>10837</v>
      </c>
      <c r="AB115" s="986"/>
      <c r="AC115" s="986"/>
      <c r="AD115" s="986"/>
      <c r="AE115" s="987"/>
      <c r="AF115" s="988">
        <v>31860</v>
      </c>
      <c r="AG115" s="986"/>
      <c r="AH115" s="986"/>
      <c r="AI115" s="986"/>
      <c r="AJ115" s="987"/>
      <c r="AK115" s="988">
        <v>34232</v>
      </c>
      <c r="AL115" s="986"/>
      <c r="AM115" s="986"/>
      <c r="AN115" s="986"/>
      <c r="AO115" s="987"/>
      <c r="AP115" s="989">
        <v>0.5</v>
      </c>
      <c r="AQ115" s="990"/>
      <c r="AR115" s="990"/>
      <c r="AS115" s="990"/>
      <c r="AT115" s="991"/>
      <c r="AU115" s="999"/>
      <c r="AV115" s="1000"/>
      <c r="AW115" s="1000"/>
      <c r="AX115" s="1000"/>
      <c r="AY115" s="1000"/>
      <c r="AZ115" s="882" t="s">
        <v>422</v>
      </c>
      <c r="BA115" s="819"/>
      <c r="BB115" s="819"/>
      <c r="BC115" s="819"/>
      <c r="BD115" s="819"/>
      <c r="BE115" s="819"/>
      <c r="BF115" s="819"/>
      <c r="BG115" s="819"/>
      <c r="BH115" s="819"/>
      <c r="BI115" s="819"/>
      <c r="BJ115" s="819"/>
      <c r="BK115" s="819"/>
      <c r="BL115" s="819"/>
      <c r="BM115" s="819"/>
      <c r="BN115" s="819"/>
      <c r="BO115" s="819"/>
      <c r="BP115" s="820"/>
      <c r="BQ115" s="883">
        <v>584629</v>
      </c>
      <c r="BR115" s="884"/>
      <c r="BS115" s="884"/>
      <c r="BT115" s="884"/>
      <c r="BU115" s="884"/>
      <c r="BV115" s="884">
        <v>424781</v>
      </c>
      <c r="BW115" s="884"/>
      <c r="BX115" s="884"/>
      <c r="BY115" s="884"/>
      <c r="BZ115" s="884"/>
      <c r="CA115" s="884">
        <v>612185</v>
      </c>
      <c r="CB115" s="884"/>
      <c r="CC115" s="884"/>
      <c r="CD115" s="884"/>
      <c r="CE115" s="884"/>
      <c r="CF115" s="942">
        <v>9.4</v>
      </c>
      <c r="CG115" s="943"/>
      <c r="CH115" s="943"/>
      <c r="CI115" s="943"/>
      <c r="CJ115" s="943"/>
      <c r="CK115" s="994"/>
      <c r="CL115" s="888"/>
      <c r="CM115" s="882" t="s">
        <v>423</v>
      </c>
      <c r="CN115" s="819"/>
      <c r="CO115" s="819"/>
      <c r="CP115" s="819"/>
      <c r="CQ115" s="819"/>
      <c r="CR115" s="819"/>
      <c r="CS115" s="819"/>
      <c r="CT115" s="819"/>
      <c r="CU115" s="819"/>
      <c r="CV115" s="819"/>
      <c r="CW115" s="819"/>
      <c r="CX115" s="819"/>
      <c r="CY115" s="819"/>
      <c r="CZ115" s="819"/>
      <c r="DA115" s="819"/>
      <c r="DB115" s="819"/>
      <c r="DC115" s="819"/>
      <c r="DD115" s="819"/>
      <c r="DE115" s="819"/>
      <c r="DF115" s="820"/>
      <c r="DG115" s="846" t="s">
        <v>406</v>
      </c>
      <c r="DH115" s="847"/>
      <c r="DI115" s="847"/>
      <c r="DJ115" s="847"/>
      <c r="DK115" s="848"/>
      <c r="DL115" s="849" t="s">
        <v>406</v>
      </c>
      <c r="DM115" s="847"/>
      <c r="DN115" s="847"/>
      <c r="DO115" s="847"/>
      <c r="DP115" s="848"/>
      <c r="DQ115" s="849" t="s">
        <v>129</v>
      </c>
      <c r="DR115" s="847"/>
      <c r="DS115" s="847"/>
      <c r="DT115" s="847"/>
      <c r="DU115" s="848"/>
      <c r="DV115" s="891" t="s">
        <v>129</v>
      </c>
      <c r="DW115" s="892"/>
      <c r="DX115" s="892"/>
      <c r="DY115" s="892"/>
      <c r="DZ115" s="893"/>
    </row>
    <row r="116" spans="1:130" s="226" customFormat="1" ht="26.25" customHeight="1">
      <c r="A116" s="983"/>
      <c r="B116" s="984"/>
      <c r="C116" s="906" t="s">
        <v>424</v>
      </c>
      <c r="D116" s="906"/>
      <c r="E116" s="906"/>
      <c r="F116" s="906"/>
      <c r="G116" s="906"/>
      <c r="H116" s="906"/>
      <c r="I116" s="906"/>
      <c r="J116" s="906"/>
      <c r="K116" s="906"/>
      <c r="L116" s="906"/>
      <c r="M116" s="906"/>
      <c r="N116" s="906"/>
      <c r="O116" s="906"/>
      <c r="P116" s="906"/>
      <c r="Q116" s="906"/>
      <c r="R116" s="906"/>
      <c r="S116" s="906"/>
      <c r="T116" s="906"/>
      <c r="U116" s="906"/>
      <c r="V116" s="906"/>
      <c r="W116" s="906"/>
      <c r="X116" s="906"/>
      <c r="Y116" s="906"/>
      <c r="Z116" s="907"/>
      <c r="AA116" s="846" t="s">
        <v>407</v>
      </c>
      <c r="AB116" s="847"/>
      <c r="AC116" s="847"/>
      <c r="AD116" s="847"/>
      <c r="AE116" s="848"/>
      <c r="AF116" s="849" t="s">
        <v>129</v>
      </c>
      <c r="AG116" s="847"/>
      <c r="AH116" s="847"/>
      <c r="AI116" s="847"/>
      <c r="AJ116" s="848"/>
      <c r="AK116" s="849" t="s">
        <v>406</v>
      </c>
      <c r="AL116" s="847"/>
      <c r="AM116" s="847"/>
      <c r="AN116" s="847"/>
      <c r="AO116" s="848"/>
      <c r="AP116" s="891" t="s">
        <v>406</v>
      </c>
      <c r="AQ116" s="892"/>
      <c r="AR116" s="892"/>
      <c r="AS116" s="892"/>
      <c r="AT116" s="893"/>
      <c r="AU116" s="999"/>
      <c r="AV116" s="1000"/>
      <c r="AW116" s="1000"/>
      <c r="AX116" s="1000"/>
      <c r="AY116" s="1000"/>
      <c r="AZ116" s="976" t="s">
        <v>425</v>
      </c>
      <c r="BA116" s="977"/>
      <c r="BB116" s="977"/>
      <c r="BC116" s="977"/>
      <c r="BD116" s="977"/>
      <c r="BE116" s="977"/>
      <c r="BF116" s="977"/>
      <c r="BG116" s="977"/>
      <c r="BH116" s="977"/>
      <c r="BI116" s="977"/>
      <c r="BJ116" s="977"/>
      <c r="BK116" s="977"/>
      <c r="BL116" s="977"/>
      <c r="BM116" s="977"/>
      <c r="BN116" s="977"/>
      <c r="BO116" s="977"/>
      <c r="BP116" s="978"/>
      <c r="BQ116" s="883" t="s">
        <v>406</v>
      </c>
      <c r="BR116" s="884"/>
      <c r="BS116" s="884"/>
      <c r="BT116" s="884"/>
      <c r="BU116" s="884"/>
      <c r="BV116" s="884" t="s">
        <v>129</v>
      </c>
      <c r="BW116" s="884"/>
      <c r="BX116" s="884"/>
      <c r="BY116" s="884"/>
      <c r="BZ116" s="884"/>
      <c r="CA116" s="884" t="s">
        <v>406</v>
      </c>
      <c r="CB116" s="884"/>
      <c r="CC116" s="884"/>
      <c r="CD116" s="884"/>
      <c r="CE116" s="884"/>
      <c r="CF116" s="942" t="s">
        <v>406</v>
      </c>
      <c r="CG116" s="943"/>
      <c r="CH116" s="943"/>
      <c r="CI116" s="943"/>
      <c r="CJ116" s="943"/>
      <c r="CK116" s="994"/>
      <c r="CL116" s="888"/>
      <c r="CM116" s="882" t="s">
        <v>426</v>
      </c>
      <c r="CN116" s="819"/>
      <c r="CO116" s="819"/>
      <c r="CP116" s="819"/>
      <c r="CQ116" s="819"/>
      <c r="CR116" s="819"/>
      <c r="CS116" s="819"/>
      <c r="CT116" s="819"/>
      <c r="CU116" s="819"/>
      <c r="CV116" s="819"/>
      <c r="CW116" s="819"/>
      <c r="CX116" s="819"/>
      <c r="CY116" s="819"/>
      <c r="CZ116" s="819"/>
      <c r="DA116" s="819"/>
      <c r="DB116" s="819"/>
      <c r="DC116" s="819"/>
      <c r="DD116" s="819"/>
      <c r="DE116" s="819"/>
      <c r="DF116" s="820"/>
      <c r="DG116" s="846" t="s">
        <v>406</v>
      </c>
      <c r="DH116" s="847"/>
      <c r="DI116" s="847"/>
      <c r="DJ116" s="847"/>
      <c r="DK116" s="848"/>
      <c r="DL116" s="849" t="s">
        <v>406</v>
      </c>
      <c r="DM116" s="847"/>
      <c r="DN116" s="847"/>
      <c r="DO116" s="847"/>
      <c r="DP116" s="848"/>
      <c r="DQ116" s="849" t="s">
        <v>129</v>
      </c>
      <c r="DR116" s="847"/>
      <c r="DS116" s="847"/>
      <c r="DT116" s="847"/>
      <c r="DU116" s="848"/>
      <c r="DV116" s="891" t="s">
        <v>406</v>
      </c>
      <c r="DW116" s="892"/>
      <c r="DX116" s="892"/>
      <c r="DY116" s="892"/>
      <c r="DZ116" s="893"/>
    </row>
    <row r="117" spans="1:130" s="226" customFormat="1" ht="26.25" customHeight="1">
      <c r="A117" s="962" t="s">
        <v>190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44" t="s">
        <v>427</v>
      </c>
      <c r="Z117" s="964"/>
      <c r="AA117" s="969">
        <v>1110918</v>
      </c>
      <c r="AB117" s="970"/>
      <c r="AC117" s="970"/>
      <c r="AD117" s="970"/>
      <c r="AE117" s="971"/>
      <c r="AF117" s="972">
        <v>1242991</v>
      </c>
      <c r="AG117" s="970"/>
      <c r="AH117" s="970"/>
      <c r="AI117" s="970"/>
      <c r="AJ117" s="971"/>
      <c r="AK117" s="972">
        <v>1269880</v>
      </c>
      <c r="AL117" s="970"/>
      <c r="AM117" s="970"/>
      <c r="AN117" s="970"/>
      <c r="AO117" s="971"/>
      <c r="AP117" s="973"/>
      <c r="AQ117" s="974"/>
      <c r="AR117" s="974"/>
      <c r="AS117" s="974"/>
      <c r="AT117" s="975"/>
      <c r="AU117" s="999"/>
      <c r="AV117" s="1000"/>
      <c r="AW117" s="1000"/>
      <c r="AX117" s="1000"/>
      <c r="AY117" s="1000"/>
      <c r="AZ117" s="930" t="s">
        <v>428</v>
      </c>
      <c r="BA117" s="931"/>
      <c r="BB117" s="931"/>
      <c r="BC117" s="931"/>
      <c r="BD117" s="931"/>
      <c r="BE117" s="931"/>
      <c r="BF117" s="931"/>
      <c r="BG117" s="931"/>
      <c r="BH117" s="931"/>
      <c r="BI117" s="931"/>
      <c r="BJ117" s="931"/>
      <c r="BK117" s="931"/>
      <c r="BL117" s="931"/>
      <c r="BM117" s="931"/>
      <c r="BN117" s="931"/>
      <c r="BO117" s="931"/>
      <c r="BP117" s="932"/>
      <c r="BQ117" s="883" t="s">
        <v>406</v>
      </c>
      <c r="BR117" s="884"/>
      <c r="BS117" s="884"/>
      <c r="BT117" s="884"/>
      <c r="BU117" s="884"/>
      <c r="BV117" s="884" t="s">
        <v>129</v>
      </c>
      <c r="BW117" s="884"/>
      <c r="BX117" s="884"/>
      <c r="BY117" s="884"/>
      <c r="BZ117" s="884"/>
      <c r="CA117" s="884" t="s">
        <v>129</v>
      </c>
      <c r="CB117" s="884"/>
      <c r="CC117" s="884"/>
      <c r="CD117" s="884"/>
      <c r="CE117" s="884"/>
      <c r="CF117" s="942" t="s">
        <v>129</v>
      </c>
      <c r="CG117" s="943"/>
      <c r="CH117" s="943"/>
      <c r="CI117" s="943"/>
      <c r="CJ117" s="943"/>
      <c r="CK117" s="994"/>
      <c r="CL117" s="888"/>
      <c r="CM117" s="882" t="s">
        <v>429</v>
      </c>
      <c r="CN117" s="819"/>
      <c r="CO117" s="819"/>
      <c r="CP117" s="819"/>
      <c r="CQ117" s="819"/>
      <c r="CR117" s="819"/>
      <c r="CS117" s="819"/>
      <c r="CT117" s="819"/>
      <c r="CU117" s="819"/>
      <c r="CV117" s="819"/>
      <c r="CW117" s="819"/>
      <c r="CX117" s="819"/>
      <c r="CY117" s="819"/>
      <c r="CZ117" s="819"/>
      <c r="DA117" s="819"/>
      <c r="DB117" s="819"/>
      <c r="DC117" s="819"/>
      <c r="DD117" s="819"/>
      <c r="DE117" s="819"/>
      <c r="DF117" s="820"/>
      <c r="DG117" s="846" t="s">
        <v>407</v>
      </c>
      <c r="DH117" s="847"/>
      <c r="DI117" s="847"/>
      <c r="DJ117" s="847"/>
      <c r="DK117" s="848"/>
      <c r="DL117" s="849" t="s">
        <v>406</v>
      </c>
      <c r="DM117" s="847"/>
      <c r="DN117" s="847"/>
      <c r="DO117" s="847"/>
      <c r="DP117" s="848"/>
      <c r="DQ117" s="849" t="s">
        <v>129</v>
      </c>
      <c r="DR117" s="847"/>
      <c r="DS117" s="847"/>
      <c r="DT117" s="847"/>
      <c r="DU117" s="848"/>
      <c r="DV117" s="891" t="s">
        <v>129</v>
      </c>
      <c r="DW117" s="892"/>
      <c r="DX117" s="892"/>
      <c r="DY117" s="892"/>
      <c r="DZ117" s="893"/>
    </row>
    <row r="118" spans="1:130" s="226" customFormat="1" ht="26.25" customHeight="1">
      <c r="A118" s="962" t="s">
        <v>401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398</v>
      </c>
      <c r="AB118" s="963"/>
      <c r="AC118" s="963"/>
      <c r="AD118" s="963"/>
      <c r="AE118" s="964"/>
      <c r="AF118" s="965" t="s">
        <v>399</v>
      </c>
      <c r="AG118" s="963"/>
      <c r="AH118" s="963"/>
      <c r="AI118" s="963"/>
      <c r="AJ118" s="964"/>
      <c r="AK118" s="965" t="s">
        <v>293</v>
      </c>
      <c r="AL118" s="963"/>
      <c r="AM118" s="963"/>
      <c r="AN118" s="963"/>
      <c r="AO118" s="964"/>
      <c r="AP118" s="966" t="s">
        <v>400</v>
      </c>
      <c r="AQ118" s="967"/>
      <c r="AR118" s="967"/>
      <c r="AS118" s="967"/>
      <c r="AT118" s="968"/>
      <c r="AU118" s="999"/>
      <c r="AV118" s="1000"/>
      <c r="AW118" s="1000"/>
      <c r="AX118" s="1000"/>
      <c r="AY118" s="1000"/>
      <c r="AZ118" s="905" t="s">
        <v>430</v>
      </c>
      <c r="BA118" s="906"/>
      <c r="BB118" s="906"/>
      <c r="BC118" s="906"/>
      <c r="BD118" s="906"/>
      <c r="BE118" s="906"/>
      <c r="BF118" s="906"/>
      <c r="BG118" s="906"/>
      <c r="BH118" s="906"/>
      <c r="BI118" s="906"/>
      <c r="BJ118" s="906"/>
      <c r="BK118" s="906"/>
      <c r="BL118" s="906"/>
      <c r="BM118" s="906"/>
      <c r="BN118" s="906"/>
      <c r="BO118" s="906"/>
      <c r="BP118" s="907"/>
      <c r="BQ118" s="946" t="s">
        <v>129</v>
      </c>
      <c r="BR118" s="912"/>
      <c r="BS118" s="912"/>
      <c r="BT118" s="912"/>
      <c r="BU118" s="912"/>
      <c r="BV118" s="912" t="s">
        <v>407</v>
      </c>
      <c r="BW118" s="912"/>
      <c r="BX118" s="912"/>
      <c r="BY118" s="912"/>
      <c r="BZ118" s="912"/>
      <c r="CA118" s="912" t="s">
        <v>407</v>
      </c>
      <c r="CB118" s="912"/>
      <c r="CC118" s="912"/>
      <c r="CD118" s="912"/>
      <c r="CE118" s="912"/>
      <c r="CF118" s="942" t="s">
        <v>129</v>
      </c>
      <c r="CG118" s="943"/>
      <c r="CH118" s="943"/>
      <c r="CI118" s="943"/>
      <c r="CJ118" s="943"/>
      <c r="CK118" s="994"/>
      <c r="CL118" s="888"/>
      <c r="CM118" s="882" t="s">
        <v>431</v>
      </c>
      <c r="CN118" s="819"/>
      <c r="CO118" s="819"/>
      <c r="CP118" s="819"/>
      <c r="CQ118" s="819"/>
      <c r="CR118" s="819"/>
      <c r="CS118" s="819"/>
      <c r="CT118" s="819"/>
      <c r="CU118" s="819"/>
      <c r="CV118" s="819"/>
      <c r="CW118" s="819"/>
      <c r="CX118" s="819"/>
      <c r="CY118" s="819"/>
      <c r="CZ118" s="819"/>
      <c r="DA118" s="819"/>
      <c r="DB118" s="819"/>
      <c r="DC118" s="819"/>
      <c r="DD118" s="819"/>
      <c r="DE118" s="819"/>
      <c r="DF118" s="820"/>
      <c r="DG118" s="846" t="s">
        <v>129</v>
      </c>
      <c r="DH118" s="847"/>
      <c r="DI118" s="847"/>
      <c r="DJ118" s="847"/>
      <c r="DK118" s="848"/>
      <c r="DL118" s="849" t="s">
        <v>129</v>
      </c>
      <c r="DM118" s="847"/>
      <c r="DN118" s="847"/>
      <c r="DO118" s="847"/>
      <c r="DP118" s="848"/>
      <c r="DQ118" s="849" t="s">
        <v>129</v>
      </c>
      <c r="DR118" s="847"/>
      <c r="DS118" s="847"/>
      <c r="DT118" s="847"/>
      <c r="DU118" s="848"/>
      <c r="DV118" s="891" t="s">
        <v>406</v>
      </c>
      <c r="DW118" s="892"/>
      <c r="DX118" s="892"/>
      <c r="DY118" s="892"/>
      <c r="DZ118" s="893"/>
    </row>
    <row r="119" spans="1:130" s="226" customFormat="1" ht="26.25" customHeight="1">
      <c r="A119" s="885" t="s">
        <v>404</v>
      </c>
      <c r="B119" s="886"/>
      <c r="C119" s="927" t="s">
        <v>405</v>
      </c>
      <c r="D119" s="875"/>
      <c r="E119" s="875"/>
      <c r="F119" s="875"/>
      <c r="G119" s="875"/>
      <c r="H119" s="875"/>
      <c r="I119" s="875"/>
      <c r="J119" s="875"/>
      <c r="K119" s="875"/>
      <c r="L119" s="875"/>
      <c r="M119" s="875"/>
      <c r="N119" s="875"/>
      <c r="O119" s="875"/>
      <c r="P119" s="875"/>
      <c r="Q119" s="875"/>
      <c r="R119" s="875"/>
      <c r="S119" s="875"/>
      <c r="T119" s="875"/>
      <c r="U119" s="875"/>
      <c r="V119" s="875"/>
      <c r="W119" s="875"/>
      <c r="X119" s="875"/>
      <c r="Y119" s="875"/>
      <c r="Z119" s="876"/>
      <c r="AA119" s="955" t="s">
        <v>129</v>
      </c>
      <c r="AB119" s="956"/>
      <c r="AC119" s="956"/>
      <c r="AD119" s="956"/>
      <c r="AE119" s="957"/>
      <c r="AF119" s="958" t="s">
        <v>129</v>
      </c>
      <c r="AG119" s="956"/>
      <c r="AH119" s="956"/>
      <c r="AI119" s="956"/>
      <c r="AJ119" s="957"/>
      <c r="AK119" s="958" t="s">
        <v>406</v>
      </c>
      <c r="AL119" s="956"/>
      <c r="AM119" s="956"/>
      <c r="AN119" s="956"/>
      <c r="AO119" s="957"/>
      <c r="AP119" s="959" t="s">
        <v>129</v>
      </c>
      <c r="AQ119" s="960"/>
      <c r="AR119" s="960"/>
      <c r="AS119" s="960"/>
      <c r="AT119" s="961"/>
      <c r="AU119" s="1001"/>
      <c r="AV119" s="1002"/>
      <c r="AW119" s="1002"/>
      <c r="AX119" s="1002"/>
      <c r="AY119" s="1002"/>
      <c r="AZ119" s="247" t="s">
        <v>190</v>
      </c>
      <c r="BA119" s="247"/>
      <c r="BB119" s="247"/>
      <c r="BC119" s="247"/>
      <c r="BD119" s="247"/>
      <c r="BE119" s="247"/>
      <c r="BF119" s="247"/>
      <c r="BG119" s="247"/>
      <c r="BH119" s="247"/>
      <c r="BI119" s="247"/>
      <c r="BJ119" s="247"/>
      <c r="BK119" s="247"/>
      <c r="BL119" s="247"/>
      <c r="BM119" s="247"/>
      <c r="BN119" s="247"/>
      <c r="BO119" s="944" t="s">
        <v>432</v>
      </c>
      <c r="BP119" s="945"/>
      <c r="BQ119" s="946">
        <v>18155222</v>
      </c>
      <c r="BR119" s="912"/>
      <c r="BS119" s="912"/>
      <c r="BT119" s="912"/>
      <c r="BU119" s="912"/>
      <c r="BV119" s="912">
        <v>18153748</v>
      </c>
      <c r="BW119" s="912"/>
      <c r="BX119" s="912"/>
      <c r="BY119" s="912"/>
      <c r="BZ119" s="912"/>
      <c r="CA119" s="912">
        <v>18194925</v>
      </c>
      <c r="CB119" s="912"/>
      <c r="CC119" s="912"/>
      <c r="CD119" s="912"/>
      <c r="CE119" s="912"/>
      <c r="CF119" s="815"/>
      <c r="CG119" s="816"/>
      <c r="CH119" s="816"/>
      <c r="CI119" s="816"/>
      <c r="CJ119" s="901"/>
      <c r="CK119" s="995"/>
      <c r="CL119" s="890"/>
      <c r="CM119" s="905" t="s">
        <v>433</v>
      </c>
      <c r="CN119" s="906"/>
      <c r="CO119" s="906"/>
      <c r="CP119" s="906"/>
      <c r="CQ119" s="906"/>
      <c r="CR119" s="906"/>
      <c r="CS119" s="906"/>
      <c r="CT119" s="906"/>
      <c r="CU119" s="906"/>
      <c r="CV119" s="906"/>
      <c r="CW119" s="906"/>
      <c r="CX119" s="906"/>
      <c r="CY119" s="906"/>
      <c r="CZ119" s="906"/>
      <c r="DA119" s="906"/>
      <c r="DB119" s="906"/>
      <c r="DC119" s="906"/>
      <c r="DD119" s="906"/>
      <c r="DE119" s="906"/>
      <c r="DF119" s="907"/>
      <c r="DG119" s="830">
        <v>963</v>
      </c>
      <c r="DH119" s="831"/>
      <c r="DI119" s="831"/>
      <c r="DJ119" s="831"/>
      <c r="DK119" s="832"/>
      <c r="DL119" s="833" t="s">
        <v>129</v>
      </c>
      <c r="DM119" s="831"/>
      <c r="DN119" s="831"/>
      <c r="DO119" s="831"/>
      <c r="DP119" s="832"/>
      <c r="DQ119" s="833" t="s">
        <v>407</v>
      </c>
      <c r="DR119" s="831"/>
      <c r="DS119" s="831"/>
      <c r="DT119" s="831"/>
      <c r="DU119" s="832"/>
      <c r="DV119" s="915" t="s">
        <v>129</v>
      </c>
      <c r="DW119" s="916"/>
      <c r="DX119" s="916"/>
      <c r="DY119" s="916"/>
      <c r="DZ119" s="917"/>
    </row>
    <row r="120" spans="1:130" s="226" customFormat="1" ht="26.25" customHeight="1">
      <c r="A120" s="887"/>
      <c r="B120" s="888"/>
      <c r="C120" s="882" t="s">
        <v>410</v>
      </c>
      <c r="D120" s="819"/>
      <c r="E120" s="819"/>
      <c r="F120" s="819"/>
      <c r="G120" s="819"/>
      <c r="H120" s="819"/>
      <c r="I120" s="819"/>
      <c r="J120" s="819"/>
      <c r="K120" s="819"/>
      <c r="L120" s="819"/>
      <c r="M120" s="819"/>
      <c r="N120" s="819"/>
      <c r="O120" s="819"/>
      <c r="P120" s="819"/>
      <c r="Q120" s="819"/>
      <c r="R120" s="819"/>
      <c r="S120" s="819"/>
      <c r="T120" s="819"/>
      <c r="U120" s="819"/>
      <c r="V120" s="819"/>
      <c r="W120" s="819"/>
      <c r="X120" s="819"/>
      <c r="Y120" s="819"/>
      <c r="Z120" s="820"/>
      <c r="AA120" s="846" t="s">
        <v>406</v>
      </c>
      <c r="AB120" s="847"/>
      <c r="AC120" s="847"/>
      <c r="AD120" s="847"/>
      <c r="AE120" s="848"/>
      <c r="AF120" s="849" t="s">
        <v>129</v>
      </c>
      <c r="AG120" s="847"/>
      <c r="AH120" s="847"/>
      <c r="AI120" s="847"/>
      <c r="AJ120" s="848"/>
      <c r="AK120" s="849" t="s">
        <v>407</v>
      </c>
      <c r="AL120" s="847"/>
      <c r="AM120" s="847"/>
      <c r="AN120" s="847"/>
      <c r="AO120" s="848"/>
      <c r="AP120" s="891" t="s">
        <v>406</v>
      </c>
      <c r="AQ120" s="892"/>
      <c r="AR120" s="892"/>
      <c r="AS120" s="892"/>
      <c r="AT120" s="893"/>
      <c r="AU120" s="947" t="s">
        <v>434</v>
      </c>
      <c r="AV120" s="948"/>
      <c r="AW120" s="948"/>
      <c r="AX120" s="948"/>
      <c r="AY120" s="949"/>
      <c r="AZ120" s="927" t="s">
        <v>435</v>
      </c>
      <c r="BA120" s="875"/>
      <c r="BB120" s="875"/>
      <c r="BC120" s="875"/>
      <c r="BD120" s="875"/>
      <c r="BE120" s="875"/>
      <c r="BF120" s="875"/>
      <c r="BG120" s="875"/>
      <c r="BH120" s="875"/>
      <c r="BI120" s="875"/>
      <c r="BJ120" s="875"/>
      <c r="BK120" s="875"/>
      <c r="BL120" s="875"/>
      <c r="BM120" s="875"/>
      <c r="BN120" s="875"/>
      <c r="BO120" s="875"/>
      <c r="BP120" s="876"/>
      <c r="BQ120" s="928">
        <v>3487397</v>
      </c>
      <c r="BR120" s="909"/>
      <c r="BS120" s="909"/>
      <c r="BT120" s="909"/>
      <c r="BU120" s="909"/>
      <c r="BV120" s="909">
        <v>4877867</v>
      </c>
      <c r="BW120" s="909"/>
      <c r="BX120" s="909"/>
      <c r="BY120" s="909"/>
      <c r="BZ120" s="909"/>
      <c r="CA120" s="909">
        <v>6388176</v>
      </c>
      <c r="CB120" s="909"/>
      <c r="CC120" s="909"/>
      <c r="CD120" s="909"/>
      <c r="CE120" s="909"/>
      <c r="CF120" s="933">
        <v>98.2</v>
      </c>
      <c r="CG120" s="934"/>
      <c r="CH120" s="934"/>
      <c r="CI120" s="934"/>
      <c r="CJ120" s="934"/>
      <c r="CK120" s="935" t="s">
        <v>436</v>
      </c>
      <c r="CL120" s="919"/>
      <c r="CM120" s="919"/>
      <c r="CN120" s="919"/>
      <c r="CO120" s="920"/>
      <c r="CP120" s="939" t="s">
        <v>437</v>
      </c>
      <c r="CQ120" s="940"/>
      <c r="CR120" s="940"/>
      <c r="CS120" s="940"/>
      <c r="CT120" s="940"/>
      <c r="CU120" s="940"/>
      <c r="CV120" s="940"/>
      <c r="CW120" s="940"/>
      <c r="CX120" s="940"/>
      <c r="CY120" s="940"/>
      <c r="CZ120" s="940"/>
      <c r="DA120" s="940"/>
      <c r="DB120" s="940"/>
      <c r="DC120" s="940"/>
      <c r="DD120" s="940"/>
      <c r="DE120" s="940"/>
      <c r="DF120" s="941"/>
      <c r="DG120" s="928">
        <v>3082634</v>
      </c>
      <c r="DH120" s="909"/>
      <c r="DI120" s="909"/>
      <c r="DJ120" s="909"/>
      <c r="DK120" s="909"/>
      <c r="DL120" s="909">
        <v>3069543</v>
      </c>
      <c r="DM120" s="909"/>
      <c r="DN120" s="909"/>
      <c r="DO120" s="909"/>
      <c r="DP120" s="909"/>
      <c r="DQ120" s="909">
        <v>3078062</v>
      </c>
      <c r="DR120" s="909"/>
      <c r="DS120" s="909"/>
      <c r="DT120" s="909"/>
      <c r="DU120" s="909"/>
      <c r="DV120" s="910">
        <v>47.3</v>
      </c>
      <c r="DW120" s="910"/>
      <c r="DX120" s="910"/>
      <c r="DY120" s="910"/>
      <c r="DZ120" s="911"/>
    </row>
    <row r="121" spans="1:130" s="226" customFormat="1" ht="26.25" customHeight="1">
      <c r="A121" s="887"/>
      <c r="B121" s="888"/>
      <c r="C121" s="930" t="s">
        <v>438</v>
      </c>
      <c r="D121" s="931"/>
      <c r="E121" s="931"/>
      <c r="F121" s="931"/>
      <c r="G121" s="931"/>
      <c r="H121" s="931"/>
      <c r="I121" s="931"/>
      <c r="J121" s="931"/>
      <c r="K121" s="931"/>
      <c r="L121" s="931"/>
      <c r="M121" s="931"/>
      <c r="N121" s="931"/>
      <c r="O121" s="931"/>
      <c r="P121" s="931"/>
      <c r="Q121" s="931"/>
      <c r="R121" s="931"/>
      <c r="S121" s="931"/>
      <c r="T121" s="931"/>
      <c r="U121" s="931"/>
      <c r="V121" s="931"/>
      <c r="W121" s="931"/>
      <c r="X121" s="931"/>
      <c r="Y121" s="931"/>
      <c r="Z121" s="932"/>
      <c r="AA121" s="846" t="s">
        <v>129</v>
      </c>
      <c r="AB121" s="847"/>
      <c r="AC121" s="847"/>
      <c r="AD121" s="847"/>
      <c r="AE121" s="848"/>
      <c r="AF121" s="849" t="s">
        <v>406</v>
      </c>
      <c r="AG121" s="847"/>
      <c r="AH121" s="847"/>
      <c r="AI121" s="847"/>
      <c r="AJ121" s="848"/>
      <c r="AK121" s="849" t="s">
        <v>406</v>
      </c>
      <c r="AL121" s="847"/>
      <c r="AM121" s="847"/>
      <c r="AN121" s="847"/>
      <c r="AO121" s="848"/>
      <c r="AP121" s="891" t="s">
        <v>406</v>
      </c>
      <c r="AQ121" s="892"/>
      <c r="AR121" s="892"/>
      <c r="AS121" s="892"/>
      <c r="AT121" s="893"/>
      <c r="AU121" s="950"/>
      <c r="AV121" s="951"/>
      <c r="AW121" s="951"/>
      <c r="AX121" s="951"/>
      <c r="AY121" s="952"/>
      <c r="AZ121" s="882" t="s">
        <v>439</v>
      </c>
      <c r="BA121" s="819"/>
      <c r="BB121" s="819"/>
      <c r="BC121" s="819"/>
      <c r="BD121" s="819"/>
      <c r="BE121" s="819"/>
      <c r="BF121" s="819"/>
      <c r="BG121" s="819"/>
      <c r="BH121" s="819"/>
      <c r="BI121" s="819"/>
      <c r="BJ121" s="819"/>
      <c r="BK121" s="819"/>
      <c r="BL121" s="819"/>
      <c r="BM121" s="819"/>
      <c r="BN121" s="819"/>
      <c r="BO121" s="819"/>
      <c r="BP121" s="820"/>
      <c r="BQ121" s="883" t="s">
        <v>129</v>
      </c>
      <c r="BR121" s="884"/>
      <c r="BS121" s="884"/>
      <c r="BT121" s="884"/>
      <c r="BU121" s="884"/>
      <c r="BV121" s="884" t="s">
        <v>406</v>
      </c>
      <c r="BW121" s="884"/>
      <c r="BX121" s="884"/>
      <c r="BY121" s="884"/>
      <c r="BZ121" s="884"/>
      <c r="CA121" s="884" t="s">
        <v>129</v>
      </c>
      <c r="CB121" s="884"/>
      <c r="CC121" s="884"/>
      <c r="CD121" s="884"/>
      <c r="CE121" s="884"/>
      <c r="CF121" s="942" t="s">
        <v>129</v>
      </c>
      <c r="CG121" s="943"/>
      <c r="CH121" s="943"/>
      <c r="CI121" s="943"/>
      <c r="CJ121" s="943"/>
      <c r="CK121" s="936"/>
      <c r="CL121" s="922"/>
      <c r="CM121" s="922"/>
      <c r="CN121" s="922"/>
      <c r="CO121" s="923"/>
      <c r="CP121" s="902" t="s">
        <v>380</v>
      </c>
      <c r="CQ121" s="903"/>
      <c r="CR121" s="903"/>
      <c r="CS121" s="903"/>
      <c r="CT121" s="903"/>
      <c r="CU121" s="903"/>
      <c r="CV121" s="903"/>
      <c r="CW121" s="903"/>
      <c r="CX121" s="903"/>
      <c r="CY121" s="903"/>
      <c r="CZ121" s="903"/>
      <c r="DA121" s="903"/>
      <c r="DB121" s="903"/>
      <c r="DC121" s="903"/>
      <c r="DD121" s="903"/>
      <c r="DE121" s="903"/>
      <c r="DF121" s="904"/>
      <c r="DG121" s="883">
        <v>159226</v>
      </c>
      <c r="DH121" s="884"/>
      <c r="DI121" s="884"/>
      <c r="DJ121" s="884"/>
      <c r="DK121" s="884"/>
      <c r="DL121" s="884">
        <v>214582</v>
      </c>
      <c r="DM121" s="884"/>
      <c r="DN121" s="884"/>
      <c r="DO121" s="884"/>
      <c r="DP121" s="884"/>
      <c r="DQ121" s="884">
        <v>203286</v>
      </c>
      <c r="DR121" s="884"/>
      <c r="DS121" s="884"/>
      <c r="DT121" s="884"/>
      <c r="DU121" s="884"/>
      <c r="DV121" s="861">
        <v>3.1</v>
      </c>
      <c r="DW121" s="861"/>
      <c r="DX121" s="861"/>
      <c r="DY121" s="861"/>
      <c r="DZ121" s="862"/>
    </row>
    <row r="122" spans="1:130" s="226" customFormat="1" ht="26.25" customHeight="1">
      <c r="A122" s="887"/>
      <c r="B122" s="888"/>
      <c r="C122" s="882" t="s">
        <v>420</v>
      </c>
      <c r="D122" s="819"/>
      <c r="E122" s="819"/>
      <c r="F122" s="819"/>
      <c r="G122" s="819"/>
      <c r="H122" s="819"/>
      <c r="I122" s="819"/>
      <c r="J122" s="819"/>
      <c r="K122" s="819"/>
      <c r="L122" s="819"/>
      <c r="M122" s="819"/>
      <c r="N122" s="819"/>
      <c r="O122" s="819"/>
      <c r="P122" s="819"/>
      <c r="Q122" s="819"/>
      <c r="R122" s="819"/>
      <c r="S122" s="819"/>
      <c r="T122" s="819"/>
      <c r="U122" s="819"/>
      <c r="V122" s="819"/>
      <c r="W122" s="819"/>
      <c r="X122" s="819"/>
      <c r="Y122" s="819"/>
      <c r="Z122" s="820"/>
      <c r="AA122" s="846" t="s">
        <v>407</v>
      </c>
      <c r="AB122" s="847"/>
      <c r="AC122" s="847"/>
      <c r="AD122" s="847"/>
      <c r="AE122" s="848"/>
      <c r="AF122" s="849" t="s">
        <v>406</v>
      </c>
      <c r="AG122" s="847"/>
      <c r="AH122" s="847"/>
      <c r="AI122" s="847"/>
      <c r="AJ122" s="848"/>
      <c r="AK122" s="849" t="s">
        <v>406</v>
      </c>
      <c r="AL122" s="847"/>
      <c r="AM122" s="847"/>
      <c r="AN122" s="847"/>
      <c r="AO122" s="848"/>
      <c r="AP122" s="891" t="s">
        <v>129</v>
      </c>
      <c r="AQ122" s="892"/>
      <c r="AR122" s="892"/>
      <c r="AS122" s="892"/>
      <c r="AT122" s="893"/>
      <c r="AU122" s="950"/>
      <c r="AV122" s="951"/>
      <c r="AW122" s="951"/>
      <c r="AX122" s="951"/>
      <c r="AY122" s="952"/>
      <c r="AZ122" s="905" t="s">
        <v>440</v>
      </c>
      <c r="BA122" s="906"/>
      <c r="BB122" s="906"/>
      <c r="BC122" s="906"/>
      <c r="BD122" s="906"/>
      <c r="BE122" s="906"/>
      <c r="BF122" s="906"/>
      <c r="BG122" s="906"/>
      <c r="BH122" s="906"/>
      <c r="BI122" s="906"/>
      <c r="BJ122" s="906"/>
      <c r="BK122" s="906"/>
      <c r="BL122" s="906"/>
      <c r="BM122" s="906"/>
      <c r="BN122" s="906"/>
      <c r="BO122" s="906"/>
      <c r="BP122" s="907"/>
      <c r="BQ122" s="946">
        <v>9699471</v>
      </c>
      <c r="BR122" s="912"/>
      <c r="BS122" s="912"/>
      <c r="BT122" s="912"/>
      <c r="BU122" s="912"/>
      <c r="BV122" s="912">
        <v>9684294</v>
      </c>
      <c r="BW122" s="912"/>
      <c r="BX122" s="912"/>
      <c r="BY122" s="912"/>
      <c r="BZ122" s="912"/>
      <c r="CA122" s="912">
        <v>9622746</v>
      </c>
      <c r="CB122" s="912"/>
      <c r="CC122" s="912"/>
      <c r="CD122" s="912"/>
      <c r="CE122" s="912"/>
      <c r="CF122" s="913">
        <v>147.9</v>
      </c>
      <c r="CG122" s="914"/>
      <c r="CH122" s="914"/>
      <c r="CI122" s="914"/>
      <c r="CJ122" s="914"/>
      <c r="CK122" s="936"/>
      <c r="CL122" s="922"/>
      <c r="CM122" s="922"/>
      <c r="CN122" s="922"/>
      <c r="CO122" s="923"/>
      <c r="CP122" s="902" t="s">
        <v>383</v>
      </c>
      <c r="CQ122" s="903"/>
      <c r="CR122" s="903"/>
      <c r="CS122" s="903"/>
      <c r="CT122" s="903"/>
      <c r="CU122" s="903"/>
      <c r="CV122" s="903"/>
      <c r="CW122" s="903"/>
      <c r="CX122" s="903"/>
      <c r="CY122" s="903"/>
      <c r="CZ122" s="903"/>
      <c r="DA122" s="903"/>
      <c r="DB122" s="903"/>
      <c r="DC122" s="903"/>
      <c r="DD122" s="903"/>
      <c r="DE122" s="903"/>
      <c r="DF122" s="904"/>
      <c r="DG122" s="883">
        <v>49762</v>
      </c>
      <c r="DH122" s="884"/>
      <c r="DI122" s="884"/>
      <c r="DJ122" s="884"/>
      <c r="DK122" s="884"/>
      <c r="DL122" s="884">
        <v>43883</v>
      </c>
      <c r="DM122" s="884"/>
      <c r="DN122" s="884"/>
      <c r="DO122" s="884"/>
      <c r="DP122" s="884"/>
      <c r="DQ122" s="884">
        <v>37952</v>
      </c>
      <c r="DR122" s="884"/>
      <c r="DS122" s="884"/>
      <c r="DT122" s="884"/>
      <c r="DU122" s="884"/>
      <c r="DV122" s="861">
        <v>0.6</v>
      </c>
      <c r="DW122" s="861"/>
      <c r="DX122" s="861"/>
      <c r="DY122" s="861"/>
      <c r="DZ122" s="862"/>
    </row>
    <row r="123" spans="1:130" s="226" customFormat="1" ht="26.25" customHeight="1">
      <c r="A123" s="887"/>
      <c r="B123" s="888"/>
      <c r="C123" s="882" t="s">
        <v>426</v>
      </c>
      <c r="D123" s="819"/>
      <c r="E123" s="819"/>
      <c r="F123" s="819"/>
      <c r="G123" s="819"/>
      <c r="H123" s="819"/>
      <c r="I123" s="819"/>
      <c r="J123" s="819"/>
      <c r="K123" s="819"/>
      <c r="L123" s="819"/>
      <c r="M123" s="819"/>
      <c r="N123" s="819"/>
      <c r="O123" s="819"/>
      <c r="P123" s="819"/>
      <c r="Q123" s="819"/>
      <c r="R123" s="819"/>
      <c r="S123" s="819"/>
      <c r="T123" s="819"/>
      <c r="U123" s="819"/>
      <c r="V123" s="819"/>
      <c r="W123" s="819"/>
      <c r="X123" s="819"/>
      <c r="Y123" s="819"/>
      <c r="Z123" s="820"/>
      <c r="AA123" s="846" t="s">
        <v>406</v>
      </c>
      <c r="AB123" s="847"/>
      <c r="AC123" s="847"/>
      <c r="AD123" s="847"/>
      <c r="AE123" s="848"/>
      <c r="AF123" s="849" t="s">
        <v>129</v>
      </c>
      <c r="AG123" s="847"/>
      <c r="AH123" s="847"/>
      <c r="AI123" s="847"/>
      <c r="AJ123" s="848"/>
      <c r="AK123" s="849" t="s">
        <v>406</v>
      </c>
      <c r="AL123" s="847"/>
      <c r="AM123" s="847"/>
      <c r="AN123" s="847"/>
      <c r="AO123" s="848"/>
      <c r="AP123" s="891" t="s">
        <v>129</v>
      </c>
      <c r="AQ123" s="892"/>
      <c r="AR123" s="892"/>
      <c r="AS123" s="892"/>
      <c r="AT123" s="893"/>
      <c r="AU123" s="953"/>
      <c r="AV123" s="954"/>
      <c r="AW123" s="954"/>
      <c r="AX123" s="954"/>
      <c r="AY123" s="954"/>
      <c r="AZ123" s="247" t="s">
        <v>190</v>
      </c>
      <c r="BA123" s="247"/>
      <c r="BB123" s="247"/>
      <c r="BC123" s="247"/>
      <c r="BD123" s="247"/>
      <c r="BE123" s="247"/>
      <c r="BF123" s="247"/>
      <c r="BG123" s="247"/>
      <c r="BH123" s="247"/>
      <c r="BI123" s="247"/>
      <c r="BJ123" s="247"/>
      <c r="BK123" s="247"/>
      <c r="BL123" s="247"/>
      <c r="BM123" s="247"/>
      <c r="BN123" s="247"/>
      <c r="BO123" s="944" t="s">
        <v>441</v>
      </c>
      <c r="BP123" s="945"/>
      <c r="BQ123" s="899">
        <v>13186868</v>
      </c>
      <c r="BR123" s="900"/>
      <c r="BS123" s="900"/>
      <c r="BT123" s="900"/>
      <c r="BU123" s="900"/>
      <c r="BV123" s="900">
        <v>14562161</v>
      </c>
      <c r="BW123" s="900"/>
      <c r="BX123" s="900"/>
      <c r="BY123" s="900"/>
      <c r="BZ123" s="900"/>
      <c r="CA123" s="900">
        <v>16010922</v>
      </c>
      <c r="CB123" s="900"/>
      <c r="CC123" s="900"/>
      <c r="CD123" s="900"/>
      <c r="CE123" s="900"/>
      <c r="CF123" s="815"/>
      <c r="CG123" s="816"/>
      <c r="CH123" s="816"/>
      <c r="CI123" s="816"/>
      <c r="CJ123" s="901"/>
      <c r="CK123" s="936"/>
      <c r="CL123" s="922"/>
      <c r="CM123" s="922"/>
      <c r="CN123" s="922"/>
      <c r="CO123" s="923"/>
      <c r="CP123" s="902" t="s">
        <v>382</v>
      </c>
      <c r="CQ123" s="903"/>
      <c r="CR123" s="903"/>
      <c r="CS123" s="903"/>
      <c r="CT123" s="903"/>
      <c r="CU123" s="903"/>
      <c r="CV123" s="903"/>
      <c r="CW123" s="903"/>
      <c r="CX123" s="903"/>
      <c r="CY123" s="903"/>
      <c r="CZ123" s="903"/>
      <c r="DA123" s="903"/>
      <c r="DB123" s="903"/>
      <c r="DC123" s="903"/>
      <c r="DD123" s="903"/>
      <c r="DE123" s="903"/>
      <c r="DF123" s="904"/>
      <c r="DG123" s="846">
        <v>19645</v>
      </c>
      <c r="DH123" s="847"/>
      <c r="DI123" s="847"/>
      <c r="DJ123" s="847"/>
      <c r="DK123" s="848"/>
      <c r="DL123" s="849">
        <v>26645</v>
      </c>
      <c r="DM123" s="847"/>
      <c r="DN123" s="847"/>
      <c r="DO123" s="847"/>
      <c r="DP123" s="848"/>
      <c r="DQ123" s="849">
        <v>30084</v>
      </c>
      <c r="DR123" s="847"/>
      <c r="DS123" s="847"/>
      <c r="DT123" s="847"/>
      <c r="DU123" s="848"/>
      <c r="DV123" s="891">
        <v>0.5</v>
      </c>
      <c r="DW123" s="892"/>
      <c r="DX123" s="892"/>
      <c r="DY123" s="892"/>
      <c r="DZ123" s="893"/>
    </row>
    <row r="124" spans="1:130" s="226" customFormat="1" ht="26.25" customHeight="1" thickBot="1">
      <c r="A124" s="887"/>
      <c r="B124" s="888"/>
      <c r="C124" s="882" t="s">
        <v>429</v>
      </c>
      <c r="D124" s="819"/>
      <c r="E124" s="819"/>
      <c r="F124" s="819"/>
      <c r="G124" s="819"/>
      <c r="H124" s="819"/>
      <c r="I124" s="819"/>
      <c r="J124" s="819"/>
      <c r="K124" s="819"/>
      <c r="L124" s="819"/>
      <c r="M124" s="819"/>
      <c r="N124" s="819"/>
      <c r="O124" s="819"/>
      <c r="P124" s="819"/>
      <c r="Q124" s="819"/>
      <c r="R124" s="819"/>
      <c r="S124" s="819"/>
      <c r="T124" s="819"/>
      <c r="U124" s="819"/>
      <c r="V124" s="819"/>
      <c r="W124" s="819"/>
      <c r="X124" s="819"/>
      <c r="Y124" s="819"/>
      <c r="Z124" s="820"/>
      <c r="AA124" s="846" t="s">
        <v>407</v>
      </c>
      <c r="AB124" s="847"/>
      <c r="AC124" s="847"/>
      <c r="AD124" s="847"/>
      <c r="AE124" s="848"/>
      <c r="AF124" s="849" t="s">
        <v>407</v>
      </c>
      <c r="AG124" s="847"/>
      <c r="AH124" s="847"/>
      <c r="AI124" s="847"/>
      <c r="AJ124" s="848"/>
      <c r="AK124" s="849" t="s">
        <v>407</v>
      </c>
      <c r="AL124" s="847"/>
      <c r="AM124" s="847"/>
      <c r="AN124" s="847"/>
      <c r="AO124" s="848"/>
      <c r="AP124" s="891" t="s">
        <v>129</v>
      </c>
      <c r="AQ124" s="892"/>
      <c r="AR124" s="892"/>
      <c r="AS124" s="892"/>
      <c r="AT124" s="893"/>
      <c r="AU124" s="894" t="s">
        <v>442</v>
      </c>
      <c r="AV124" s="895"/>
      <c r="AW124" s="895"/>
      <c r="AX124" s="895"/>
      <c r="AY124" s="895"/>
      <c r="AZ124" s="895"/>
      <c r="BA124" s="895"/>
      <c r="BB124" s="895"/>
      <c r="BC124" s="895"/>
      <c r="BD124" s="895"/>
      <c r="BE124" s="895"/>
      <c r="BF124" s="895"/>
      <c r="BG124" s="895"/>
      <c r="BH124" s="895"/>
      <c r="BI124" s="895"/>
      <c r="BJ124" s="895"/>
      <c r="BK124" s="895"/>
      <c r="BL124" s="895"/>
      <c r="BM124" s="895"/>
      <c r="BN124" s="895"/>
      <c r="BO124" s="895"/>
      <c r="BP124" s="896"/>
      <c r="BQ124" s="897">
        <v>88.2</v>
      </c>
      <c r="BR124" s="898"/>
      <c r="BS124" s="898"/>
      <c r="BT124" s="898"/>
      <c r="BU124" s="898"/>
      <c r="BV124" s="898">
        <v>59.8</v>
      </c>
      <c r="BW124" s="898"/>
      <c r="BX124" s="898"/>
      <c r="BY124" s="898"/>
      <c r="BZ124" s="898"/>
      <c r="CA124" s="898">
        <v>33.5</v>
      </c>
      <c r="CB124" s="898"/>
      <c r="CC124" s="898"/>
      <c r="CD124" s="898"/>
      <c r="CE124" s="898"/>
      <c r="CF124" s="793"/>
      <c r="CG124" s="794"/>
      <c r="CH124" s="794"/>
      <c r="CI124" s="794"/>
      <c r="CJ124" s="929"/>
      <c r="CK124" s="937"/>
      <c r="CL124" s="937"/>
      <c r="CM124" s="937"/>
      <c r="CN124" s="937"/>
      <c r="CO124" s="938"/>
      <c r="CP124" s="902" t="s">
        <v>443</v>
      </c>
      <c r="CQ124" s="903"/>
      <c r="CR124" s="903"/>
      <c r="CS124" s="903"/>
      <c r="CT124" s="903"/>
      <c r="CU124" s="903"/>
      <c r="CV124" s="903"/>
      <c r="CW124" s="903"/>
      <c r="CX124" s="903"/>
      <c r="CY124" s="903"/>
      <c r="CZ124" s="903"/>
      <c r="DA124" s="903"/>
      <c r="DB124" s="903"/>
      <c r="DC124" s="903"/>
      <c r="DD124" s="903"/>
      <c r="DE124" s="903"/>
      <c r="DF124" s="904"/>
      <c r="DG124" s="830">
        <v>4248</v>
      </c>
      <c r="DH124" s="831"/>
      <c r="DI124" s="831"/>
      <c r="DJ124" s="831"/>
      <c r="DK124" s="832"/>
      <c r="DL124" s="833">
        <v>2565</v>
      </c>
      <c r="DM124" s="831"/>
      <c r="DN124" s="831"/>
      <c r="DO124" s="831"/>
      <c r="DP124" s="832"/>
      <c r="DQ124" s="833">
        <v>2292</v>
      </c>
      <c r="DR124" s="831"/>
      <c r="DS124" s="831"/>
      <c r="DT124" s="831"/>
      <c r="DU124" s="832"/>
      <c r="DV124" s="915">
        <v>0</v>
      </c>
      <c r="DW124" s="916"/>
      <c r="DX124" s="916"/>
      <c r="DY124" s="916"/>
      <c r="DZ124" s="917"/>
    </row>
    <row r="125" spans="1:130" s="226" customFormat="1" ht="26.25" customHeight="1">
      <c r="A125" s="887"/>
      <c r="B125" s="888"/>
      <c r="C125" s="882" t="s">
        <v>431</v>
      </c>
      <c r="D125" s="819"/>
      <c r="E125" s="819"/>
      <c r="F125" s="819"/>
      <c r="G125" s="819"/>
      <c r="H125" s="819"/>
      <c r="I125" s="819"/>
      <c r="J125" s="819"/>
      <c r="K125" s="819"/>
      <c r="L125" s="819"/>
      <c r="M125" s="819"/>
      <c r="N125" s="819"/>
      <c r="O125" s="819"/>
      <c r="P125" s="819"/>
      <c r="Q125" s="819"/>
      <c r="R125" s="819"/>
      <c r="S125" s="819"/>
      <c r="T125" s="819"/>
      <c r="U125" s="819"/>
      <c r="V125" s="819"/>
      <c r="W125" s="819"/>
      <c r="X125" s="819"/>
      <c r="Y125" s="819"/>
      <c r="Z125" s="820"/>
      <c r="AA125" s="846" t="s">
        <v>129</v>
      </c>
      <c r="AB125" s="847"/>
      <c r="AC125" s="847"/>
      <c r="AD125" s="847"/>
      <c r="AE125" s="848"/>
      <c r="AF125" s="849" t="s">
        <v>129</v>
      </c>
      <c r="AG125" s="847"/>
      <c r="AH125" s="847"/>
      <c r="AI125" s="847"/>
      <c r="AJ125" s="848"/>
      <c r="AK125" s="849" t="s">
        <v>129</v>
      </c>
      <c r="AL125" s="847"/>
      <c r="AM125" s="847"/>
      <c r="AN125" s="847"/>
      <c r="AO125" s="848"/>
      <c r="AP125" s="891" t="s">
        <v>129</v>
      </c>
      <c r="AQ125" s="892"/>
      <c r="AR125" s="892"/>
      <c r="AS125" s="892"/>
      <c r="AT125" s="8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8" t="s">
        <v>444</v>
      </c>
      <c r="CL125" s="919"/>
      <c r="CM125" s="919"/>
      <c r="CN125" s="919"/>
      <c r="CO125" s="920"/>
      <c r="CP125" s="927" t="s">
        <v>445</v>
      </c>
      <c r="CQ125" s="875"/>
      <c r="CR125" s="875"/>
      <c r="CS125" s="875"/>
      <c r="CT125" s="875"/>
      <c r="CU125" s="875"/>
      <c r="CV125" s="875"/>
      <c r="CW125" s="875"/>
      <c r="CX125" s="875"/>
      <c r="CY125" s="875"/>
      <c r="CZ125" s="875"/>
      <c r="DA125" s="875"/>
      <c r="DB125" s="875"/>
      <c r="DC125" s="875"/>
      <c r="DD125" s="875"/>
      <c r="DE125" s="875"/>
      <c r="DF125" s="876"/>
      <c r="DG125" s="928" t="s">
        <v>129</v>
      </c>
      <c r="DH125" s="909"/>
      <c r="DI125" s="909"/>
      <c r="DJ125" s="909"/>
      <c r="DK125" s="909"/>
      <c r="DL125" s="909" t="s">
        <v>129</v>
      </c>
      <c r="DM125" s="909"/>
      <c r="DN125" s="909"/>
      <c r="DO125" s="909"/>
      <c r="DP125" s="909"/>
      <c r="DQ125" s="909" t="s">
        <v>129</v>
      </c>
      <c r="DR125" s="909"/>
      <c r="DS125" s="909"/>
      <c r="DT125" s="909"/>
      <c r="DU125" s="909"/>
      <c r="DV125" s="910" t="s">
        <v>129</v>
      </c>
      <c r="DW125" s="910"/>
      <c r="DX125" s="910"/>
      <c r="DY125" s="910"/>
      <c r="DZ125" s="911"/>
    </row>
    <row r="126" spans="1:130" s="226" customFormat="1" ht="26.25" customHeight="1" thickBot="1">
      <c r="A126" s="887"/>
      <c r="B126" s="888"/>
      <c r="C126" s="882" t="s">
        <v>433</v>
      </c>
      <c r="D126" s="819"/>
      <c r="E126" s="819"/>
      <c r="F126" s="819"/>
      <c r="G126" s="819"/>
      <c r="H126" s="819"/>
      <c r="I126" s="819"/>
      <c r="J126" s="819"/>
      <c r="K126" s="819"/>
      <c r="L126" s="819"/>
      <c r="M126" s="819"/>
      <c r="N126" s="819"/>
      <c r="O126" s="819"/>
      <c r="P126" s="819"/>
      <c r="Q126" s="819"/>
      <c r="R126" s="819"/>
      <c r="S126" s="819"/>
      <c r="T126" s="819"/>
      <c r="U126" s="819"/>
      <c r="V126" s="819"/>
      <c r="W126" s="819"/>
      <c r="X126" s="819"/>
      <c r="Y126" s="819"/>
      <c r="Z126" s="820"/>
      <c r="AA126" s="846" t="s">
        <v>129</v>
      </c>
      <c r="AB126" s="847"/>
      <c r="AC126" s="847"/>
      <c r="AD126" s="847"/>
      <c r="AE126" s="848"/>
      <c r="AF126" s="849" t="s">
        <v>129</v>
      </c>
      <c r="AG126" s="847"/>
      <c r="AH126" s="847"/>
      <c r="AI126" s="847"/>
      <c r="AJ126" s="848"/>
      <c r="AK126" s="849" t="s">
        <v>129</v>
      </c>
      <c r="AL126" s="847"/>
      <c r="AM126" s="847"/>
      <c r="AN126" s="847"/>
      <c r="AO126" s="848"/>
      <c r="AP126" s="891" t="s">
        <v>129</v>
      </c>
      <c r="AQ126" s="892"/>
      <c r="AR126" s="892"/>
      <c r="AS126" s="892"/>
      <c r="AT126" s="8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21"/>
      <c r="CL126" s="922"/>
      <c r="CM126" s="922"/>
      <c r="CN126" s="922"/>
      <c r="CO126" s="923"/>
      <c r="CP126" s="882" t="s">
        <v>446</v>
      </c>
      <c r="CQ126" s="819"/>
      <c r="CR126" s="819"/>
      <c r="CS126" s="819"/>
      <c r="CT126" s="819"/>
      <c r="CU126" s="819"/>
      <c r="CV126" s="819"/>
      <c r="CW126" s="819"/>
      <c r="CX126" s="819"/>
      <c r="CY126" s="819"/>
      <c r="CZ126" s="819"/>
      <c r="DA126" s="819"/>
      <c r="DB126" s="819"/>
      <c r="DC126" s="819"/>
      <c r="DD126" s="819"/>
      <c r="DE126" s="819"/>
      <c r="DF126" s="820"/>
      <c r="DG126" s="883">
        <v>584629</v>
      </c>
      <c r="DH126" s="884"/>
      <c r="DI126" s="884"/>
      <c r="DJ126" s="884"/>
      <c r="DK126" s="884"/>
      <c r="DL126" s="884">
        <v>424781</v>
      </c>
      <c r="DM126" s="884"/>
      <c r="DN126" s="884"/>
      <c r="DO126" s="884"/>
      <c r="DP126" s="884"/>
      <c r="DQ126" s="884">
        <v>612185</v>
      </c>
      <c r="DR126" s="884"/>
      <c r="DS126" s="884"/>
      <c r="DT126" s="884"/>
      <c r="DU126" s="884"/>
      <c r="DV126" s="861">
        <v>9.4</v>
      </c>
      <c r="DW126" s="861"/>
      <c r="DX126" s="861"/>
      <c r="DY126" s="861"/>
      <c r="DZ126" s="862"/>
    </row>
    <row r="127" spans="1:130" s="226" customFormat="1" ht="26.25" customHeight="1">
      <c r="A127" s="889"/>
      <c r="B127" s="890"/>
      <c r="C127" s="905" t="s">
        <v>447</v>
      </c>
      <c r="D127" s="906"/>
      <c r="E127" s="906"/>
      <c r="F127" s="906"/>
      <c r="G127" s="906"/>
      <c r="H127" s="906"/>
      <c r="I127" s="906"/>
      <c r="J127" s="906"/>
      <c r="K127" s="906"/>
      <c r="L127" s="906"/>
      <c r="M127" s="906"/>
      <c r="N127" s="906"/>
      <c r="O127" s="906"/>
      <c r="P127" s="906"/>
      <c r="Q127" s="906"/>
      <c r="R127" s="906"/>
      <c r="S127" s="906"/>
      <c r="T127" s="906"/>
      <c r="U127" s="906"/>
      <c r="V127" s="906"/>
      <c r="W127" s="906"/>
      <c r="X127" s="906"/>
      <c r="Y127" s="906"/>
      <c r="Z127" s="907"/>
      <c r="AA127" s="846">
        <v>10837</v>
      </c>
      <c r="AB127" s="847"/>
      <c r="AC127" s="847"/>
      <c r="AD127" s="847"/>
      <c r="AE127" s="848"/>
      <c r="AF127" s="849">
        <v>31860</v>
      </c>
      <c r="AG127" s="847"/>
      <c r="AH127" s="847"/>
      <c r="AI127" s="847"/>
      <c r="AJ127" s="848"/>
      <c r="AK127" s="849">
        <v>34232</v>
      </c>
      <c r="AL127" s="847"/>
      <c r="AM127" s="847"/>
      <c r="AN127" s="847"/>
      <c r="AO127" s="848"/>
      <c r="AP127" s="891">
        <v>0.5</v>
      </c>
      <c r="AQ127" s="892"/>
      <c r="AR127" s="892"/>
      <c r="AS127" s="892"/>
      <c r="AT127" s="893"/>
      <c r="AU127" s="228"/>
      <c r="AV127" s="228"/>
      <c r="AW127" s="228"/>
      <c r="AX127" s="908" t="s">
        <v>448</v>
      </c>
      <c r="AY127" s="879"/>
      <c r="AZ127" s="879"/>
      <c r="BA127" s="879"/>
      <c r="BB127" s="879"/>
      <c r="BC127" s="879"/>
      <c r="BD127" s="879"/>
      <c r="BE127" s="880"/>
      <c r="BF127" s="878" t="s">
        <v>449</v>
      </c>
      <c r="BG127" s="879"/>
      <c r="BH127" s="879"/>
      <c r="BI127" s="879"/>
      <c r="BJ127" s="879"/>
      <c r="BK127" s="879"/>
      <c r="BL127" s="880"/>
      <c r="BM127" s="878" t="s">
        <v>450</v>
      </c>
      <c r="BN127" s="879"/>
      <c r="BO127" s="879"/>
      <c r="BP127" s="879"/>
      <c r="BQ127" s="879"/>
      <c r="BR127" s="879"/>
      <c r="BS127" s="880"/>
      <c r="BT127" s="878" t="s">
        <v>451</v>
      </c>
      <c r="BU127" s="879"/>
      <c r="BV127" s="879"/>
      <c r="BW127" s="879"/>
      <c r="BX127" s="879"/>
      <c r="BY127" s="879"/>
      <c r="BZ127" s="881"/>
      <c r="CA127" s="228"/>
      <c r="CB127" s="228"/>
      <c r="CC127" s="228"/>
      <c r="CD127" s="251"/>
      <c r="CE127" s="251"/>
      <c r="CF127" s="251"/>
      <c r="CG127" s="228"/>
      <c r="CH127" s="228"/>
      <c r="CI127" s="228"/>
      <c r="CJ127" s="250"/>
      <c r="CK127" s="921"/>
      <c r="CL127" s="922"/>
      <c r="CM127" s="922"/>
      <c r="CN127" s="922"/>
      <c r="CO127" s="923"/>
      <c r="CP127" s="882" t="s">
        <v>452</v>
      </c>
      <c r="CQ127" s="819"/>
      <c r="CR127" s="819"/>
      <c r="CS127" s="819"/>
      <c r="CT127" s="819"/>
      <c r="CU127" s="819"/>
      <c r="CV127" s="819"/>
      <c r="CW127" s="819"/>
      <c r="CX127" s="819"/>
      <c r="CY127" s="819"/>
      <c r="CZ127" s="819"/>
      <c r="DA127" s="819"/>
      <c r="DB127" s="819"/>
      <c r="DC127" s="819"/>
      <c r="DD127" s="819"/>
      <c r="DE127" s="819"/>
      <c r="DF127" s="820"/>
      <c r="DG127" s="883" t="s">
        <v>129</v>
      </c>
      <c r="DH127" s="884"/>
      <c r="DI127" s="884"/>
      <c r="DJ127" s="884"/>
      <c r="DK127" s="884"/>
      <c r="DL127" s="884" t="s">
        <v>129</v>
      </c>
      <c r="DM127" s="884"/>
      <c r="DN127" s="884"/>
      <c r="DO127" s="884"/>
      <c r="DP127" s="884"/>
      <c r="DQ127" s="884" t="s">
        <v>129</v>
      </c>
      <c r="DR127" s="884"/>
      <c r="DS127" s="884"/>
      <c r="DT127" s="884"/>
      <c r="DU127" s="884"/>
      <c r="DV127" s="861" t="s">
        <v>129</v>
      </c>
      <c r="DW127" s="861"/>
      <c r="DX127" s="861"/>
      <c r="DY127" s="861"/>
      <c r="DZ127" s="862"/>
    </row>
    <row r="128" spans="1:130" s="226" customFormat="1" ht="26.25" customHeight="1" thickBot="1">
      <c r="A128" s="863" t="s">
        <v>453</v>
      </c>
      <c r="B128" s="864"/>
      <c r="C128" s="864"/>
      <c r="D128" s="864"/>
      <c r="E128" s="864"/>
      <c r="F128" s="864"/>
      <c r="G128" s="864"/>
      <c r="H128" s="864"/>
      <c r="I128" s="864"/>
      <c r="J128" s="864"/>
      <c r="K128" s="864"/>
      <c r="L128" s="864"/>
      <c r="M128" s="864"/>
      <c r="N128" s="864"/>
      <c r="O128" s="864"/>
      <c r="P128" s="864"/>
      <c r="Q128" s="864"/>
      <c r="R128" s="864"/>
      <c r="S128" s="864"/>
      <c r="T128" s="864"/>
      <c r="U128" s="864"/>
      <c r="V128" s="864"/>
      <c r="W128" s="865" t="s">
        <v>454</v>
      </c>
      <c r="X128" s="865"/>
      <c r="Y128" s="865"/>
      <c r="Z128" s="866"/>
      <c r="AA128" s="867" t="s">
        <v>129</v>
      </c>
      <c r="AB128" s="868"/>
      <c r="AC128" s="868"/>
      <c r="AD128" s="868"/>
      <c r="AE128" s="869"/>
      <c r="AF128" s="870" t="s">
        <v>129</v>
      </c>
      <c r="AG128" s="868"/>
      <c r="AH128" s="868"/>
      <c r="AI128" s="868"/>
      <c r="AJ128" s="869"/>
      <c r="AK128" s="870" t="s">
        <v>129</v>
      </c>
      <c r="AL128" s="868"/>
      <c r="AM128" s="868"/>
      <c r="AN128" s="868"/>
      <c r="AO128" s="869"/>
      <c r="AP128" s="871"/>
      <c r="AQ128" s="872"/>
      <c r="AR128" s="872"/>
      <c r="AS128" s="872"/>
      <c r="AT128" s="873"/>
      <c r="AU128" s="228"/>
      <c r="AV128" s="228"/>
      <c r="AW128" s="228"/>
      <c r="AX128" s="874" t="s">
        <v>455</v>
      </c>
      <c r="AY128" s="875"/>
      <c r="AZ128" s="875"/>
      <c r="BA128" s="875"/>
      <c r="BB128" s="875"/>
      <c r="BC128" s="875"/>
      <c r="BD128" s="875"/>
      <c r="BE128" s="876"/>
      <c r="BF128" s="853" t="s">
        <v>129</v>
      </c>
      <c r="BG128" s="854"/>
      <c r="BH128" s="854"/>
      <c r="BI128" s="854"/>
      <c r="BJ128" s="854"/>
      <c r="BK128" s="854"/>
      <c r="BL128" s="877"/>
      <c r="BM128" s="853">
        <v>13.96</v>
      </c>
      <c r="BN128" s="854"/>
      <c r="BO128" s="854"/>
      <c r="BP128" s="854"/>
      <c r="BQ128" s="854"/>
      <c r="BR128" s="854"/>
      <c r="BS128" s="877"/>
      <c r="BT128" s="853">
        <v>20</v>
      </c>
      <c r="BU128" s="854"/>
      <c r="BV128" s="854"/>
      <c r="BW128" s="854"/>
      <c r="BX128" s="854"/>
      <c r="BY128" s="854"/>
      <c r="BZ128" s="855"/>
      <c r="CA128" s="251"/>
      <c r="CB128" s="251"/>
      <c r="CC128" s="251"/>
      <c r="CD128" s="251"/>
      <c r="CE128" s="251"/>
      <c r="CF128" s="251"/>
      <c r="CG128" s="228"/>
      <c r="CH128" s="228"/>
      <c r="CI128" s="228"/>
      <c r="CJ128" s="250"/>
      <c r="CK128" s="924"/>
      <c r="CL128" s="925"/>
      <c r="CM128" s="925"/>
      <c r="CN128" s="925"/>
      <c r="CO128" s="926"/>
      <c r="CP128" s="856" t="s">
        <v>456</v>
      </c>
      <c r="CQ128" s="797"/>
      <c r="CR128" s="797"/>
      <c r="CS128" s="797"/>
      <c r="CT128" s="797"/>
      <c r="CU128" s="797"/>
      <c r="CV128" s="797"/>
      <c r="CW128" s="797"/>
      <c r="CX128" s="797"/>
      <c r="CY128" s="797"/>
      <c r="CZ128" s="797"/>
      <c r="DA128" s="797"/>
      <c r="DB128" s="797"/>
      <c r="DC128" s="797"/>
      <c r="DD128" s="797"/>
      <c r="DE128" s="797"/>
      <c r="DF128" s="798"/>
      <c r="DG128" s="857" t="s">
        <v>129</v>
      </c>
      <c r="DH128" s="858"/>
      <c r="DI128" s="858"/>
      <c r="DJ128" s="858"/>
      <c r="DK128" s="858"/>
      <c r="DL128" s="858" t="s">
        <v>129</v>
      </c>
      <c r="DM128" s="858"/>
      <c r="DN128" s="858"/>
      <c r="DO128" s="858"/>
      <c r="DP128" s="858"/>
      <c r="DQ128" s="858" t="s">
        <v>129</v>
      </c>
      <c r="DR128" s="858"/>
      <c r="DS128" s="858"/>
      <c r="DT128" s="858"/>
      <c r="DU128" s="858"/>
      <c r="DV128" s="859" t="s">
        <v>129</v>
      </c>
      <c r="DW128" s="859"/>
      <c r="DX128" s="859"/>
      <c r="DY128" s="859"/>
      <c r="DZ128" s="860"/>
    </row>
    <row r="129" spans="1:131" s="226" customFormat="1" ht="26.25" customHeight="1">
      <c r="A129" s="841" t="s">
        <v>108</v>
      </c>
      <c r="B129" s="842"/>
      <c r="C129" s="842"/>
      <c r="D129" s="842"/>
      <c r="E129" s="842"/>
      <c r="F129" s="842"/>
      <c r="G129" s="842"/>
      <c r="H129" s="842"/>
      <c r="I129" s="842"/>
      <c r="J129" s="842"/>
      <c r="K129" s="842"/>
      <c r="L129" s="842"/>
      <c r="M129" s="842"/>
      <c r="N129" s="842"/>
      <c r="O129" s="842"/>
      <c r="P129" s="842"/>
      <c r="Q129" s="842"/>
      <c r="R129" s="842"/>
      <c r="S129" s="842"/>
      <c r="T129" s="842"/>
      <c r="U129" s="842"/>
      <c r="V129" s="842"/>
      <c r="W129" s="843" t="s">
        <v>457</v>
      </c>
      <c r="X129" s="844"/>
      <c r="Y129" s="844"/>
      <c r="Z129" s="845"/>
      <c r="AA129" s="846">
        <v>6365347</v>
      </c>
      <c r="AB129" s="847"/>
      <c r="AC129" s="847"/>
      <c r="AD129" s="847"/>
      <c r="AE129" s="848"/>
      <c r="AF129" s="849">
        <v>6747209</v>
      </c>
      <c r="AG129" s="847"/>
      <c r="AH129" s="847"/>
      <c r="AI129" s="847"/>
      <c r="AJ129" s="848"/>
      <c r="AK129" s="849">
        <v>7262089</v>
      </c>
      <c r="AL129" s="847"/>
      <c r="AM129" s="847"/>
      <c r="AN129" s="847"/>
      <c r="AO129" s="848"/>
      <c r="AP129" s="850"/>
      <c r="AQ129" s="851"/>
      <c r="AR129" s="851"/>
      <c r="AS129" s="851"/>
      <c r="AT129" s="852"/>
      <c r="AU129" s="229"/>
      <c r="AV129" s="229"/>
      <c r="AW129" s="229"/>
      <c r="AX129" s="818" t="s">
        <v>458</v>
      </c>
      <c r="AY129" s="819"/>
      <c r="AZ129" s="819"/>
      <c r="BA129" s="819"/>
      <c r="BB129" s="819"/>
      <c r="BC129" s="819"/>
      <c r="BD129" s="819"/>
      <c r="BE129" s="820"/>
      <c r="BF129" s="837" t="s">
        <v>129</v>
      </c>
      <c r="BG129" s="838"/>
      <c r="BH129" s="838"/>
      <c r="BI129" s="838"/>
      <c r="BJ129" s="838"/>
      <c r="BK129" s="838"/>
      <c r="BL129" s="839"/>
      <c r="BM129" s="837">
        <v>18.96</v>
      </c>
      <c r="BN129" s="838"/>
      <c r="BO129" s="838"/>
      <c r="BP129" s="838"/>
      <c r="BQ129" s="838"/>
      <c r="BR129" s="838"/>
      <c r="BS129" s="839"/>
      <c r="BT129" s="837">
        <v>30</v>
      </c>
      <c r="BU129" s="838"/>
      <c r="BV129" s="838"/>
      <c r="BW129" s="838"/>
      <c r="BX129" s="838"/>
      <c r="BY129" s="838"/>
      <c r="BZ129" s="84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41" t="s">
        <v>459</v>
      </c>
      <c r="B130" s="842"/>
      <c r="C130" s="842"/>
      <c r="D130" s="842"/>
      <c r="E130" s="842"/>
      <c r="F130" s="842"/>
      <c r="G130" s="842"/>
      <c r="H130" s="842"/>
      <c r="I130" s="842"/>
      <c r="J130" s="842"/>
      <c r="K130" s="842"/>
      <c r="L130" s="842"/>
      <c r="M130" s="842"/>
      <c r="N130" s="842"/>
      <c r="O130" s="842"/>
      <c r="P130" s="842"/>
      <c r="Q130" s="842"/>
      <c r="R130" s="842"/>
      <c r="S130" s="842"/>
      <c r="T130" s="842"/>
      <c r="U130" s="842"/>
      <c r="V130" s="842"/>
      <c r="W130" s="843" t="s">
        <v>460</v>
      </c>
      <c r="X130" s="844"/>
      <c r="Y130" s="844"/>
      <c r="Z130" s="845"/>
      <c r="AA130" s="846">
        <v>737739</v>
      </c>
      <c r="AB130" s="847"/>
      <c r="AC130" s="847"/>
      <c r="AD130" s="847"/>
      <c r="AE130" s="848"/>
      <c r="AF130" s="849">
        <v>750566</v>
      </c>
      <c r="AG130" s="847"/>
      <c r="AH130" s="847"/>
      <c r="AI130" s="847"/>
      <c r="AJ130" s="848"/>
      <c r="AK130" s="849">
        <v>756596</v>
      </c>
      <c r="AL130" s="847"/>
      <c r="AM130" s="847"/>
      <c r="AN130" s="847"/>
      <c r="AO130" s="848"/>
      <c r="AP130" s="850"/>
      <c r="AQ130" s="851"/>
      <c r="AR130" s="851"/>
      <c r="AS130" s="851"/>
      <c r="AT130" s="852"/>
      <c r="AU130" s="229"/>
      <c r="AV130" s="229"/>
      <c r="AW130" s="229"/>
      <c r="AX130" s="818" t="s">
        <v>461</v>
      </c>
      <c r="AY130" s="819"/>
      <c r="AZ130" s="819"/>
      <c r="BA130" s="819"/>
      <c r="BB130" s="819"/>
      <c r="BC130" s="819"/>
      <c r="BD130" s="819"/>
      <c r="BE130" s="820"/>
      <c r="BF130" s="821">
        <v>7.5</v>
      </c>
      <c r="BG130" s="822"/>
      <c r="BH130" s="822"/>
      <c r="BI130" s="822"/>
      <c r="BJ130" s="822"/>
      <c r="BK130" s="822"/>
      <c r="BL130" s="823"/>
      <c r="BM130" s="821">
        <v>25</v>
      </c>
      <c r="BN130" s="822"/>
      <c r="BO130" s="822"/>
      <c r="BP130" s="822"/>
      <c r="BQ130" s="822"/>
      <c r="BR130" s="822"/>
      <c r="BS130" s="823"/>
      <c r="BT130" s="821">
        <v>35</v>
      </c>
      <c r="BU130" s="822"/>
      <c r="BV130" s="822"/>
      <c r="BW130" s="822"/>
      <c r="BX130" s="822"/>
      <c r="BY130" s="822"/>
      <c r="BZ130" s="82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5"/>
      <c r="B131" s="826"/>
      <c r="C131" s="826"/>
      <c r="D131" s="826"/>
      <c r="E131" s="826"/>
      <c r="F131" s="826"/>
      <c r="G131" s="826"/>
      <c r="H131" s="826"/>
      <c r="I131" s="826"/>
      <c r="J131" s="826"/>
      <c r="K131" s="826"/>
      <c r="L131" s="826"/>
      <c r="M131" s="826"/>
      <c r="N131" s="826"/>
      <c r="O131" s="826"/>
      <c r="P131" s="826"/>
      <c r="Q131" s="826"/>
      <c r="R131" s="826"/>
      <c r="S131" s="826"/>
      <c r="T131" s="826"/>
      <c r="U131" s="826"/>
      <c r="V131" s="826"/>
      <c r="W131" s="827" t="s">
        <v>462</v>
      </c>
      <c r="X131" s="828"/>
      <c r="Y131" s="828"/>
      <c r="Z131" s="829"/>
      <c r="AA131" s="830">
        <v>5627608</v>
      </c>
      <c r="AB131" s="831"/>
      <c r="AC131" s="831"/>
      <c r="AD131" s="831"/>
      <c r="AE131" s="832"/>
      <c r="AF131" s="833">
        <v>5996643</v>
      </c>
      <c r="AG131" s="831"/>
      <c r="AH131" s="831"/>
      <c r="AI131" s="831"/>
      <c r="AJ131" s="832"/>
      <c r="AK131" s="833">
        <v>6505493</v>
      </c>
      <c r="AL131" s="831"/>
      <c r="AM131" s="831"/>
      <c r="AN131" s="831"/>
      <c r="AO131" s="832"/>
      <c r="AP131" s="834"/>
      <c r="AQ131" s="835"/>
      <c r="AR131" s="835"/>
      <c r="AS131" s="835"/>
      <c r="AT131" s="836"/>
      <c r="AU131" s="229"/>
      <c r="AV131" s="229"/>
      <c r="AW131" s="229"/>
      <c r="AX131" s="796" t="s">
        <v>463</v>
      </c>
      <c r="AY131" s="797"/>
      <c r="AZ131" s="797"/>
      <c r="BA131" s="797"/>
      <c r="BB131" s="797"/>
      <c r="BC131" s="797"/>
      <c r="BD131" s="797"/>
      <c r="BE131" s="798"/>
      <c r="BF131" s="799">
        <v>33.5</v>
      </c>
      <c r="BG131" s="800"/>
      <c r="BH131" s="800"/>
      <c r="BI131" s="800"/>
      <c r="BJ131" s="800"/>
      <c r="BK131" s="800"/>
      <c r="BL131" s="801"/>
      <c r="BM131" s="799">
        <v>350</v>
      </c>
      <c r="BN131" s="800"/>
      <c r="BO131" s="800"/>
      <c r="BP131" s="800"/>
      <c r="BQ131" s="800"/>
      <c r="BR131" s="800"/>
      <c r="BS131" s="801"/>
      <c r="BT131" s="802"/>
      <c r="BU131" s="803"/>
      <c r="BV131" s="803"/>
      <c r="BW131" s="803"/>
      <c r="BX131" s="803"/>
      <c r="BY131" s="803"/>
      <c r="BZ131" s="80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5" t="s">
        <v>464</v>
      </c>
      <c r="B132" s="806"/>
      <c r="C132" s="806"/>
      <c r="D132" s="806"/>
      <c r="E132" s="806"/>
      <c r="F132" s="806"/>
      <c r="G132" s="806"/>
      <c r="H132" s="806"/>
      <c r="I132" s="806"/>
      <c r="J132" s="806"/>
      <c r="K132" s="806"/>
      <c r="L132" s="806"/>
      <c r="M132" s="806"/>
      <c r="N132" s="806"/>
      <c r="O132" s="806"/>
      <c r="P132" s="806"/>
      <c r="Q132" s="806"/>
      <c r="R132" s="806"/>
      <c r="S132" s="806"/>
      <c r="T132" s="806"/>
      <c r="U132" s="806"/>
      <c r="V132" s="809" t="s">
        <v>465</v>
      </c>
      <c r="W132" s="809"/>
      <c r="X132" s="809"/>
      <c r="Y132" s="809"/>
      <c r="Z132" s="810"/>
      <c r="AA132" s="811">
        <v>6.6312188059999997</v>
      </c>
      <c r="AB132" s="812"/>
      <c r="AC132" s="812"/>
      <c r="AD132" s="812"/>
      <c r="AE132" s="813"/>
      <c r="AF132" s="814">
        <v>8.2116777669999994</v>
      </c>
      <c r="AG132" s="812"/>
      <c r="AH132" s="812"/>
      <c r="AI132" s="812"/>
      <c r="AJ132" s="813"/>
      <c r="AK132" s="814">
        <v>7.8900092580000001</v>
      </c>
      <c r="AL132" s="812"/>
      <c r="AM132" s="812"/>
      <c r="AN132" s="812"/>
      <c r="AO132" s="813"/>
      <c r="AP132" s="815"/>
      <c r="AQ132" s="816"/>
      <c r="AR132" s="816"/>
      <c r="AS132" s="816"/>
      <c r="AT132" s="81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7"/>
      <c r="B133" s="808"/>
      <c r="C133" s="808"/>
      <c r="D133" s="808"/>
      <c r="E133" s="808"/>
      <c r="F133" s="808"/>
      <c r="G133" s="808"/>
      <c r="H133" s="808"/>
      <c r="I133" s="808"/>
      <c r="J133" s="808"/>
      <c r="K133" s="808"/>
      <c r="L133" s="808"/>
      <c r="M133" s="808"/>
      <c r="N133" s="808"/>
      <c r="O133" s="808"/>
      <c r="P133" s="808"/>
      <c r="Q133" s="808"/>
      <c r="R133" s="808"/>
      <c r="S133" s="808"/>
      <c r="T133" s="808"/>
      <c r="U133" s="808"/>
      <c r="V133" s="788" t="s">
        <v>466</v>
      </c>
      <c r="W133" s="788"/>
      <c r="X133" s="788"/>
      <c r="Y133" s="788"/>
      <c r="Z133" s="789"/>
      <c r="AA133" s="790">
        <v>7.3</v>
      </c>
      <c r="AB133" s="791"/>
      <c r="AC133" s="791"/>
      <c r="AD133" s="791"/>
      <c r="AE133" s="792"/>
      <c r="AF133" s="790">
        <v>7.4</v>
      </c>
      <c r="AG133" s="791"/>
      <c r="AH133" s="791"/>
      <c r="AI133" s="791"/>
      <c r="AJ133" s="792"/>
      <c r="AK133" s="790">
        <v>7.5</v>
      </c>
      <c r="AL133" s="791"/>
      <c r="AM133" s="791"/>
      <c r="AN133" s="791"/>
      <c r="AO133" s="792"/>
      <c r="AP133" s="793"/>
      <c r="AQ133" s="794"/>
      <c r="AR133" s="794"/>
      <c r="AS133" s="794"/>
      <c r="AT133" s="79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o3RGBpOEvaAcZ9WKRHMlCRDOHmFv4+tx0PJwPd8lnh49zPwBvfqnHYTskw/1zX5ptRNqUkSVWju7wpsjmuXbg==" saltValue="m+esbFMzUDLCqjYRuE7In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467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4dAaeg+p/KO5qMP58snNqyM51ptfi74lQhFwD5CNTt4JzIsTT5TZ7RpQKZkdZQAB6KGYHkK0w9bnvM4tSNoVQ==" saltValue="l6lldgPXzalTPPb44HMXL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468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470</v>
      </c>
      <c r="AP7" s="268"/>
      <c r="AQ7" s="269" t="s">
        <v>471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472</v>
      </c>
      <c r="AQ8" s="275" t="s">
        <v>473</v>
      </c>
      <c r="AR8" s="276" t="s">
        <v>474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7" t="s">
        <v>475</v>
      </c>
      <c r="AL9" s="1198"/>
      <c r="AM9" s="1198"/>
      <c r="AN9" s="1199"/>
      <c r="AO9" s="277">
        <v>1712604</v>
      </c>
      <c r="AP9" s="277">
        <v>50948</v>
      </c>
      <c r="AQ9" s="278">
        <v>65075</v>
      </c>
      <c r="AR9" s="279">
        <v>-21.7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7" t="s">
        <v>476</v>
      </c>
      <c r="AL10" s="1198"/>
      <c r="AM10" s="1198"/>
      <c r="AN10" s="1199"/>
      <c r="AO10" s="280">
        <v>347442</v>
      </c>
      <c r="AP10" s="280">
        <v>10336</v>
      </c>
      <c r="AQ10" s="281">
        <v>8175</v>
      </c>
      <c r="AR10" s="282">
        <v>26.4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7" t="s">
        <v>477</v>
      </c>
      <c r="AL11" s="1198"/>
      <c r="AM11" s="1198"/>
      <c r="AN11" s="1199"/>
      <c r="AO11" s="280" t="s">
        <v>478</v>
      </c>
      <c r="AP11" s="280" t="s">
        <v>478</v>
      </c>
      <c r="AQ11" s="281">
        <v>364</v>
      </c>
      <c r="AR11" s="282" t="s">
        <v>478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7" t="s">
        <v>479</v>
      </c>
      <c r="AL12" s="1198"/>
      <c r="AM12" s="1198"/>
      <c r="AN12" s="1199"/>
      <c r="AO12" s="280" t="s">
        <v>478</v>
      </c>
      <c r="AP12" s="280" t="s">
        <v>478</v>
      </c>
      <c r="AQ12" s="281">
        <v>18</v>
      </c>
      <c r="AR12" s="282" t="s">
        <v>478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7" t="s">
        <v>480</v>
      </c>
      <c r="AL13" s="1198"/>
      <c r="AM13" s="1198"/>
      <c r="AN13" s="1199"/>
      <c r="AO13" s="280">
        <v>56017</v>
      </c>
      <c r="AP13" s="280">
        <v>1666</v>
      </c>
      <c r="AQ13" s="281">
        <v>2565</v>
      </c>
      <c r="AR13" s="282">
        <v>-35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7" t="s">
        <v>481</v>
      </c>
      <c r="AL14" s="1198"/>
      <c r="AM14" s="1198"/>
      <c r="AN14" s="1199"/>
      <c r="AO14" s="280">
        <v>10529</v>
      </c>
      <c r="AP14" s="280">
        <v>313</v>
      </c>
      <c r="AQ14" s="281">
        <v>1231</v>
      </c>
      <c r="AR14" s="282">
        <v>-74.599999999999994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0" t="s">
        <v>482</v>
      </c>
      <c r="AL15" s="1201"/>
      <c r="AM15" s="1201"/>
      <c r="AN15" s="1202"/>
      <c r="AO15" s="280">
        <v>-109958</v>
      </c>
      <c r="AP15" s="280">
        <v>-3271</v>
      </c>
      <c r="AQ15" s="281">
        <v>-4456</v>
      </c>
      <c r="AR15" s="282">
        <v>-26.6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0" t="s">
        <v>190</v>
      </c>
      <c r="AL16" s="1201"/>
      <c r="AM16" s="1201"/>
      <c r="AN16" s="1202"/>
      <c r="AO16" s="280">
        <v>2016634</v>
      </c>
      <c r="AP16" s="280">
        <v>59992</v>
      </c>
      <c r="AQ16" s="281">
        <v>72972</v>
      </c>
      <c r="AR16" s="282">
        <v>-17.8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484</v>
      </c>
      <c r="AP20" s="289" t="s">
        <v>485</v>
      </c>
      <c r="AQ20" s="290" t="s">
        <v>486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3" t="s">
        <v>487</v>
      </c>
      <c r="AL21" s="1204"/>
      <c r="AM21" s="1204"/>
      <c r="AN21" s="1205"/>
      <c r="AO21" s="293">
        <v>4.28</v>
      </c>
      <c r="AP21" s="294">
        <v>6.56</v>
      </c>
      <c r="AQ21" s="295">
        <v>-2.2799999999999998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3" t="s">
        <v>488</v>
      </c>
      <c r="AL22" s="1204"/>
      <c r="AM22" s="1204"/>
      <c r="AN22" s="1205"/>
      <c r="AO22" s="298">
        <v>96.8</v>
      </c>
      <c r="AP22" s="299">
        <v>97.1</v>
      </c>
      <c r="AQ22" s="300">
        <v>-0.3</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6" t="s">
        <v>489</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3"/>
    </row>
    <row r="27" spans="1:46">
      <c r="A27" s="305"/>
      <c r="AO27" s="258"/>
      <c r="AP27" s="258"/>
      <c r="AQ27" s="258"/>
      <c r="AR27" s="258"/>
      <c r="AS27" s="258"/>
      <c r="AT27" s="258"/>
    </row>
    <row r="28" spans="1:46" ht="17.25">
      <c r="A28" s="259" t="s">
        <v>490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470</v>
      </c>
      <c r="AP30" s="268"/>
      <c r="AQ30" s="269" t="s">
        <v>471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472</v>
      </c>
      <c r="AQ31" s="275" t="s">
        <v>473</v>
      </c>
      <c r="AR31" s="276" t="s">
        <v>474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7" t="s">
        <v>492</v>
      </c>
      <c r="AL32" s="1188"/>
      <c r="AM32" s="1188"/>
      <c r="AN32" s="1189"/>
      <c r="AO32" s="308">
        <v>984950</v>
      </c>
      <c r="AP32" s="308">
        <v>29301</v>
      </c>
      <c r="AQ32" s="309">
        <v>32092</v>
      </c>
      <c r="AR32" s="310">
        <v>-8.6999999999999993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7" t="s">
        <v>493</v>
      </c>
      <c r="AL33" s="1188"/>
      <c r="AM33" s="1188"/>
      <c r="AN33" s="1189"/>
      <c r="AO33" s="308" t="s">
        <v>478</v>
      </c>
      <c r="AP33" s="308" t="s">
        <v>478</v>
      </c>
      <c r="AQ33" s="309" t="s">
        <v>478</v>
      </c>
      <c r="AR33" s="310" t="s">
        <v>478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7" t="s">
        <v>494</v>
      </c>
      <c r="AL34" s="1188"/>
      <c r="AM34" s="1188"/>
      <c r="AN34" s="1189"/>
      <c r="AO34" s="308" t="s">
        <v>478</v>
      </c>
      <c r="AP34" s="308" t="s">
        <v>478</v>
      </c>
      <c r="AQ34" s="309" t="s">
        <v>478</v>
      </c>
      <c r="AR34" s="310" t="s">
        <v>478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7" t="s">
        <v>495</v>
      </c>
      <c r="AL35" s="1188"/>
      <c r="AM35" s="1188"/>
      <c r="AN35" s="1189"/>
      <c r="AO35" s="308">
        <v>214975</v>
      </c>
      <c r="AP35" s="308">
        <v>6395</v>
      </c>
      <c r="AQ35" s="309">
        <v>8882</v>
      </c>
      <c r="AR35" s="310">
        <v>-28</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7" t="s">
        <v>496</v>
      </c>
      <c r="AL36" s="1188"/>
      <c r="AM36" s="1188"/>
      <c r="AN36" s="1189"/>
      <c r="AO36" s="308">
        <v>35723</v>
      </c>
      <c r="AP36" s="308">
        <v>1063</v>
      </c>
      <c r="AQ36" s="309">
        <v>1893</v>
      </c>
      <c r="AR36" s="310">
        <v>-43.8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7" t="s">
        <v>497</v>
      </c>
      <c r="AL37" s="1188"/>
      <c r="AM37" s="1188"/>
      <c r="AN37" s="1189"/>
      <c r="AO37" s="308">
        <v>34232</v>
      </c>
      <c r="AP37" s="308">
        <v>1018</v>
      </c>
      <c r="AQ37" s="309">
        <v>971</v>
      </c>
      <c r="AR37" s="310">
        <v>4.8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0" t="s">
        <v>498</v>
      </c>
      <c r="AL38" s="1191"/>
      <c r="AM38" s="1191"/>
      <c r="AN38" s="1192"/>
      <c r="AO38" s="311" t="s">
        <v>478</v>
      </c>
      <c r="AP38" s="311" t="s">
        <v>478</v>
      </c>
      <c r="AQ38" s="312">
        <v>0</v>
      </c>
      <c r="AR38" s="300" t="s">
        <v>478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0" t="s">
        <v>499</v>
      </c>
      <c r="AL39" s="1191"/>
      <c r="AM39" s="1191"/>
      <c r="AN39" s="1192"/>
      <c r="AO39" s="308" t="s">
        <v>478</v>
      </c>
      <c r="AP39" s="308" t="s">
        <v>478</v>
      </c>
      <c r="AQ39" s="309">
        <v>-3104</v>
      </c>
      <c r="AR39" s="310" t="s">
        <v>478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7" t="s">
        <v>500</v>
      </c>
      <c r="AL40" s="1188"/>
      <c r="AM40" s="1188"/>
      <c r="AN40" s="1189"/>
      <c r="AO40" s="308">
        <v>-756596</v>
      </c>
      <c r="AP40" s="308">
        <v>-22508</v>
      </c>
      <c r="AQ40" s="309">
        <v>-27365</v>
      </c>
      <c r="AR40" s="310">
        <v>-17.7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3" t="s">
        <v>286</v>
      </c>
      <c r="AL41" s="1194"/>
      <c r="AM41" s="1194"/>
      <c r="AN41" s="1195"/>
      <c r="AO41" s="308">
        <v>513284</v>
      </c>
      <c r="AP41" s="308">
        <v>15269</v>
      </c>
      <c r="AQ41" s="309">
        <v>13369</v>
      </c>
      <c r="AR41" s="310">
        <v>14.2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502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0" t="s">
        <v>470</v>
      </c>
      <c r="AN49" s="1182" t="s">
        <v>504</v>
      </c>
      <c r="AO49" s="1183"/>
      <c r="AP49" s="1183"/>
      <c r="AQ49" s="1183"/>
      <c r="AR49" s="118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1"/>
      <c r="AN50" s="324" t="s">
        <v>505</v>
      </c>
      <c r="AO50" s="325" t="s">
        <v>506</v>
      </c>
      <c r="AP50" s="326" t="s">
        <v>507</v>
      </c>
      <c r="AQ50" s="327" t="s">
        <v>508</v>
      </c>
      <c r="AR50" s="328" t="s">
        <v>509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510</v>
      </c>
      <c r="AL51" s="321"/>
      <c r="AM51" s="329">
        <v>2885685</v>
      </c>
      <c r="AN51" s="330">
        <v>88616</v>
      </c>
      <c r="AO51" s="331">
        <v>56.3</v>
      </c>
      <c r="AP51" s="332">
        <v>52191</v>
      </c>
      <c r="AQ51" s="333">
        <v>9.3000000000000007</v>
      </c>
      <c r="AR51" s="334">
        <v>47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511</v>
      </c>
      <c r="AM52" s="337">
        <v>1406700</v>
      </c>
      <c r="AN52" s="338">
        <v>43198</v>
      </c>
      <c r="AO52" s="339">
        <v>43.3</v>
      </c>
      <c r="AP52" s="340">
        <v>24843</v>
      </c>
      <c r="AQ52" s="341">
        <v>-0.4</v>
      </c>
      <c r="AR52" s="342">
        <v>43.7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512</v>
      </c>
      <c r="AL53" s="321"/>
      <c r="AM53" s="329">
        <v>4033399</v>
      </c>
      <c r="AN53" s="330">
        <v>122484</v>
      </c>
      <c r="AO53" s="331">
        <v>38.200000000000003</v>
      </c>
      <c r="AP53" s="332">
        <v>47387</v>
      </c>
      <c r="AQ53" s="333">
        <v>-9.1999999999999993</v>
      </c>
      <c r="AR53" s="334">
        <v>47.4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511</v>
      </c>
      <c r="AM54" s="337">
        <v>2017366</v>
      </c>
      <c r="AN54" s="338">
        <v>61262</v>
      </c>
      <c r="AO54" s="339">
        <v>41.8</v>
      </c>
      <c r="AP54" s="340">
        <v>24928</v>
      </c>
      <c r="AQ54" s="341">
        <v>0.3</v>
      </c>
      <c r="AR54" s="342">
        <v>41.5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513</v>
      </c>
      <c r="AL55" s="321"/>
      <c r="AM55" s="329">
        <v>1580796</v>
      </c>
      <c r="AN55" s="330">
        <v>47375</v>
      </c>
      <c r="AO55" s="331">
        <v>-61.3</v>
      </c>
      <c r="AP55" s="332">
        <v>51264</v>
      </c>
      <c r="AQ55" s="333">
        <v>8.1999999999999993</v>
      </c>
      <c r="AR55" s="334">
        <v>-69.5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511</v>
      </c>
      <c r="AM56" s="337">
        <v>982534</v>
      </c>
      <c r="AN56" s="338">
        <v>29445</v>
      </c>
      <c r="AO56" s="339">
        <v>-51.9</v>
      </c>
      <c r="AP56" s="340">
        <v>26040</v>
      </c>
      <c r="AQ56" s="341">
        <v>4.5</v>
      </c>
      <c r="AR56" s="342">
        <v>-56.4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514</v>
      </c>
      <c r="AL57" s="321"/>
      <c r="AM57" s="329">
        <v>1727289</v>
      </c>
      <c r="AN57" s="330">
        <v>51270</v>
      </c>
      <c r="AO57" s="331">
        <v>8.1999999999999993</v>
      </c>
      <c r="AP57" s="332">
        <v>52068</v>
      </c>
      <c r="AQ57" s="333">
        <v>1.6</v>
      </c>
      <c r="AR57" s="334">
        <v>6.6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511</v>
      </c>
      <c r="AM58" s="337">
        <v>385090</v>
      </c>
      <c r="AN58" s="338">
        <v>11430</v>
      </c>
      <c r="AO58" s="339">
        <v>-61.2</v>
      </c>
      <c r="AP58" s="340">
        <v>26936</v>
      </c>
      <c r="AQ58" s="341">
        <v>3.4</v>
      </c>
      <c r="AR58" s="342">
        <v>-64.599999999999994</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515</v>
      </c>
      <c r="AL59" s="321"/>
      <c r="AM59" s="329">
        <v>1621350</v>
      </c>
      <c r="AN59" s="330">
        <v>48233</v>
      </c>
      <c r="AO59" s="331">
        <v>-5.9</v>
      </c>
      <c r="AP59" s="332">
        <v>47161</v>
      </c>
      <c r="AQ59" s="333">
        <v>-9.4</v>
      </c>
      <c r="AR59" s="334">
        <v>3.5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511</v>
      </c>
      <c r="AM60" s="337">
        <v>697020</v>
      </c>
      <c r="AN60" s="338">
        <v>20735</v>
      </c>
      <c r="AO60" s="339">
        <v>81.400000000000006</v>
      </c>
      <c r="AP60" s="340">
        <v>24595</v>
      </c>
      <c r="AQ60" s="341">
        <v>-8.6999999999999993</v>
      </c>
      <c r="AR60" s="342">
        <v>90.1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516</v>
      </c>
      <c r="AL61" s="343"/>
      <c r="AM61" s="344">
        <v>2369704</v>
      </c>
      <c r="AN61" s="345">
        <v>71596</v>
      </c>
      <c r="AO61" s="346">
        <v>7.1</v>
      </c>
      <c r="AP61" s="347">
        <v>50014</v>
      </c>
      <c r="AQ61" s="348">
        <v>0.1</v>
      </c>
      <c r="AR61" s="334">
        <v>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511</v>
      </c>
      <c r="AM62" s="337">
        <v>1097742</v>
      </c>
      <c r="AN62" s="338">
        <v>33214</v>
      </c>
      <c r="AO62" s="339">
        <v>10.7</v>
      </c>
      <c r="AP62" s="340">
        <v>25468</v>
      </c>
      <c r="AQ62" s="341">
        <v>-0.2</v>
      </c>
      <c r="AR62" s="342">
        <v>10.9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xYSDWDb8wRlO9ZX/Tcup3zHxll+l1r+Uf1e0IsdOTny4PO2HIJh7Ck+l6hAa897Yk+iOZE3vL+FdEqmjfEJHtA==" saltValue="GRuw3xw8Bn89Zf71CznY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518</v>
      </c>
    </row>
    <row r="120" spans="125:125" ht="13.5" hidden="1" customHeight="1"/>
    <row r="121" spans="125:125" ht="13.5" hidden="1" customHeight="1">
      <c r="DU121" s="255"/>
    </row>
  </sheetData>
  <sheetProtection algorithmName="SHA-512" hashValue="tm3vTzCezmmd/Gj0BkKDwhOz6aEoZeiI7WbRVYldWGhcgzs2CgKwAx1cIOqnStXWEFQOfax9GBSuCleyWVp+6w==" saltValue="SMxuRZG5a5bzVYD3lBZT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519</v>
      </c>
    </row>
  </sheetData>
  <sheetProtection algorithmName="SHA-512" hashValue="xsvxCO06/LFeowvc5s6vZ4p6FQjPZlTUmmM7gKgm4+fJIy2ZSDHRCU7LpROBJeRT+UuogWYSgwMbPNzS8bk+gg==" saltValue="qL5o+uUQAL11MQjDmgOk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206" t="s">
        <v>3</v>
      </c>
      <c r="D47" s="1206"/>
      <c r="E47" s="1207"/>
      <c r="F47" s="11">
        <v>41.72</v>
      </c>
      <c r="G47" s="12">
        <v>37.96</v>
      </c>
      <c r="H47" s="12">
        <v>37.81</v>
      </c>
      <c r="I47" s="12">
        <v>35.69</v>
      </c>
      <c r="J47" s="13">
        <v>37.299999999999997</v>
      </c>
    </row>
    <row r="48" spans="2:10" ht="57.75" customHeight="1">
      <c r="B48" s="14"/>
      <c r="C48" s="1208" t="s">
        <v>4</v>
      </c>
      <c r="D48" s="1208"/>
      <c r="E48" s="1209"/>
      <c r="F48" s="15">
        <v>5.6</v>
      </c>
      <c r="G48" s="16">
        <v>6.05</v>
      </c>
      <c r="H48" s="16">
        <v>4.5999999999999996</v>
      </c>
      <c r="I48" s="16">
        <v>5.24</v>
      </c>
      <c r="J48" s="17">
        <v>8.43</v>
      </c>
    </row>
    <row r="49" spans="2:10" ht="57.75" customHeight="1" thickBot="1">
      <c r="B49" s="18"/>
      <c r="C49" s="1210" t="s">
        <v>5</v>
      </c>
      <c r="D49" s="1210"/>
      <c r="E49" s="1211"/>
      <c r="F49" s="19">
        <v>0.2</v>
      </c>
      <c r="G49" s="20" t="s">
        <v>525</v>
      </c>
      <c r="H49" s="20" t="s">
        <v>526</v>
      </c>
      <c r="I49" s="20">
        <v>0.91</v>
      </c>
      <c r="J49" s="21">
        <v>7.71</v>
      </c>
    </row>
    <row r="50" spans="2:10"/>
  </sheetData>
  <sheetProtection algorithmName="SHA-512" hashValue="HpS6lpGP4pT76cO4h+fjVA2DMutoRLYlzxxcJLc+rwCJjRCcW1KwZ7DNQjqdWo129F0/8E+yBMzyO/Y6IwMh1w==" saltValue="zoccZAz2NIuqyNsQk1v5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2023-03-27T07:46:29Z</cp:lastPrinted>
  <dcterms:created xsi:type="dcterms:W3CDTF">2023-02-20T07:14:44Z</dcterms:created>
  <dcterms:modified xsi:type="dcterms:W3CDTF">2023-11-01T01:30:15Z</dcterms:modified>
  <cp:category/>
</cp:coreProperties>
</file>