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033市町村支援課\00.一時保存フォルダ（令和３年度）\M_財政\M4_財政診断\M409_財政状況資料集\210910　令和元年度分の作成（２回目）\03　市町村提出\"/>
    </mc:Choice>
  </mc:AlternateContent>
  <bookViews>
    <workbookView xWindow="0" yWindow="0" windowWidth="15360" windowHeight="7635" tabRatio="95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21" r:id="rId14"/>
    <sheet name="施設類型別ストック情報分析表①" sheetId="22" r:id="rId15"/>
    <sheet name="施設類型別ストック情報分析表②" sheetId="23"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63" i="12" l="1"/>
  <c r="AP63" i="12"/>
  <c r="AP23" i="12" l="1"/>
  <c r="AA23" i="12"/>
  <c r="V23" i="12"/>
  <c r="Q23" i="12"/>
  <c r="AO35"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BW34" i="10"/>
  <c r="BE34" i="10"/>
  <c r="AM34" i="10"/>
  <c r="U34" i="10"/>
  <c r="C34" i="10"/>
  <c r="BW35" i="10" l="1"/>
  <c r="BW36" i="10" s="1"/>
  <c r="BW37" i="10" s="1"/>
  <c r="BW38" i="10" s="1"/>
  <c r="BW39" i="10" s="1"/>
  <c r="BW40" i="10" s="1"/>
  <c r="BW41" i="10" s="1"/>
  <c r="BW42" i="10" s="1"/>
  <c r="BW43"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alcChain>
</file>

<file path=xl/sharedStrings.xml><?xml version="1.0" encoding="utf-8"?>
<sst xmlns="http://schemas.openxmlformats.org/spreadsheetml/2006/main" count="1141" uniqueCount="621">
  <si>
    <t>標準財政規模比（％）</t>
    <phoneticPr fontId="6"/>
  </si>
  <si>
    <t>区分</t>
    <rPh sb="0" eb="2">
      <t>クブン</t>
    </rPh>
    <phoneticPr fontId="6"/>
  </si>
  <si>
    <t>年度</t>
    <rPh sb="0" eb="2">
      <t>ネンド</t>
    </rPh>
    <phoneticPr fontId="6"/>
  </si>
  <si>
    <t>財政調整基金残高</t>
    <rPh sb="0" eb="2">
      <t>ザイセイ</t>
    </rPh>
    <rPh sb="2" eb="4">
      <t>チョウセイ</t>
    </rPh>
    <rPh sb="4" eb="6">
      <t>キキン</t>
    </rPh>
    <rPh sb="6" eb="8">
      <t>ザンダカ</t>
    </rPh>
    <phoneticPr fontId="6"/>
  </si>
  <si>
    <t>実質収支額</t>
    <rPh sb="0" eb="2">
      <t>ジッシツ</t>
    </rPh>
    <rPh sb="2" eb="4">
      <t>シュウシ</t>
    </rPh>
    <rPh sb="4" eb="5">
      <t>ガク</t>
    </rPh>
    <phoneticPr fontId="6"/>
  </si>
  <si>
    <t>実質単年度収支</t>
    <rPh sb="0" eb="2">
      <t>ジッシツ</t>
    </rPh>
    <rPh sb="2" eb="5">
      <t>タンネンド</t>
    </rPh>
    <rPh sb="5" eb="7">
      <t>シュウシ</t>
    </rPh>
    <phoneticPr fontId="6"/>
  </si>
  <si>
    <t>標準財政規模比（％）</t>
    <phoneticPr fontId="6"/>
  </si>
  <si>
    <t>会計</t>
    <rPh sb="0" eb="2">
      <t>カイケイ</t>
    </rPh>
    <phoneticPr fontId="6"/>
  </si>
  <si>
    <t>※令和2年度中に市町村合併した団体で、合併前の団体ごとの決算に基づく連結実質赤字比率を算出していない団体については、グラフを表記しない。</t>
    <rPh sb="1" eb="3">
      <t>レイワ</t>
    </rPh>
    <phoneticPr fontId="6"/>
  </si>
  <si>
    <t>（百万円）</t>
    <rPh sb="1" eb="2">
      <t>ヒャク</t>
    </rPh>
    <rPh sb="2" eb="4">
      <t>マンエン</t>
    </rPh>
    <phoneticPr fontId="6"/>
  </si>
  <si>
    <t>分子の構造</t>
    <rPh sb="0" eb="2">
      <t>ブンシ</t>
    </rPh>
    <rPh sb="3" eb="5">
      <t>コウゾウ</t>
    </rPh>
    <phoneticPr fontId="6"/>
  </si>
  <si>
    <t>元利償還金等(A)</t>
    <phoneticPr fontId="6"/>
  </si>
  <si>
    <t>元利償還金</t>
  </si>
  <si>
    <t>減債基金積立不足算定額※2</t>
    <phoneticPr fontId="6"/>
  </si>
  <si>
    <t>満期一括償還地方債に係る年度割相当額</t>
    <phoneticPr fontId="6"/>
  </si>
  <si>
    <t>公営企業債の元利償還金に対する繰入金</t>
  </si>
  <si>
    <t>組合等が起こした地方債の元利償還金に対する負担金等</t>
  </si>
  <si>
    <t>債務負担行為に基づく支出額</t>
  </si>
  <si>
    <t>一時借入金の利子</t>
    <phoneticPr fontId="6"/>
  </si>
  <si>
    <t>算入公債費等(B)</t>
    <phoneticPr fontId="6"/>
  </si>
  <si>
    <t>算入公債費等</t>
    <phoneticPr fontId="6"/>
  </si>
  <si>
    <t>(A)－(B)</t>
    <phoneticPr fontId="6"/>
  </si>
  <si>
    <t>実質公債費比率の分子</t>
    <phoneticPr fontId="6"/>
  </si>
  <si>
    <t>※1 令和2年度中に市町村合併した団体で、合併前の団体ごとの決算に基づく実質公債費比率を算出していない団体については、グラフを表記しない。</t>
    <rPh sb="3" eb="5">
      <t>レイワ</t>
    </rPh>
    <phoneticPr fontId="6"/>
  </si>
  <si>
    <t>（参考）</t>
    <rPh sb="1" eb="3">
      <t>サンコウ</t>
    </rPh>
    <phoneticPr fontId="6"/>
  </si>
  <si>
    <t>※2　減債基金
　　積立状況等</t>
    <rPh sb="3" eb="5">
      <t>ゲンサイ</t>
    </rPh>
    <rPh sb="5" eb="7">
      <t>キキン</t>
    </rPh>
    <rPh sb="10" eb="12">
      <t>ツミタテ</t>
    </rPh>
    <rPh sb="12" eb="14">
      <t>ジョウキョウ</t>
    </rPh>
    <rPh sb="14" eb="15">
      <t>トウ</t>
    </rPh>
    <phoneticPr fontId="3"/>
  </si>
  <si>
    <r>
      <t>減債基金残高</t>
    </r>
    <r>
      <rPr>
        <sz val="11"/>
        <color theme="1"/>
        <rFont val="ＭＳ ゴシック"/>
        <family val="3"/>
        <charset val="128"/>
      </rPr>
      <t>（注）</t>
    </r>
    <rPh sb="4" eb="6">
      <t>ザンダカ</t>
    </rPh>
    <rPh sb="7" eb="8">
      <t>チュウ</t>
    </rPh>
    <phoneticPr fontId="2"/>
  </si>
  <si>
    <t>減債基金積立相当額</t>
    <rPh sb="0" eb="2">
      <t>ゲンサイ</t>
    </rPh>
    <rPh sb="2" eb="4">
      <t>キキン</t>
    </rPh>
    <rPh sb="4" eb="6">
      <t>ツミタテ</t>
    </rPh>
    <rPh sb="6" eb="9">
      <t>ソウトウガク</t>
    </rPh>
    <phoneticPr fontId="2"/>
  </si>
  <si>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2"/>
  </si>
  <si>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2"/>
  </si>
  <si>
    <t>将来負担額(A)</t>
    <phoneticPr fontId="6"/>
  </si>
  <si>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</si>
  <si>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</si>
  <si>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</si>
  <si>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</si>
  <si>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</si>
  <si>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</si>
  <si>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6"/>
  </si>
  <si>
    <t>連結実質赤字額</t>
  </si>
  <si>
    <t>組合等連結実質赤字額負担見込額</t>
  </si>
  <si>
    <t>充当可能財源等(B)</t>
    <phoneticPr fontId="6"/>
  </si>
  <si>
    <t>充当可能基金</t>
  </si>
  <si>
    <t>充当可能特定歳入</t>
  </si>
  <si>
    <t>基準財政需要額算入見込額</t>
  </si>
  <si>
    <t>(A)－(B)</t>
    <phoneticPr fontId="6"/>
  </si>
  <si>
    <t>将来負担比率の分子</t>
  </si>
  <si>
    <t>※令和2年度中に市町村合併した団体で、合併前の団体ごとの決算に基づく将来負担比率を算出していない団体については、グラフを表記しない。</t>
    <rPh sb="1" eb="3">
      <t>レイワ</t>
    </rPh>
    <phoneticPr fontId="6"/>
  </si>
  <si>
    <t>（百万円）</t>
    <rPh sb="1" eb="4">
      <t>ヒャクマンエン</t>
    </rPh>
    <phoneticPr fontId="6"/>
  </si>
  <si>
    <t>財政調整基金</t>
    <rPh sb="0" eb="2">
      <t>ザイセイ</t>
    </rPh>
    <rPh sb="2" eb="4">
      <t>チョウセイ</t>
    </rPh>
    <rPh sb="4" eb="6">
      <t>キキン</t>
    </rPh>
    <phoneticPr fontId="6"/>
  </si>
  <si>
    <t>減債基金</t>
    <rPh sb="0" eb="2">
      <t>ゲンサイ</t>
    </rPh>
    <rPh sb="2" eb="4">
      <t>キキン</t>
    </rPh>
    <phoneticPr fontId="6"/>
  </si>
  <si>
    <t>その他特定目的基金</t>
    <rPh sb="2" eb="3">
      <t>タ</t>
    </rPh>
    <rPh sb="3" eb="5">
      <t>トクテイ</t>
    </rPh>
    <rPh sb="5" eb="7">
      <t>モクテキ</t>
    </rPh>
    <rPh sb="7" eb="9">
      <t>キキン</t>
    </rPh>
    <phoneticPr fontId="6"/>
  </si>
  <si>
    <t>基金残高合計</t>
    <rPh sb="0" eb="2">
      <t>キキン</t>
    </rPh>
    <rPh sb="2" eb="4">
      <t>ザンダカ</t>
    </rPh>
    <rPh sb="4" eb="6">
      <t>ゴウケイ</t>
    </rPh>
    <phoneticPr fontId="6"/>
  </si>
  <si>
    <t>当該団体(円)</t>
  </si>
  <si>
    <t>実質収支比率等に係る経年分析</t>
  </si>
  <si>
    <t>実質収支額</t>
    <phoneticPr fontId="17"/>
  </si>
  <si>
    <t>財政調整基金残高</t>
    <phoneticPr fontId="6"/>
  </si>
  <si>
    <t>実質単年度収支</t>
    <rPh sb="0" eb="2">
      <t>ジッシツ</t>
    </rPh>
    <rPh sb="2" eb="5">
      <t>タンネンド</t>
    </rPh>
    <rPh sb="5" eb="7">
      <t>シュウシ</t>
    </rPh>
    <phoneticPr fontId="17"/>
  </si>
  <si>
    <t>連結実質赤字比率に係る赤字・黒字の構成分析</t>
  </si>
  <si>
    <t>赤字額</t>
    <rPh sb="0" eb="2">
      <t>アカジ</t>
    </rPh>
    <rPh sb="2" eb="3">
      <t>ガク</t>
    </rPh>
    <phoneticPr fontId="17"/>
  </si>
  <si>
    <t>黒字額</t>
    <rPh sb="0" eb="2">
      <t>クロジ</t>
    </rPh>
    <rPh sb="2" eb="3">
      <t>ガク</t>
    </rPh>
    <phoneticPr fontId="17"/>
  </si>
  <si>
    <t>実質公債費比率（分子）の構造</t>
  </si>
  <si>
    <t>元利償還金等</t>
    <rPh sb="0" eb="2">
      <t>ガンリ</t>
    </rPh>
    <rPh sb="2" eb="5">
      <t>ショウカンキン</t>
    </rPh>
    <rPh sb="5" eb="6">
      <t>トウ</t>
    </rPh>
    <phoneticPr fontId="6"/>
  </si>
  <si>
    <t>算入公債費等</t>
    <rPh sb="0" eb="2">
      <t>サンニュウ</t>
    </rPh>
    <rPh sb="2" eb="6">
      <t>コウサイヒトウ</t>
    </rPh>
    <phoneticPr fontId="6"/>
  </si>
  <si>
    <t>算入公債費等</t>
    <rPh sb="0" eb="2">
      <t>サンニュウ</t>
    </rPh>
    <rPh sb="2" eb="6">
      <t>コウサイヒトウ</t>
    </rPh>
    <phoneticPr fontId="17"/>
  </si>
  <si>
    <t>一時借入金の利子</t>
    <phoneticPr fontId="6"/>
  </si>
  <si>
    <t>債務負担行為に基づく支出額</t>
    <phoneticPr fontId="6"/>
  </si>
  <si>
    <t>組合等が起こした地方債の元利償還金に対する負担金等</t>
    <phoneticPr fontId="6"/>
  </si>
  <si>
    <t>公営企業債の元利償還金に対する繰入金</t>
    <phoneticPr fontId="6"/>
  </si>
  <si>
    <t>満期一括償還地方債に係る年度割相当額</t>
    <phoneticPr fontId="6"/>
  </si>
  <si>
    <t>減債基金積立不足算定額</t>
    <phoneticPr fontId="6"/>
  </si>
  <si>
    <t>元利償還金</t>
    <phoneticPr fontId="6"/>
  </si>
  <si>
    <t>実質公債費比率の分子</t>
  </si>
  <si>
    <t>将来負担比率（分子）の構造</t>
  </si>
  <si>
    <t>将来負担額</t>
    <rPh sb="0" eb="2">
      <t>ショウライ</t>
    </rPh>
    <rPh sb="2" eb="4">
      <t>フタン</t>
    </rPh>
    <rPh sb="4" eb="5">
      <t>ガク</t>
    </rPh>
    <phoneticPr fontId="6"/>
  </si>
  <si>
    <t>充当可能財源等</t>
    <rPh sb="0" eb="2">
      <t>ジュウトウ</t>
    </rPh>
    <rPh sb="2" eb="4">
      <t>カノウ</t>
    </rPh>
    <rPh sb="4" eb="6">
      <t>ザイゲン</t>
    </rPh>
    <rPh sb="6" eb="7">
      <t>トウ</t>
    </rPh>
    <phoneticPr fontId="6"/>
  </si>
  <si>
    <t>将来負担比率の分子</t>
    <phoneticPr fontId="6"/>
  </si>
  <si>
    <t>基金残高に係る経年分析</t>
    <phoneticPr fontId="20"/>
  </si>
  <si>
    <t>財政調整基金</t>
    <phoneticPr fontId="20"/>
  </si>
  <si>
    <t>減債基金</t>
    <phoneticPr fontId="20"/>
  </si>
  <si>
    <t>その他特定目的基金</t>
    <phoneticPr fontId="20"/>
  </si>
  <si>
    <t>令和元年度　財政状況資料集</t>
    <phoneticPr fontId="6"/>
  </si>
  <si>
    <t>総括表（市町村）</t>
    <rPh sb="0" eb="2">
      <t>ソウカツ</t>
    </rPh>
    <rPh sb="2" eb="3">
      <t>ヒョウ</t>
    </rPh>
    <rPh sb="4" eb="7">
      <t>シチョウソン</t>
    </rPh>
    <phoneticPr fontId="6"/>
  </si>
  <si>
    <t>都道府県名</t>
    <phoneticPr fontId="6"/>
  </si>
  <si>
    <t>福岡県</t>
    <phoneticPr fontId="6"/>
  </si>
  <si>
    <t>市町村類型</t>
    <phoneticPr fontId="6"/>
  </si>
  <si>
    <t>Ⅱ－３</t>
    <phoneticPr fontId="6"/>
  </si>
  <si>
    <t>指定団体等の指定状況</t>
    <phoneticPr fontId="6"/>
  </si>
  <si>
    <t>令和元年度(千円)</t>
    <rPh sb="0" eb="2">
      <t>レイワ</t>
    </rPh>
    <rPh sb="2" eb="3">
      <t>ガン</t>
    </rPh>
    <rPh sb="3" eb="5">
      <t>ネンド</t>
    </rPh>
    <rPh sb="6" eb="8">
      <t>センエン</t>
    </rPh>
    <phoneticPr fontId="6"/>
  </si>
  <si>
    <t>平成30年度(千円)</t>
    <rPh sb="0" eb="2">
      <t>ヘイセイ</t>
    </rPh>
    <rPh sb="4" eb="6">
      <t>ネンド</t>
    </rPh>
    <phoneticPr fontId="6"/>
  </si>
  <si>
    <t>令和元年度(千円･％)</t>
    <rPh sb="0" eb="2">
      <t>レイワ</t>
    </rPh>
    <rPh sb="2" eb="3">
      <t>ガン</t>
    </rPh>
    <rPh sb="3" eb="5">
      <t>ネンド</t>
    </rPh>
    <rPh sb="6" eb="8">
      <t>センエン</t>
    </rPh>
    <phoneticPr fontId="6"/>
  </si>
  <si>
    <t>平成30年度(千円･％)</t>
    <rPh sb="0" eb="2">
      <t>ヘイセイ</t>
    </rPh>
    <rPh sb="4" eb="6">
      <t>ネンド</t>
    </rPh>
    <rPh sb="7" eb="9">
      <t>センエン</t>
    </rPh>
    <phoneticPr fontId="6"/>
  </si>
  <si>
    <t>歳入総額</t>
    <phoneticPr fontId="26"/>
  </si>
  <si>
    <t>実質収支比率</t>
    <rPh sb="0" eb="2">
      <t>ジッシツ</t>
    </rPh>
    <rPh sb="2" eb="4">
      <t>シュウシ</t>
    </rPh>
    <rPh sb="4" eb="6">
      <t>ヒリツ</t>
    </rPh>
    <phoneticPr fontId="6"/>
  </si>
  <si>
    <t>財政健全化等</t>
    <rPh sb="0" eb="2">
      <t>ザイセイ</t>
    </rPh>
    <rPh sb="2" eb="5">
      <t>ケンゼンカ</t>
    </rPh>
    <rPh sb="5" eb="6">
      <t>トウ</t>
    </rPh>
    <phoneticPr fontId="6"/>
  </si>
  <si>
    <t>×</t>
    <phoneticPr fontId="6"/>
  </si>
  <si>
    <t>歳出総額</t>
    <phoneticPr fontId="26"/>
  </si>
  <si>
    <t>経常収支比率</t>
    <rPh sb="0" eb="2">
      <t>ケイジョウ</t>
    </rPh>
    <rPh sb="2" eb="4">
      <t>シュウシ</t>
    </rPh>
    <rPh sb="4" eb="6">
      <t>ヒリツ</t>
    </rPh>
    <phoneticPr fontId="6"/>
  </si>
  <si>
    <t>市町村名</t>
    <rPh sb="0" eb="3">
      <t>シチョウソン</t>
    </rPh>
    <rPh sb="3" eb="4">
      <t>メイ</t>
    </rPh>
    <phoneticPr fontId="6"/>
  </si>
  <si>
    <t>古賀市</t>
    <phoneticPr fontId="6"/>
  </si>
  <si>
    <t>地方交付税種地</t>
    <rPh sb="0" eb="2">
      <t>チホウ</t>
    </rPh>
    <rPh sb="2" eb="5">
      <t>コウフゼイ</t>
    </rPh>
    <rPh sb="5" eb="6">
      <t>シュ</t>
    </rPh>
    <rPh sb="6" eb="7">
      <t>チ</t>
    </rPh>
    <phoneticPr fontId="6"/>
  </si>
  <si>
    <t>2-5</t>
    <phoneticPr fontId="6"/>
  </si>
  <si>
    <t>財源超過</t>
    <rPh sb="0" eb="2">
      <t>ザイゲン</t>
    </rPh>
    <rPh sb="2" eb="4">
      <t>チョウカ</t>
    </rPh>
    <phoneticPr fontId="6"/>
  </si>
  <si>
    <t>歳入歳出差引</t>
    <phoneticPr fontId="26"/>
  </si>
  <si>
    <t>　　(※1)</t>
    <phoneticPr fontId="6"/>
  </si>
  <si>
    <t>首都</t>
    <rPh sb="0" eb="2">
      <t>シュト</t>
    </rPh>
    <phoneticPr fontId="6"/>
  </si>
  <si>
    <t>翌年度に繰越すべき財源</t>
    <phoneticPr fontId="6"/>
  </si>
  <si>
    <t>標準財政規模</t>
    <rPh sb="0" eb="2">
      <t>ヒョウジュン</t>
    </rPh>
    <rPh sb="2" eb="4">
      <t>ザイセイ</t>
    </rPh>
    <rPh sb="4" eb="6">
      <t>キボ</t>
    </rPh>
    <phoneticPr fontId="6"/>
  </si>
  <si>
    <t>近畿</t>
    <rPh sb="0" eb="2">
      <t>キンキ</t>
    </rPh>
    <phoneticPr fontId="6"/>
  </si>
  <si>
    <t>実質収支</t>
    <phoneticPr fontId="26"/>
  </si>
  <si>
    <t>財政力指数</t>
    <rPh sb="0" eb="3">
      <t>ザイセイリョク</t>
    </rPh>
    <rPh sb="3" eb="5">
      <t>シスウ</t>
    </rPh>
    <phoneticPr fontId="6"/>
  </si>
  <si>
    <t>人口</t>
    <rPh sb="0" eb="2">
      <t>ジンコウ</t>
    </rPh>
    <phoneticPr fontId="6"/>
  </si>
  <si>
    <t>平成27年国調(人)</t>
    <rPh sb="0" eb="2">
      <t>ヘイセイ</t>
    </rPh>
    <rPh sb="4" eb="5">
      <t>ネン</t>
    </rPh>
    <rPh sb="5" eb="6">
      <t>コク</t>
    </rPh>
    <rPh sb="6" eb="7">
      <t>チョウ</t>
    </rPh>
    <phoneticPr fontId="6"/>
  </si>
  <si>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6"/>
  </si>
  <si>
    <t>中部</t>
    <rPh sb="0" eb="2">
      <t>チュウブ</t>
    </rPh>
    <phoneticPr fontId="6"/>
  </si>
  <si>
    <t>単年度収支</t>
    <phoneticPr fontId="26"/>
  </si>
  <si>
    <t>公債費負担比率</t>
    <rPh sb="0" eb="3">
      <t>コウサイヒ</t>
    </rPh>
    <rPh sb="3" eb="5">
      <t>フタン</t>
    </rPh>
    <rPh sb="5" eb="7">
      <t>ヒリツ</t>
    </rPh>
    <phoneticPr fontId="6"/>
  </si>
  <si>
    <t>平成22年国調(人)</t>
    <rPh sb="4" eb="5">
      <t>ネン</t>
    </rPh>
    <rPh sb="5" eb="6">
      <t>コク</t>
    </rPh>
    <rPh sb="6" eb="7">
      <t>チョウ</t>
    </rPh>
    <phoneticPr fontId="6"/>
  </si>
  <si>
    <t>過疎</t>
    <rPh sb="0" eb="2">
      <t>カソ</t>
    </rPh>
    <phoneticPr fontId="6"/>
  </si>
  <si>
    <t>×</t>
    <phoneticPr fontId="6"/>
  </si>
  <si>
    <t>積立金</t>
    <phoneticPr fontId="26"/>
  </si>
  <si>
    <t>健全化判断比率</t>
    <phoneticPr fontId="6"/>
  </si>
  <si>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6"/>
  </si>
  <si>
    <t>0.1</t>
    <phoneticPr fontId="6"/>
  </si>
  <si>
    <t>山振</t>
    <rPh sb="0" eb="1">
      <t>ヤマ</t>
    </rPh>
    <rPh sb="1" eb="2">
      <t>フ</t>
    </rPh>
    <phoneticPr fontId="6"/>
  </si>
  <si>
    <t>×</t>
    <phoneticPr fontId="6"/>
  </si>
  <si>
    <t>繰上償還金</t>
    <phoneticPr fontId="26"/>
  </si>
  <si>
    <t>　実質赤字比率</t>
    <rPh sb="1" eb="3">
      <t>ジッシツ</t>
    </rPh>
    <rPh sb="3" eb="5">
      <t>アカジ</t>
    </rPh>
    <rPh sb="5" eb="7">
      <t>ヒリツ</t>
    </rPh>
    <phoneticPr fontId="6"/>
  </si>
  <si>
    <t>-</t>
    <phoneticPr fontId="6"/>
  </si>
  <si>
    <t>住民基本台帳人口
 (※7)</t>
    <rPh sb="0" eb="2">
      <t>ジュウミン</t>
    </rPh>
    <rPh sb="2" eb="4">
      <t>キホン</t>
    </rPh>
    <rPh sb="4" eb="6">
      <t>ダイチョウ</t>
    </rPh>
    <rPh sb="6" eb="8">
      <t>ジンコウ</t>
    </rPh>
    <phoneticPr fontId="6"/>
  </si>
  <si>
    <t>令02.01.01(人)</t>
    <rPh sb="0" eb="1">
      <t>レイ</t>
    </rPh>
    <phoneticPr fontId="6"/>
  </si>
  <si>
    <t>平成27年国調</t>
    <rPh sb="0" eb="2">
      <t>ヘイセイ</t>
    </rPh>
    <rPh sb="4" eb="5">
      <t>ネン</t>
    </rPh>
    <rPh sb="5" eb="6">
      <t>コク</t>
    </rPh>
    <rPh sb="6" eb="7">
      <t>チョウ</t>
    </rPh>
    <phoneticPr fontId="6"/>
  </si>
  <si>
    <t>平成22年国調</t>
    <rPh sb="4" eb="5">
      <t>ネン</t>
    </rPh>
    <rPh sb="5" eb="6">
      <t>コク</t>
    </rPh>
    <rPh sb="6" eb="7">
      <t>チョウ</t>
    </rPh>
    <phoneticPr fontId="6"/>
  </si>
  <si>
    <t>低開発</t>
    <rPh sb="0" eb="1">
      <t>テイ</t>
    </rPh>
    <rPh sb="1" eb="3">
      <t>カイハツ</t>
    </rPh>
    <phoneticPr fontId="6"/>
  </si>
  <si>
    <t>×</t>
    <phoneticPr fontId="6"/>
  </si>
  <si>
    <t>積立金取崩し額</t>
    <phoneticPr fontId="26"/>
  </si>
  <si>
    <t>　連結実質赤字比率</t>
    <rPh sb="1" eb="3">
      <t>レンケツ</t>
    </rPh>
    <rPh sb="3" eb="5">
      <t>ジッシツ</t>
    </rPh>
    <rPh sb="5" eb="7">
      <t>アカジ</t>
    </rPh>
    <rPh sb="7" eb="9">
      <t>ヒリツ</t>
    </rPh>
    <phoneticPr fontId="6"/>
  </si>
  <si>
    <t>-</t>
    <phoneticPr fontId="6"/>
  </si>
  <si>
    <t>-</t>
    <phoneticPr fontId="6"/>
  </si>
  <si>
    <t>うち日本人(人)</t>
    <phoneticPr fontId="6"/>
  </si>
  <si>
    <t>第1次</t>
    <rPh sb="0" eb="1">
      <t>ダイ</t>
    </rPh>
    <rPh sb="2" eb="3">
      <t>ジ</t>
    </rPh>
    <phoneticPr fontId="6"/>
  </si>
  <si>
    <t>指数表選定</t>
    <rPh sb="0" eb="2">
      <t>シスウ</t>
    </rPh>
    <rPh sb="2" eb="3">
      <t>ヒョウ</t>
    </rPh>
    <rPh sb="3" eb="5">
      <t>センテイ</t>
    </rPh>
    <phoneticPr fontId="6"/>
  </si>
  <si>
    <t>○</t>
    <phoneticPr fontId="6"/>
  </si>
  <si>
    <t>実質単年度収支</t>
    <phoneticPr fontId="26"/>
  </si>
  <si>
    <t>　実質公債費比率</t>
    <rPh sb="1" eb="3">
      <t>ジッシツ</t>
    </rPh>
    <rPh sb="3" eb="6">
      <t>コウサイヒ</t>
    </rPh>
    <rPh sb="6" eb="8">
      <t>ヒリツ</t>
    </rPh>
    <phoneticPr fontId="6"/>
  </si>
  <si>
    <t>平31.01.01(人)</t>
    <rPh sb="0" eb="1">
      <t>ヘイ</t>
    </rPh>
    <phoneticPr fontId="6"/>
  </si>
  <si>
    <t>　将来負担比率</t>
    <rPh sb="1" eb="3">
      <t>ショウライ</t>
    </rPh>
    <rPh sb="3" eb="5">
      <t>フタン</t>
    </rPh>
    <rPh sb="5" eb="7">
      <t>ヒリツ</t>
    </rPh>
    <phoneticPr fontId="6"/>
  </si>
  <si>
    <t>-</t>
    <phoneticPr fontId="6"/>
  </si>
  <si>
    <t>うち日本人(人)</t>
    <phoneticPr fontId="6"/>
  </si>
  <si>
    <t>第2次</t>
    <rPh sb="0" eb="1">
      <t>ダイ</t>
    </rPh>
    <rPh sb="2" eb="3">
      <t>ジ</t>
    </rPh>
    <phoneticPr fontId="6"/>
  </si>
  <si>
    <t>基準財政収入額</t>
    <phoneticPr fontId="26"/>
  </si>
  <si>
    <r>
      <t>資金不足比率 (※</t>
    </r>
    <r>
      <rPr>
        <sz val="9"/>
        <color indexed="8"/>
        <rFont val="ＭＳ ゴシック"/>
        <family val="3"/>
        <charset val="128"/>
      </rPr>
      <t>4</t>
    </r>
    <r>
      <rPr>
        <sz val="9"/>
        <color indexed="8"/>
        <rFont val="ＭＳ ゴシック"/>
        <family val="3"/>
        <charset val="128"/>
      </rPr>
      <t>)</t>
    </r>
    <phoneticPr fontId="6"/>
  </si>
  <si>
    <t>増減率  (％)</t>
    <rPh sb="0" eb="2">
      <t>ゾウゲン</t>
    </rPh>
    <rPh sb="2" eb="3">
      <t>リツ</t>
    </rPh>
    <phoneticPr fontId="6"/>
  </si>
  <si>
    <t>0.6</t>
    <phoneticPr fontId="6"/>
  </si>
  <si>
    <t>基準財政需要額</t>
    <phoneticPr fontId="26"/>
  </si>
  <si>
    <t>うち日本人(％)</t>
    <phoneticPr fontId="6"/>
  </si>
  <si>
    <t>0.4</t>
    <phoneticPr fontId="6"/>
  </si>
  <si>
    <t>第3次</t>
    <rPh sb="0" eb="1">
      <t>ダイ</t>
    </rPh>
    <rPh sb="2" eb="3">
      <t>ジ</t>
    </rPh>
    <phoneticPr fontId="6"/>
  </si>
  <si>
    <t>標準税収入額等</t>
    <phoneticPr fontId="26"/>
  </si>
  <si>
    <t>面積 (k㎡)</t>
    <rPh sb="0" eb="2">
      <t>メンセキ</t>
    </rPh>
    <phoneticPr fontId="6"/>
  </si>
  <si>
    <t>経常経費充当一般財源等</t>
    <rPh sb="0" eb="2">
      <t>ケイジョウ</t>
    </rPh>
    <rPh sb="2" eb="4">
      <t>ケイヒ</t>
    </rPh>
    <rPh sb="4" eb="6">
      <t>ジュウトウ</t>
    </rPh>
    <rPh sb="6" eb="8">
      <t>イッパン</t>
    </rPh>
    <rPh sb="8" eb="10">
      <t>ザイゲン</t>
    </rPh>
    <rPh sb="10" eb="11">
      <t>トウ</t>
    </rPh>
    <phoneticPr fontId="26"/>
  </si>
  <si>
    <t>人口密度 (人/k㎡)</t>
    <rPh sb="0" eb="2">
      <t>ジンコウ</t>
    </rPh>
    <rPh sb="2" eb="4">
      <t>ミツド</t>
    </rPh>
    <phoneticPr fontId="6"/>
  </si>
  <si>
    <t>歳入一般財源等</t>
    <rPh sb="0" eb="2">
      <t>サイニュウ</t>
    </rPh>
    <rPh sb="2" eb="4">
      <t>イッパン</t>
    </rPh>
    <rPh sb="4" eb="6">
      <t>ザイゲン</t>
    </rPh>
    <rPh sb="6" eb="7">
      <t>トウ</t>
    </rPh>
    <phoneticPr fontId="26"/>
  </si>
  <si>
    <t>世帯数 (世帯)</t>
    <rPh sb="0" eb="3">
      <t>セタイスウ</t>
    </rPh>
    <phoneticPr fontId="6"/>
  </si>
  <si>
    <t>職員の状況</t>
    <rPh sb="0" eb="2">
      <t>ショクイン</t>
    </rPh>
    <rPh sb="3" eb="5">
      <t>ジョウキョウ</t>
    </rPh>
    <phoneticPr fontId="6"/>
  </si>
  <si>
    <t>特別職等</t>
    <rPh sb="0" eb="2">
      <t>トクベツ</t>
    </rPh>
    <rPh sb="2" eb="3">
      <t>ショク</t>
    </rPh>
    <rPh sb="3" eb="4">
      <t>トウ</t>
    </rPh>
    <phoneticPr fontId="6"/>
  </si>
  <si>
    <t>定数</t>
    <rPh sb="0" eb="2">
      <t>テイスウ</t>
    </rPh>
    <phoneticPr fontId="6"/>
  </si>
  <si>
    <t>1人あたり平均
給料月額(百円)</t>
    <rPh sb="1" eb="2">
      <t>リ</t>
    </rPh>
    <rPh sb="5" eb="7">
      <t>ヘイキン</t>
    </rPh>
    <rPh sb="8" eb="10">
      <t>キュウリョウ</t>
    </rPh>
    <rPh sb="10" eb="11">
      <t>ツキ</t>
    </rPh>
    <rPh sb="11" eb="12">
      <t>ガク</t>
    </rPh>
    <rPh sb="13" eb="15">
      <t>ヒャクエン</t>
    </rPh>
    <phoneticPr fontId="6"/>
  </si>
  <si>
    <t>一般職員等(※6)</t>
    <rPh sb="0" eb="2">
      <t>イッパン</t>
    </rPh>
    <rPh sb="2" eb="4">
      <t>ショクイン</t>
    </rPh>
    <rPh sb="4" eb="5">
      <t>トウ</t>
    </rPh>
    <phoneticPr fontId="6"/>
  </si>
  <si>
    <t>職員数
(人)</t>
    <rPh sb="0" eb="3">
      <t>ショクインスウ</t>
    </rPh>
    <phoneticPr fontId="6"/>
  </si>
  <si>
    <t>給料月額
(百円)</t>
    <rPh sb="0" eb="2">
      <t>キュウリョウ</t>
    </rPh>
    <rPh sb="2" eb="3">
      <t>ツキ</t>
    </rPh>
    <rPh sb="3" eb="4">
      <t>ガク</t>
    </rPh>
    <rPh sb="6" eb="8">
      <t>ヒャクエン</t>
    </rPh>
    <phoneticPr fontId="6"/>
  </si>
  <si>
    <t>地方債現在高</t>
  </si>
  <si>
    <t>市区町村長</t>
    <rPh sb="0" eb="2">
      <t>シク</t>
    </rPh>
    <rPh sb="2" eb="4">
      <t>チョウソン</t>
    </rPh>
    <rPh sb="4" eb="5">
      <t>チョウ</t>
    </rPh>
    <phoneticPr fontId="6"/>
  </si>
  <si>
    <t>一般職員</t>
    <rPh sb="0" eb="2">
      <t>イッパン</t>
    </rPh>
    <rPh sb="2" eb="4">
      <t>ショクイン</t>
    </rPh>
    <phoneticPr fontId="6"/>
  </si>
  <si>
    <t>　うち公的資金</t>
    <rPh sb="3" eb="5">
      <t>コウテキ</t>
    </rPh>
    <phoneticPr fontId="6"/>
  </si>
  <si>
    <t>副市区町村長</t>
    <rPh sb="0" eb="1">
      <t>フク</t>
    </rPh>
    <rPh sb="1" eb="3">
      <t>シク</t>
    </rPh>
    <rPh sb="3" eb="5">
      <t>チョウソン</t>
    </rPh>
    <rPh sb="5" eb="6">
      <t>チョウ</t>
    </rPh>
    <phoneticPr fontId="6"/>
  </si>
  <si>
    <t>　うち消防職員</t>
    <rPh sb="3" eb="5">
      <t>ショウボウ</t>
    </rPh>
    <rPh sb="5" eb="7">
      <t>ショクイン</t>
    </rPh>
    <phoneticPr fontId="6"/>
  </si>
  <si>
    <t>債務負担行為額（支出予定額）</t>
    <rPh sb="0" eb="2">
      <t>サイム</t>
    </rPh>
    <rPh sb="2" eb="4">
      <t>フタン</t>
    </rPh>
    <rPh sb="4" eb="6">
      <t>コウイ</t>
    </rPh>
    <rPh sb="6" eb="7">
      <t>ガク</t>
    </rPh>
    <rPh sb="8" eb="10">
      <t>シシュツ</t>
    </rPh>
    <rPh sb="10" eb="12">
      <t>ヨテイ</t>
    </rPh>
    <rPh sb="12" eb="13">
      <t>ガク</t>
    </rPh>
    <phoneticPr fontId="6"/>
  </si>
  <si>
    <t>教育長</t>
    <phoneticPr fontId="6"/>
  </si>
  <si>
    <t>　うち技能労務職員</t>
    <rPh sb="3" eb="5">
      <t>ギノウ</t>
    </rPh>
    <rPh sb="5" eb="7">
      <t>ロウム</t>
    </rPh>
    <rPh sb="7" eb="9">
      <t>ショクイン</t>
    </rPh>
    <phoneticPr fontId="6"/>
  </si>
  <si>
    <t>*</t>
    <phoneticPr fontId="6"/>
  </si>
  <si>
    <t>収益事業収入</t>
  </si>
  <si>
    <t>議会議長</t>
    <rPh sb="0" eb="2">
      <t>ギカイ</t>
    </rPh>
    <rPh sb="2" eb="4">
      <t>ギチョウ</t>
    </rPh>
    <phoneticPr fontId="6"/>
  </si>
  <si>
    <t>教育公務員</t>
    <rPh sb="0" eb="2">
      <t>キョウイク</t>
    </rPh>
    <rPh sb="2" eb="5">
      <t>コウムイン</t>
    </rPh>
    <phoneticPr fontId="6"/>
  </si>
  <si>
    <t>土地開発基金現在高</t>
    <rPh sb="0" eb="2">
      <t>トチ</t>
    </rPh>
    <rPh sb="2" eb="4">
      <t>カイハツ</t>
    </rPh>
    <rPh sb="4" eb="6">
      <t>キキン</t>
    </rPh>
    <rPh sb="6" eb="8">
      <t>ゲンザイ</t>
    </rPh>
    <rPh sb="8" eb="9">
      <t>タカ</t>
    </rPh>
    <phoneticPr fontId="26"/>
  </si>
  <si>
    <t>議会副議長</t>
    <rPh sb="0" eb="2">
      <t>ギカイ</t>
    </rPh>
    <rPh sb="2" eb="3">
      <t>フク</t>
    </rPh>
    <rPh sb="3" eb="5">
      <t>ギチョウ</t>
    </rPh>
    <phoneticPr fontId="6"/>
  </si>
  <si>
    <t>臨時職員</t>
    <rPh sb="0" eb="2">
      <t>リンジ</t>
    </rPh>
    <rPh sb="2" eb="4">
      <t>ショクイン</t>
    </rPh>
    <phoneticPr fontId="6"/>
  </si>
  <si>
    <t>積立金
現在高</t>
    <rPh sb="4" eb="7">
      <t>ゲンザイダカ</t>
    </rPh>
    <phoneticPr fontId="26"/>
  </si>
  <si>
    <t>議会議員</t>
    <rPh sb="0" eb="2">
      <t>ギカイ</t>
    </rPh>
    <rPh sb="2" eb="4">
      <t>ギイン</t>
    </rPh>
    <phoneticPr fontId="6"/>
  </si>
  <si>
    <t>合計</t>
    <rPh sb="0" eb="2">
      <t>ゴウケイ</t>
    </rPh>
    <phoneticPr fontId="6"/>
  </si>
  <si>
    <t>減債基金</t>
    <rPh sb="0" eb="1">
      <t>ゲン</t>
    </rPh>
    <rPh sb="1" eb="2">
      <t>サイ</t>
    </rPh>
    <rPh sb="2" eb="4">
      <t>キキン</t>
    </rPh>
    <phoneticPr fontId="6"/>
  </si>
  <si>
    <t>ラスパイレス指数</t>
    <rPh sb="6" eb="8">
      <t>シスウ</t>
    </rPh>
    <phoneticPr fontId="6"/>
  </si>
  <si>
    <t>一般会計等の一覧</t>
    <phoneticPr fontId="6"/>
  </si>
  <si>
    <t>事業会計の一覧</t>
    <rPh sb="0" eb="2">
      <t>ジギョウ</t>
    </rPh>
    <rPh sb="2" eb="4">
      <t>カイケイ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</si>
  <si>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</si>
  <si>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</si>
  <si>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関係する一部事務組合等一覧</t>
    <rPh sb="0" eb="2">
      <t>カンケイ</t>
    </rPh>
    <rPh sb="4" eb="6">
      <t>イチブ</t>
    </rPh>
    <rPh sb="6" eb="8">
      <t>ジム</t>
    </rPh>
    <rPh sb="8" eb="10">
      <t>クミアイ</t>
    </rPh>
    <rPh sb="10" eb="11">
      <t>トウ</t>
    </rPh>
    <rPh sb="11" eb="13">
      <t>イチラン</t>
    </rPh>
    <phoneticPr fontId="6"/>
  </si>
  <si>
    <t>地方公社・第三セクター等一覧</t>
    <rPh sb="0" eb="2">
      <t>チホウ</t>
    </rPh>
    <rPh sb="2" eb="4">
      <t>コウシャ</t>
    </rPh>
    <rPh sb="5" eb="6">
      <t>ダイ</t>
    </rPh>
    <rPh sb="6" eb="7">
      <t>３</t>
    </rPh>
    <rPh sb="11" eb="12">
      <t>トウ</t>
    </rPh>
    <rPh sb="12" eb="14">
      <t>イチラン</t>
    </rPh>
    <phoneticPr fontId="6"/>
  </si>
  <si>
    <t>項番</t>
    <phoneticPr fontId="6"/>
  </si>
  <si>
    <t>会計名</t>
    <phoneticPr fontId="6"/>
  </si>
  <si>
    <t>会計名</t>
    <phoneticPr fontId="6"/>
  </si>
  <si>
    <t>項番</t>
    <rPh sb="0" eb="2">
      <t>コウバン</t>
    </rPh>
    <phoneticPr fontId="6"/>
  </si>
  <si>
    <t>会計名</t>
    <rPh sb="0" eb="2">
      <t>カイケイ</t>
    </rPh>
    <rPh sb="2" eb="3">
      <t>メイ</t>
    </rPh>
    <phoneticPr fontId="6"/>
  </si>
  <si>
    <t>組合等名</t>
    <phoneticPr fontId="6"/>
  </si>
  <si>
    <t>団体名</t>
    <rPh sb="0" eb="2">
      <t>ダンタイ</t>
    </rPh>
    <phoneticPr fontId="6"/>
  </si>
  <si>
    <r>
      <t>(※</t>
    </r>
    <r>
      <rPr>
        <sz val="9"/>
        <color indexed="8"/>
        <rFont val="ＭＳ ゴシック"/>
        <family val="3"/>
        <charset val="128"/>
      </rPr>
      <t>3</t>
    </r>
    <r>
      <rPr>
        <sz val="9"/>
        <color indexed="8"/>
        <rFont val="ＭＳ ゴシック"/>
        <family val="3"/>
        <charset val="128"/>
      </rPr>
      <t>)</t>
    </r>
    <phoneticPr fontId="6"/>
  </si>
  <si>
    <t>（注釈）</t>
    <rPh sb="1" eb="3">
      <t>チュウシャク</t>
    </rPh>
    <phoneticPr fontId="6"/>
  </si>
  <si>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</si>
  <si>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9"/>
  </si>
  <si>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</si>
  <si>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</si>
  <si>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※5：産業構造の比率は、分母を就業人口総数とし、分類不能の産業を除いて算出。</t>
    <phoneticPr fontId="6"/>
  </si>
  <si>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6"/>
  </si>
  <si>
    <t>※7：人口については、調査対象年度の1月1日現在の住民基本台帳に登載されている人口に基づいている。</t>
    <rPh sb="13" eb="15">
      <t>タイショウ</t>
    </rPh>
    <rPh sb="27" eb="29">
      <t>キホン</t>
    </rPh>
    <rPh sb="42" eb="43">
      <t>モト</t>
    </rPh>
    <phoneticPr fontId="30"/>
  </si>
  <si>
    <t>令和元年度</t>
    <phoneticPr fontId="26"/>
  </si>
  <si>
    <t>福岡県古賀市</t>
    <phoneticPr fontId="26"/>
  </si>
  <si>
    <t>(1) 普通会計の状況（市町村）</t>
    <rPh sb="4" eb="6">
      <t>フツウ</t>
    </rPh>
    <rPh sb="6" eb="8">
      <t>カイケイ</t>
    </rPh>
    <rPh sb="9" eb="11">
      <t>ジョウキョウ</t>
    </rPh>
    <rPh sb="12" eb="15">
      <t>シチョウソン</t>
    </rPh>
    <phoneticPr fontId="6"/>
  </si>
  <si>
    <t>歳入の状況（単位 千円・％）</t>
    <rPh sb="0" eb="2">
      <t>サイニュウ</t>
    </rPh>
    <rPh sb="3" eb="5">
      <t>ジョウキョウ</t>
    </rPh>
    <rPh sb="6" eb="8">
      <t>タンイ</t>
    </rPh>
    <rPh sb="9" eb="11">
      <t>センエン</t>
    </rPh>
    <phoneticPr fontId="6"/>
  </si>
  <si>
    <t>地方税の状況（単位 千円・％）</t>
    <rPh sb="0" eb="2">
      <t>チホウ</t>
    </rPh>
    <rPh sb="2" eb="3">
      <t>ゼイ</t>
    </rPh>
    <rPh sb="4" eb="6">
      <t>ジョウキョウ</t>
    </rPh>
    <rPh sb="7" eb="9">
      <t>タンイ</t>
    </rPh>
    <rPh sb="10" eb="12">
      <t>センエン</t>
    </rPh>
    <phoneticPr fontId="6"/>
  </si>
  <si>
    <t>歳出の状況（単位 千円・％）</t>
    <phoneticPr fontId="6"/>
  </si>
  <si>
    <t>決算額</t>
    <rPh sb="0" eb="2">
      <t>ケッサン</t>
    </rPh>
    <rPh sb="2" eb="3">
      <t>ガク</t>
    </rPh>
    <phoneticPr fontId="6"/>
  </si>
  <si>
    <t>構成比</t>
    <rPh sb="0" eb="3">
      <t>コウセイヒ</t>
    </rPh>
    <phoneticPr fontId="6"/>
  </si>
  <si>
    <t>経常一般財源等</t>
    <rPh sb="0" eb="2">
      <t>ケイジョウ</t>
    </rPh>
    <rPh sb="2" eb="4">
      <t>イッパン</t>
    </rPh>
    <rPh sb="4" eb="7">
      <t>ザイゲントウ</t>
    </rPh>
    <phoneticPr fontId="6"/>
  </si>
  <si>
    <t>区分</t>
  </si>
  <si>
    <t>収入済額</t>
    <rPh sb="0" eb="2">
      <t>シュウニュウ</t>
    </rPh>
    <rPh sb="2" eb="3">
      <t>スミ</t>
    </rPh>
    <rPh sb="3" eb="4">
      <t>ガク</t>
    </rPh>
    <phoneticPr fontId="6"/>
  </si>
  <si>
    <t>超過課税分</t>
    <rPh sb="0" eb="2">
      <t>チョウカ</t>
    </rPh>
    <rPh sb="2" eb="4">
      <t>カゼイ</t>
    </rPh>
    <rPh sb="4" eb="5">
      <t>ブン</t>
    </rPh>
    <phoneticPr fontId="6"/>
  </si>
  <si>
    <t>目的別歳出の状況（単位 千円・％）</t>
    <phoneticPr fontId="6"/>
  </si>
  <si>
    <t>地方税</t>
  </si>
  <si>
    <t>普通税</t>
    <rPh sb="0" eb="2">
      <t>フツウ</t>
    </rPh>
    <rPh sb="2" eb="3">
      <t>ゼイ</t>
    </rPh>
    <phoneticPr fontId="25"/>
  </si>
  <si>
    <t>決算額 (A)</t>
    <rPh sb="0" eb="2">
      <t>ケッサン</t>
    </rPh>
    <rPh sb="2" eb="3">
      <t>ガク</t>
    </rPh>
    <phoneticPr fontId="6"/>
  </si>
  <si>
    <t>(A)のうち普通建設事業費</t>
    <rPh sb="6" eb="8">
      <t>フツウ</t>
    </rPh>
    <rPh sb="8" eb="10">
      <t>ケンセツ</t>
    </rPh>
    <rPh sb="10" eb="13">
      <t>ジギョウヒ</t>
    </rPh>
    <phoneticPr fontId="6"/>
  </si>
  <si>
    <t>(A)のうち充当一般財源等</t>
    <rPh sb="6" eb="8">
      <t>ジュウトウ</t>
    </rPh>
    <rPh sb="8" eb="10">
      <t>イッパン</t>
    </rPh>
    <rPh sb="10" eb="12">
      <t>ザイゲン</t>
    </rPh>
    <rPh sb="12" eb="13">
      <t>ナド</t>
    </rPh>
    <phoneticPr fontId="6"/>
  </si>
  <si>
    <t>地方譲与税</t>
    <phoneticPr fontId="6"/>
  </si>
  <si>
    <t>　法定普通税</t>
    <phoneticPr fontId="6"/>
  </si>
  <si>
    <t>議会費</t>
  </si>
  <si>
    <t>利子割交付金</t>
  </si>
  <si>
    <t>　　市町村民税</t>
    <phoneticPr fontId="6"/>
  </si>
  <si>
    <t>総務費</t>
  </si>
  <si>
    <t>配当割交付金</t>
    <rPh sb="0" eb="2">
      <t>ハイトウ</t>
    </rPh>
    <rPh sb="2" eb="3">
      <t>ワリ</t>
    </rPh>
    <rPh sb="3" eb="6">
      <t>コウフキン</t>
    </rPh>
    <phoneticPr fontId="25"/>
  </si>
  <si>
    <t>　　　個人均等割</t>
    <phoneticPr fontId="6"/>
  </si>
  <si>
    <t>-</t>
    <phoneticPr fontId="6"/>
  </si>
  <si>
    <t>民生費</t>
  </si>
  <si>
    <t>株式等譲渡所得割交付金</t>
    <rPh sb="0" eb="2">
      <t>カブシキ</t>
    </rPh>
    <rPh sb="2" eb="3">
      <t>トウ</t>
    </rPh>
    <rPh sb="3" eb="5">
      <t>ジョウト</t>
    </rPh>
    <rPh sb="5" eb="7">
      <t>ショトク</t>
    </rPh>
    <rPh sb="7" eb="8">
      <t>ワリ</t>
    </rPh>
    <rPh sb="8" eb="11">
      <t>コウフキン</t>
    </rPh>
    <phoneticPr fontId="25"/>
  </si>
  <si>
    <t>　　　所得割</t>
    <phoneticPr fontId="6"/>
  </si>
  <si>
    <t>衛生費</t>
  </si>
  <si>
    <t>分離課税所得割交付金</t>
    <phoneticPr fontId="26"/>
  </si>
  <si>
    <t>　　　法人均等割</t>
    <phoneticPr fontId="6"/>
  </si>
  <si>
    <t>労働費</t>
  </si>
  <si>
    <t>地方消費税交付金</t>
  </si>
  <si>
    <t>　　　法人税割</t>
    <phoneticPr fontId="6"/>
  </si>
  <si>
    <t>農林水産業費</t>
  </si>
  <si>
    <t>ゴルフ場利用税交付金</t>
  </si>
  <si>
    <t>　　固定資産税</t>
    <phoneticPr fontId="6"/>
  </si>
  <si>
    <t>商工費</t>
  </si>
  <si>
    <t>特別地方消費税交付金</t>
  </si>
  <si>
    <t>　　　うち純固定資産税</t>
    <phoneticPr fontId="6"/>
  </si>
  <si>
    <t>土木費</t>
  </si>
  <si>
    <t>自動車取得税交付金</t>
  </si>
  <si>
    <t>　　軽自動車税</t>
    <phoneticPr fontId="6"/>
  </si>
  <si>
    <t>消防費</t>
  </si>
  <si>
    <t>軽油引取税交付金</t>
  </si>
  <si>
    <t>　　市町村たばこ税</t>
    <phoneticPr fontId="6"/>
  </si>
  <si>
    <t>教育費</t>
  </si>
  <si>
    <t>自動車税環境性能割交付金</t>
    <phoneticPr fontId="6"/>
  </si>
  <si>
    <t>　　鉱産税</t>
    <phoneticPr fontId="6"/>
  </si>
  <si>
    <t>災害復旧費</t>
  </si>
  <si>
    <t>地方特例交付金等</t>
    <rPh sb="7" eb="8">
      <t>トウ</t>
    </rPh>
    <phoneticPr fontId="17"/>
  </si>
  <si>
    <t>　　特別土地保有税</t>
    <phoneticPr fontId="6"/>
  </si>
  <si>
    <t>公債費</t>
  </si>
  <si>
    <t>　個人住民税減収補塡特例交付金</t>
    <phoneticPr fontId="6"/>
  </si>
  <si>
    <t>　法定外普通税</t>
    <phoneticPr fontId="6"/>
  </si>
  <si>
    <t>諸支出金</t>
    <rPh sb="3" eb="4">
      <t>キン</t>
    </rPh>
    <phoneticPr fontId="26"/>
  </si>
  <si>
    <t>　自動車税減収補塡特例交付金</t>
    <rPh sb="7" eb="9">
      <t>ホテン</t>
    </rPh>
    <rPh sb="13" eb="14">
      <t>キン</t>
    </rPh>
    <phoneticPr fontId="30"/>
  </si>
  <si>
    <t>目的税</t>
  </si>
  <si>
    <t>前年度繰上充用金</t>
    <phoneticPr fontId="6"/>
  </si>
  <si>
    <t>　軽自動車税減収補塡特例交付金</t>
    <rPh sb="8" eb="10">
      <t>ホテン</t>
    </rPh>
    <phoneticPr fontId="30"/>
  </si>
  <si>
    <t>　法定目的税</t>
    <phoneticPr fontId="6"/>
  </si>
  <si>
    <t>歳出合計</t>
  </si>
  <si>
    <t>　子ども・子育て支援臨時交付金</t>
  </si>
  <si>
    <t>　　入湯税</t>
    <phoneticPr fontId="6"/>
  </si>
  <si>
    <t>地方交付税</t>
  </si>
  <si>
    <t>　　事業所税</t>
    <phoneticPr fontId="6"/>
  </si>
  <si>
    <t>性質別歳出の状況（単位 千円・％）</t>
    <rPh sb="0" eb="2">
      <t>セイシツ</t>
    </rPh>
    <phoneticPr fontId="6"/>
  </si>
  <si>
    <t>　普通交付税</t>
    <phoneticPr fontId="6"/>
  </si>
  <si>
    <t>　　都市計画税</t>
    <phoneticPr fontId="6"/>
  </si>
  <si>
    <t>決算額</t>
  </si>
  <si>
    <t>構成比</t>
    <phoneticPr fontId="6"/>
  </si>
  <si>
    <t>充当一般財源等</t>
    <phoneticPr fontId="6"/>
  </si>
  <si>
    <t>経常経費充当一般財源等</t>
  </si>
  <si>
    <t>経常収支比率</t>
    <rPh sb="0" eb="2">
      <t>ケイジョウ</t>
    </rPh>
    <rPh sb="2" eb="4">
      <t>シュウシ</t>
    </rPh>
    <rPh sb="4" eb="6">
      <t>ヒリツ</t>
    </rPh>
    <phoneticPr fontId="21"/>
  </si>
  <si>
    <t>　特別交付税</t>
    <phoneticPr fontId="6"/>
  </si>
  <si>
    <t>　　水利地益税等</t>
    <phoneticPr fontId="6"/>
  </si>
  <si>
    <t>義務的経費計</t>
    <rPh sb="0" eb="3">
      <t>ギムテキ</t>
    </rPh>
    <rPh sb="3" eb="5">
      <t>ケイヒ</t>
    </rPh>
    <rPh sb="5" eb="6">
      <t>ケイ</t>
    </rPh>
    <phoneticPr fontId="6"/>
  </si>
  <si>
    <t>　震災復興特別交付税</t>
    <phoneticPr fontId="26"/>
  </si>
  <si>
    <t>　法定外目的税</t>
    <phoneticPr fontId="6"/>
  </si>
  <si>
    <t>　人件費</t>
    <phoneticPr fontId="6"/>
  </si>
  <si>
    <t>(一般財源計)</t>
    <phoneticPr fontId="6"/>
  </si>
  <si>
    <t>旧法による税</t>
  </si>
  <si>
    <t>　　うち職員給</t>
    <rPh sb="4" eb="6">
      <t>ショクイン</t>
    </rPh>
    <rPh sb="6" eb="7">
      <t>キュウ</t>
    </rPh>
    <phoneticPr fontId="6"/>
  </si>
  <si>
    <t>交通安全対策特別交付金</t>
    <phoneticPr fontId="6"/>
  </si>
  <si>
    <t>合計</t>
  </si>
  <si>
    <t>　扶助費</t>
    <phoneticPr fontId="6"/>
  </si>
  <si>
    <t>分担金・負担金</t>
  </si>
  <si>
    <t>　公債費</t>
    <phoneticPr fontId="6"/>
  </si>
  <si>
    <t>使用料</t>
  </si>
  <si>
    <t>内訳</t>
    <rPh sb="0" eb="2">
      <t>ウチワケ</t>
    </rPh>
    <phoneticPr fontId="6"/>
  </si>
  <si>
    <t>手数料</t>
  </si>
  <si>
    <t>令和元年度</t>
    <rPh sb="0" eb="2">
      <t>レイワ</t>
    </rPh>
    <rPh sb="2" eb="3">
      <t>ガン</t>
    </rPh>
    <rPh sb="3" eb="5">
      <t>ネンド</t>
    </rPh>
    <phoneticPr fontId="6"/>
  </si>
  <si>
    <t>平成30年度</t>
    <rPh sb="0" eb="2">
      <t>ヘイセイ</t>
    </rPh>
    <rPh sb="4" eb="6">
      <t>ネンド</t>
    </rPh>
    <phoneticPr fontId="6"/>
  </si>
  <si>
    <t>　うち元金</t>
    <phoneticPr fontId="26"/>
  </si>
  <si>
    <t>国庫支出金</t>
  </si>
  <si>
    <t>徴収率
(％)</t>
    <rPh sb="0" eb="2">
      <t>チョウシュウ</t>
    </rPh>
    <rPh sb="2" eb="3">
      <t>リツ</t>
    </rPh>
    <phoneticPr fontId="6"/>
  </si>
  <si>
    <t>現年</t>
    <rPh sb="0" eb="1">
      <t>ゲン</t>
    </rPh>
    <rPh sb="1" eb="2">
      <t>ネン</t>
    </rPh>
    <phoneticPr fontId="6"/>
  </si>
  <si>
    <t>　うち利子</t>
    <phoneticPr fontId="26"/>
  </si>
  <si>
    <t>国有提供交付金(特別区財調交付金)</t>
  </si>
  <si>
    <t>・計</t>
    <phoneticPr fontId="6"/>
  </si>
  <si>
    <t>市町村民税</t>
    <rPh sb="0" eb="3">
      <t>シチョウソン</t>
    </rPh>
    <rPh sb="3" eb="4">
      <t>ミン</t>
    </rPh>
    <rPh sb="4" eb="5">
      <t>ゼイ</t>
    </rPh>
    <phoneticPr fontId="6"/>
  </si>
  <si>
    <t>一時借入金利子</t>
    <phoneticPr fontId="6"/>
  </si>
  <si>
    <t>都道府県支出金</t>
  </si>
  <si>
    <t>純固定資産税</t>
    <rPh sb="0" eb="1">
      <t>ジュン</t>
    </rPh>
    <rPh sb="1" eb="3">
      <t>コテイ</t>
    </rPh>
    <rPh sb="3" eb="6">
      <t>シサンゼイ</t>
    </rPh>
    <phoneticPr fontId="6"/>
  </si>
  <si>
    <t>その他の経費</t>
    <rPh sb="2" eb="3">
      <t>タ</t>
    </rPh>
    <rPh sb="4" eb="6">
      <t>ケイヒ</t>
    </rPh>
    <phoneticPr fontId="6"/>
  </si>
  <si>
    <t>財産収入</t>
  </si>
  <si>
    <t>　物件費</t>
    <phoneticPr fontId="6"/>
  </si>
  <si>
    <t>寄附金</t>
  </si>
  <si>
    <t>公営事業等への繰出</t>
    <rPh sb="0" eb="2">
      <t>コウエイ</t>
    </rPh>
    <rPh sb="2" eb="4">
      <t>ジギョウ</t>
    </rPh>
    <rPh sb="4" eb="5">
      <t>トウ</t>
    </rPh>
    <rPh sb="7" eb="9">
      <t>クリダ</t>
    </rPh>
    <phoneticPr fontId="6"/>
  </si>
  <si>
    <t>国民健康保険事業会計の状況</t>
    <rPh sb="0" eb="2">
      <t>コクミン</t>
    </rPh>
    <rPh sb="2" eb="4">
      <t>ケンコウ</t>
    </rPh>
    <rPh sb="4" eb="6">
      <t>ホケン</t>
    </rPh>
    <rPh sb="6" eb="8">
      <t>ジギョウ</t>
    </rPh>
    <rPh sb="8" eb="10">
      <t>カイケイ</t>
    </rPh>
    <rPh sb="11" eb="13">
      <t>ジョウキョウ</t>
    </rPh>
    <phoneticPr fontId="6"/>
  </si>
  <si>
    <t>　維持補修費</t>
    <phoneticPr fontId="6"/>
  </si>
  <si>
    <t>繰入金</t>
  </si>
  <si>
    <t>合計</t>
    <phoneticPr fontId="6"/>
  </si>
  <si>
    <t>実質収支</t>
    <rPh sb="0" eb="2">
      <t>ジッシツ</t>
    </rPh>
    <rPh sb="2" eb="4">
      <t>シュウシ</t>
    </rPh>
    <phoneticPr fontId="6"/>
  </si>
  <si>
    <t>　補助費等</t>
    <rPh sb="1" eb="3">
      <t>ホジョ</t>
    </rPh>
    <rPh sb="3" eb="4">
      <t>ヒ</t>
    </rPh>
    <rPh sb="4" eb="5">
      <t>トウ</t>
    </rPh>
    <phoneticPr fontId="6"/>
  </si>
  <si>
    <t>繰越金</t>
  </si>
  <si>
    <t>下水道</t>
    <phoneticPr fontId="6"/>
  </si>
  <si>
    <t>再差引収支</t>
    <rPh sb="0" eb="1">
      <t>サイ</t>
    </rPh>
    <rPh sb="1" eb="3">
      <t>サシヒキ</t>
    </rPh>
    <rPh sb="3" eb="5">
      <t>シュウシ</t>
    </rPh>
    <phoneticPr fontId="6"/>
  </si>
  <si>
    <t>　　うち一部事務組合負担金</t>
    <phoneticPr fontId="6"/>
  </si>
  <si>
    <t>諸収入</t>
  </si>
  <si>
    <t>上水道</t>
    <phoneticPr fontId="6"/>
  </si>
  <si>
    <t>加入世帯数(世帯)</t>
  </si>
  <si>
    <t>　繰出金</t>
    <phoneticPr fontId="6"/>
  </si>
  <si>
    <t>地方債</t>
  </si>
  <si>
    <t>工業用水道</t>
    <phoneticPr fontId="6"/>
  </si>
  <si>
    <t>被保険者数(人)</t>
  </si>
  <si>
    <t>　積立金</t>
    <phoneticPr fontId="6"/>
  </si>
  <si>
    <t>　うち減収補塡債(特例分)</t>
    <rPh sb="4" eb="5">
      <t>シュウ</t>
    </rPh>
    <rPh sb="9" eb="10">
      <t>トク</t>
    </rPh>
    <rPh sb="10" eb="11">
      <t>レイ</t>
    </rPh>
    <rPh sb="11" eb="12">
      <t>ブン</t>
    </rPh>
    <phoneticPr fontId="17"/>
  </si>
  <si>
    <t>交通</t>
    <phoneticPr fontId="6"/>
  </si>
  <si>
    <t>被保険者
1人当り</t>
    <phoneticPr fontId="6"/>
  </si>
  <si>
    <t>保険税(料)収入額</t>
    <phoneticPr fontId="6"/>
  </si>
  <si>
    <t>　投資・出資金・貸付金</t>
    <phoneticPr fontId="6"/>
  </si>
  <si>
    <t>　うち臨時財政対策債</t>
    <phoneticPr fontId="6"/>
  </si>
  <si>
    <t>国民健康保険</t>
    <phoneticPr fontId="6"/>
  </si>
  <si>
    <t>国庫支出金</t>
    <phoneticPr fontId="6"/>
  </si>
  <si>
    <t>　前年度繰上充用金</t>
    <phoneticPr fontId="6"/>
  </si>
  <si>
    <t>歳入合計</t>
    <phoneticPr fontId="6"/>
  </si>
  <si>
    <t>その他</t>
    <phoneticPr fontId="6"/>
  </si>
  <si>
    <t>保険給付費</t>
    <phoneticPr fontId="6"/>
  </si>
  <si>
    <t>投資的経費計</t>
    <rPh sb="5" eb="6">
      <t>ケイ</t>
    </rPh>
    <phoneticPr fontId="6"/>
  </si>
  <si>
    <t>　　うち人件費</t>
    <phoneticPr fontId="6"/>
  </si>
  <si>
    <t>普通建設事業費</t>
    <phoneticPr fontId="6"/>
  </si>
  <si>
    <t>　うち補助</t>
    <phoneticPr fontId="6"/>
  </si>
  <si>
    <t>(注釈)</t>
    <rPh sb="1" eb="2">
      <t>チュウ</t>
    </rPh>
    <rPh sb="2" eb="3">
      <t>シャク</t>
    </rPh>
    <phoneticPr fontId="6"/>
  </si>
  <si>
    <t>　うち単独</t>
    <phoneticPr fontId="6"/>
  </si>
  <si>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</si>
  <si>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災害復旧事業費</t>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</si>
  <si>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</si>
  <si>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失業対策事業費</t>
    <phoneticPr fontId="6"/>
  </si>
  <si>
    <t>歳出合計</t>
    <phoneticPr fontId="6"/>
  </si>
  <si>
    <t>(2)各会計、関係団体の財政状況及び健全化判断比率（市町村）</t>
    <rPh sb="26" eb="29">
      <t>シチョウソン</t>
    </rPh>
    <phoneticPr fontId="6"/>
  </si>
  <si>
    <t>令和元年度</t>
  </si>
  <si>
    <t>福岡県古賀市</t>
  </si>
  <si>
    <t>一般会計等の財政状況（単位：百万円）</t>
    <rPh sb="0" eb="2">
      <t>イッパン</t>
    </rPh>
    <rPh sb="2" eb="4">
      <t>カイケイ</t>
    </rPh>
    <rPh sb="4" eb="5">
      <t>トウ</t>
    </rPh>
    <rPh sb="6" eb="8">
      <t>ザイセイ</t>
    </rPh>
    <rPh sb="8" eb="10">
      <t>ジョウキョウ</t>
    </rPh>
    <phoneticPr fontId="32"/>
  </si>
  <si>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2"/>
  </si>
  <si>
    <t>会計名</t>
    <rPh sb="0" eb="2">
      <t>カイケイ</t>
    </rPh>
    <rPh sb="2" eb="3">
      <t>メイ</t>
    </rPh>
    <phoneticPr fontId="32"/>
  </si>
  <si>
    <t>歳入</t>
    <rPh sb="0" eb="2">
      <t>サイニュウ</t>
    </rPh>
    <phoneticPr fontId="32"/>
  </si>
  <si>
    <t>歳出</t>
    <phoneticPr fontId="32"/>
  </si>
  <si>
    <t>形式収支</t>
    <phoneticPr fontId="32"/>
  </si>
  <si>
    <t>実質収支</t>
    <phoneticPr fontId="32"/>
  </si>
  <si>
    <t>他会計等
からの
繰入金</t>
    <rPh sb="9" eb="11">
      <t>クリイレ</t>
    </rPh>
    <rPh sb="11" eb="12">
      <t>キン</t>
    </rPh>
    <phoneticPr fontId="32"/>
  </si>
  <si>
    <t>地方債
現在高</t>
    <phoneticPr fontId="6"/>
  </si>
  <si>
    <t>備考</t>
    <rPh sb="0" eb="2">
      <t>ビコウ</t>
    </rPh>
    <phoneticPr fontId="6"/>
  </si>
  <si>
    <t>地方公社・第三セクター等名</t>
    <rPh sb="12" eb="13">
      <t>メイ</t>
    </rPh>
    <phoneticPr fontId="6"/>
  </si>
  <si>
    <t>経常損益</t>
    <phoneticPr fontId="6"/>
  </si>
  <si>
    <t>純資産又は
正味財産</t>
    <phoneticPr fontId="6"/>
  </si>
  <si>
    <t>当該団体
からの
出資金</t>
    <phoneticPr fontId="6"/>
  </si>
  <si>
    <t>当該団体
からの
補助金</t>
    <phoneticPr fontId="6"/>
  </si>
  <si>
    <t>当該団体
からの
貸付金</t>
    <phoneticPr fontId="6"/>
  </si>
  <si>
    <t>当該団体からの債務保証に係る債務残高</t>
    <rPh sb="9" eb="11">
      <t>ホショウ</t>
    </rPh>
    <phoneticPr fontId="6"/>
  </si>
  <si>
    <t>当該団体からの損失補償に係る債務残高</t>
    <phoneticPr fontId="6"/>
  </si>
  <si>
    <t>一般会計等
負担見込額</t>
    <phoneticPr fontId="6"/>
  </si>
  <si>
    <t>一般会計</t>
    <phoneticPr fontId="6"/>
  </si>
  <si>
    <t>住宅新築資金等貸付事業特別会計</t>
    <phoneticPr fontId="6"/>
  </si>
  <si>
    <t>実質赤字額</t>
    <rPh sb="0" eb="2">
      <t>ジッシツ</t>
    </rPh>
    <rPh sb="2" eb="5">
      <t>アカジガク</t>
    </rPh>
    <phoneticPr fontId="6"/>
  </si>
  <si>
    <t>計</t>
    <rPh sb="0" eb="1">
      <t>ケイ</t>
    </rPh>
    <phoneticPr fontId="6"/>
  </si>
  <si>
    <t>一般会計等（純計）</t>
    <rPh sb="0" eb="2">
      <t>イッパン</t>
    </rPh>
    <rPh sb="2" eb="4">
      <t>カイケイ</t>
    </rPh>
    <rPh sb="4" eb="5">
      <t>トウ</t>
    </rPh>
    <rPh sb="6" eb="8">
      <t>ジュンケイ</t>
    </rPh>
    <phoneticPr fontId="6"/>
  </si>
  <si>
    <t>　※一般会計等（純計）は、各会計の相互間の繰入・繰出等の重複を控除したものであり、各会計の合計と一致しない場合がある。</t>
    <phoneticPr fontId="6"/>
  </si>
  <si>
    <t>公営企業会計等の財政状況（単位：百万円）</t>
    <rPh sb="0" eb="2">
      <t>コウエイ</t>
    </rPh>
    <rPh sb="2" eb="4">
      <t>キギョウ</t>
    </rPh>
    <rPh sb="4" eb="6">
      <t>カイケイ</t>
    </rPh>
    <rPh sb="6" eb="7">
      <t>トウ</t>
    </rPh>
    <rPh sb="8" eb="10">
      <t>ザイセイ</t>
    </rPh>
    <rPh sb="10" eb="12">
      <t>ジョウキョウ</t>
    </rPh>
    <phoneticPr fontId="6"/>
  </si>
  <si>
    <t>総収益
（歳入）</t>
    <phoneticPr fontId="6"/>
  </si>
  <si>
    <t>総費用
（歳出）</t>
    <phoneticPr fontId="6"/>
  </si>
  <si>
    <t>純損益
（形式収支）</t>
    <phoneticPr fontId="6"/>
  </si>
  <si>
    <t>資金剰余額
/不足額
（実質収支）</t>
    <phoneticPr fontId="6"/>
  </si>
  <si>
    <t>他会計等
からの
繰入金</t>
    <phoneticPr fontId="6"/>
  </si>
  <si>
    <t>企業債
（地方債）
現在高</t>
    <phoneticPr fontId="6"/>
  </si>
  <si>
    <t>左のうち
一般会計等
繰入見込額</t>
    <phoneticPr fontId="6"/>
  </si>
  <si>
    <t>資金不足
比率</t>
    <rPh sb="0" eb="2">
      <t>シキン</t>
    </rPh>
    <rPh sb="2" eb="4">
      <t>フソク</t>
    </rPh>
    <rPh sb="5" eb="7">
      <t>ヒリツ</t>
    </rPh>
    <phoneticPr fontId="6"/>
  </si>
  <si>
    <t>国民健康保険特別会計</t>
    <phoneticPr fontId="6"/>
  </si>
  <si>
    <t>後期高齢者医療特別会計</t>
    <phoneticPr fontId="6"/>
  </si>
  <si>
    <t>介護保険特別会計（保険事業勘定）</t>
    <phoneticPr fontId="6"/>
  </si>
  <si>
    <t>介護保険特別会計（介護サービス事業勘定）</t>
    <phoneticPr fontId="6"/>
  </si>
  <si>
    <t>水道事業会計</t>
    <phoneticPr fontId="6"/>
  </si>
  <si>
    <t>法適用企業</t>
    <phoneticPr fontId="6"/>
  </si>
  <si>
    <t>下水道事業会計</t>
    <phoneticPr fontId="6"/>
  </si>
  <si>
    <t>連結実質赤字額</t>
    <rPh sb="0" eb="2">
      <t>レンケツ</t>
    </rPh>
    <rPh sb="2" eb="4">
      <t>ジッシツ</t>
    </rPh>
    <rPh sb="4" eb="7">
      <t>アカジガク</t>
    </rPh>
    <phoneticPr fontId="6"/>
  </si>
  <si>
    <t>公営企業会計等</t>
    <rPh sb="0" eb="2">
      <t>コウエイ</t>
    </rPh>
    <rPh sb="2" eb="4">
      <t>キギョウ</t>
    </rPh>
    <rPh sb="4" eb="6">
      <t>カイケイ</t>
    </rPh>
    <rPh sb="6" eb="7">
      <t>トウ</t>
    </rPh>
    <phoneticPr fontId="6"/>
  </si>
  <si>
    <t>-</t>
    <phoneticPr fontId="6"/>
  </si>
  <si>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</si>
  <si>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一部事務組合等名</t>
    <rPh sb="0" eb="2">
      <t>イチブ</t>
    </rPh>
    <rPh sb="2" eb="4">
      <t>ジム</t>
    </rPh>
    <rPh sb="4" eb="6">
      <t>クミアイ</t>
    </rPh>
    <rPh sb="6" eb="7">
      <t>トウ</t>
    </rPh>
    <rPh sb="7" eb="8">
      <t>メイ</t>
    </rPh>
    <phoneticPr fontId="32"/>
  </si>
  <si>
    <t>総費用
（歳出）</t>
    <phoneticPr fontId="6"/>
  </si>
  <si>
    <t>他会計等
からの
繰入金</t>
    <phoneticPr fontId="6"/>
  </si>
  <si>
    <t>左のうち
一般会計等
負担見込額</t>
    <phoneticPr fontId="6"/>
  </si>
  <si>
    <t>一部事務組合等</t>
    <rPh sb="0" eb="2">
      <t>イチブ</t>
    </rPh>
    <rPh sb="2" eb="4">
      <t>ジム</t>
    </rPh>
    <rPh sb="4" eb="6">
      <t>クミアイ</t>
    </rPh>
    <rPh sb="6" eb="7">
      <t>トウ</t>
    </rPh>
    <phoneticPr fontId="6"/>
  </si>
  <si>
    <t>地方公社・第三セクター等</t>
    <rPh sb="0" eb="4">
      <t>チホウコウシャ</t>
    </rPh>
    <rPh sb="5" eb="6">
      <t>ダイ</t>
    </rPh>
    <rPh sb="6" eb="7">
      <t>サン</t>
    </rPh>
    <rPh sb="11" eb="12">
      <t>ナド</t>
    </rPh>
    <phoneticPr fontId="6"/>
  </si>
  <si>
    <t>　※地方公共団体が①25%以上出資している法人又は②財政支援を行っている法人を記載している。</t>
    <phoneticPr fontId="6"/>
  </si>
  <si>
    <t>　※地方公共団体財政健全化法に基づき将来負担比率の算定対象となっている法人については、○印を付与している。</t>
    <phoneticPr fontId="6"/>
  </si>
  <si>
    <t>公債費負担の状況</t>
    <rPh sb="0" eb="3">
      <t>コウサイヒ</t>
    </rPh>
    <rPh sb="3" eb="5">
      <t>フタン</t>
    </rPh>
    <rPh sb="6" eb="8">
      <t>ジョウキョウ</t>
    </rPh>
    <phoneticPr fontId="6"/>
  </si>
  <si>
    <t>将来負担の状況</t>
    <phoneticPr fontId="6"/>
  </si>
  <si>
    <t>実質公債費比率　　（千円・％）</t>
    <rPh sb="0" eb="2">
      <t>ジッシツ</t>
    </rPh>
    <rPh sb="2" eb="4">
      <t>コウサイ</t>
    </rPh>
    <rPh sb="4" eb="5">
      <t>ヒ</t>
    </rPh>
    <rPh sb="5" eb="7">
      <t>ヒリツ</t>
    </rPh>
    <rPh sb="10" eb="12">
      <t>センエン</t>
    </rPh>
    <phoneticPr fontId="6"/>
  </si>
  <si>
    <t>将来負担比率　　（千円・％）</t>
    <rPh sb="0" eb="2">
      <t>ショウライ</t>
    </rPh>
    <rPh sb="2" eb="4">
      <t>フタン</t>
    </rPh>
    <phoneticPr fontId="6"/>
  </si>
  <si>
    <t>区分</t>
    <rPh sb="0" eb="1">
      <t>ク</t>
    </rPh>
    <rPh sb="1" eb="2">
      <t>ブン</t>
    </rPh>
    <phoneticPr fontId="32"/>
  </si>
  <si>
    <t>平成29年度</t>
    <rPh sb="0" eb="2">
      <t>ヘイセイ</t>
    </rPh>
    <rPh sb="4" eb="6">
      <t>ネンド</t>
    </rPh>
    <phoneticPr fontId="6"/>
  </si>
  <si>
    <t>分母比</t>
    <rPh sb="0" eb="2">
      <t>ブンボ</t>
    </rPh>
    <rPh sb="2" eb="3">
      <t>ヒ</t>
    </rPh>
    <phoneticPr fontId="6"/>
  </si>
  <si>
    <t>内訳</t>
    <rPh sb="0" eb="2">
      <t>ウチワケ</t>
    </rPh>
    <phoneticPr fontId="32"/>
  </si>
  <si>
    <t>元利償還金</t>
    <rPh sb="0" eb="2">
      <t>ガンリ</t>
    </rPh>
    <rPh sb="2" eb="5">
      <t>ショウカンキン</t>
    </rPh>
    <phoneticPr fontId="32"/>
  </si>
  <si>
    <t xml:space="preserve">一般会計等に係る地方債の現在高 </t>
    <rPh sb="0" eb="2">
      <t>イッパン</t>
    </rPh>
    <rPh sb="2" eb="4">
      <t>カイケイ</t>
    </rPh>
    <rPh sb="4" eb="5">
      <t>トウ</t>
    </rPh>
    <rPh sb="6" eb="7">
      <t>カカ</t>
    </rPh>
    <rPh sb="8" eb="11">
      <t>チホウサイ</t>
    </rPh>
    <rPh sb="12" eb="15">
      <t>ゲンザイダカ</t>
    </rPh>
    <phoneticPr fontId="32"/>
  </si>
  <si>
    <t>債務負担行為</t>
    <rPh sb="0" eb="2">
      <t>サイム</t>
    </rPh>
    <rPh sb="2" eb="4">
      <t>フタン</t>
    </rPh>
    <rPh sb="4" eb="6">
      <t>コウイ</t>
    </rPh>
    <phoneticPr fontId="6"/>
  </si>
  <si>
    <t>PFI事業に係るもの</t>
    <rPh sb="3" eb="5">
      <t>ジギョウ</t>
    </rPh>
    <rPh sb="6" eb="7">
      <t>カカ</t>
    </rPh>
    <phoneticPr fontId="32"/>
  </si>
  <si>
    <t>-</t>
    <phoneticPr fontId="6"/>
  </si>
  <si>
    <t>-</t>
    <phoneticPr fontId="6"/>
  </si>
  <si>
    <t>-</t>
    <phoneticPr fontId="6"/>
  </si>
  <si>
    <t>-</t>
    <phoneticPr fontId="6"/>
  </si>
  <si>
    <t>減債基金積立不足算定額</t>
    <rPh sb="0" eb="2">
      <t>ゲンサイ</t>
    </rPh>
    <rPh sb="2" eb="4">
      <t>キキン</t>
    </rPh>
    <rPh sb="4" eb="6">
      <t>ツミタテ</t>
    </rPh>
    <rPh sb="6" eb="8">
      <t>ブソク</t>
    </rPh>
    <rPh sb="8" eb="10">
      <t>サンテイ</t>
    </rPh>
    <rPh sb="10" eb="11">
      <t>ガク</t>
    </rPh>
    <phoneticPr fontId="6"/>
  </si>
  <si>
    <t>-</t>
    <phoneticPr fontId="6"/>
  </si>
  <si>
    <t>-</t>
    <phoneticPr fontId="6"/>
  </si>
  <si>
    <t xml:space="preserve">債務負担行為に基づく支出予定額 </t>
    <rPh sb="0" eb="2">
      <t>サイム</t>
    </rPh>
    <rPh sb="2" eb="4">
      <t>フタン</t>
    </rPh>
    <rPh sb="4" eb="6">
      <t>コウイ</t>
    </rPh>
    <rPh sb="7" eb="8">
      <t>モト</t>
    </rPh>
    <rPh sb="10" eb="12">
      <t>シシュツ</t>
    </rPh>
    <rPh sb="12" eb="15">
      <t>ヨテイガク</t>
    </rPh>
    <phoneticPr fontId="32"/>
  </si>
  <si>
    <t>いわゆる五省協定等に係るもの</t>
    <rPh sb="4" eb="6">
      <t>ゴショウ</t>
    </rPh>
    <rPh sb="6" eb="9">
      <t>キョウテイトウ</t>
    </rPh>
    <rPh sb="10" eb="11">
      <t>カカ</t>
    </rPh>
    <phoneticPr fontId="32"/>
  </si>
  <si>
    <t>準元利償還金</t>
    <rPh sb="0" eb="1">
      <t>ジュン</t>
    </rPh>
    <rPh sb="1" eb="3">
      <t>ガンリ</t>
    </rPh>
    <rPh sb="3" eb="6">
      <t>ショウカンキン</t>
    </rPh>
    <phoneticPr fontId="32"/>
  </si>
  <si>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2"/>
  </si>
  <si>
    <t>-</t>
    <phoneticPr fontId="6"/>
  </si>
  <si>
    <t xml:space="preserve">公営企業債等繰入見込額 </t>
    <rPh sb="0" eb="2">
      <t>コウエイ</t>
    </rPh>
    <rPh sb="2" eb="5">
      <t>キギョウサイ</t>
    </rPh>
    <rPh sb="5" eb="6">
      <t>トウ</t>
    </rPh>
    <rPh sb="6" eb="8">
      <t>クリイ</t>
    </rPh>
    <rPh sb="8" eb="11">
      <t>ミコミガク</t>
    </rPh>
    <phoneticPr fontId="32"/>
  </si>
  <si>
    <t>国営土地改良事業に係るもの</t>
    <rPh sb="0" eb="2">
      <t>コクエイ</t>
    </rPh>
    <rPh sb="2" eb="4">
      <t>トチ</t>
    </rPh>
    <rPh sb="4" eb="6">
      <t>カイリョウ</t>
    </rPh>
    <rPh sb="6" eb="8">
      <t>ジギョウ</t>
    </rPh>
    <rPh sb="9" eb="10">
      <t>カカ</t>
    </rPh>
    <phoneticPr fontId="3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</si>
  <si>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2"/>
  </si>
  <si>
    <t xml:space="preserve">組合等負担等見込額 </t>
    <rPh sb="0" eb="2">
      <t>クミアイ</t>
    </rPh>
    <rPh sb="2" eb="3">
      <t>トウ</t>
    </rPh>
    <rPh sb="3" eb="5">
      <t>フタン</t>
    </rPh>
    <rPh sb="5" eb="6">
      <t>トウ</t>
    </rPh>
    <rPh sb="6" eb="9">
      <t>ミコミガク</t>
    </rPh>
    <phoneticPr fontId="32"/>
  </si>
  <si>
    <t>森林総合研究所等が行う事業に係るもの</t>
    <phoneticPr fontId="6"/>
  </si>
  <si>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2"/>
  </si>
  <si>
    <t xml:space="preserve">退職手当負担見込額 </t>
    <rPh sb="0" eb="2">
      <t>タイショク</t>
    </rPh>
    <rPh sb="2" eb="4">
      <t>テアテ</t>
    </rPh>
    <rPh sb="4" eb="6">
      <t>フタン</t>
    </rPh>
    <rPh sb="6" eb="9">
      <t>ミコミガク</t>
    </rPh>
    <phoneticPr fontId="32"/>
  </si>
  <si>
    <t>地方公務員等共済組合に係るもの</t>
    <rPh sb="0" eb="2">
      <t>チホウ</t>
    </rPh>
    <rPh sb="2" eb="5">
      <t>コウムイン</t>
    </rPh>
    <rPh sb="5" eb="6">
      <t>トウ</t>
    </rPh>
    <rPh sb="6" eb="8">
      <t>キョウサイ</t>
    </rPh>
    <rPh sb="8" eb="10">
      <t>クミアイ</t>
    </rPh>
    <rPh sb="11" eb="12">
      <t>カカ</t>
    </rPh>
    <phoneticPr fontId="6"/>
  </si>
  <si>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2"/>
  </si>
  <si>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2"/>
  </si>
  <si>
    <t>依頼土地の買い戻しに係るもの</t>
    <rPh sb="0" eb="2">
      <t>イライ</t>
    </rPh>
    <rPh sb="2" eb="4">
      <t>トチ</t>
    </rPh>
    <rPh sb="5" eb="6">
      <t>カ</t>
    </rPh>
    <rPh sb="7" eb="8">
      <t>モド</t>
    </rPh>
    <rPh sb="10" eb="11">
      <t>カカ</t>
    </rPh>
    <phoneticPr fontId="6"/>
  </si>
  <si>
    <t>一時借入金の利子</t>
    <rPh sb="0" eb="2">
      <t>イチジ</t>
    </rPh>
    <rPh sb="2" eb="5">
      <t>カリイレキン</t>
    </rPh>
    <rPh sb="6" eb="8">
      <t>リシ</t>
    </rPh>
    <phoneticPr fontId="32"/>
  </si>
  <si>
    <t>　うち、健全化法施行規則附則第三条に係る負担見込額</t>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</si>
  <si>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</si>
  <si>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(Ａ)</t>
    <phoneticPr fontId="6"/>
  </si>
  <si>
    <t xml:space="preserve">連結実質赤字額 </t>
    <phoneticPr fontId="6"/>
  </si>
  <si>
    <t>損失補償・債務保証の履行に係るもの</t>
    <rPh sb="0" eb="2">
      <t>ソンシツ</t>
    </rPh>
    <rPh sb="2" eb="4">
      <t>ホショウ</t>
    </rPh>
    <rPh sb="5" eb="7">
      <t>サイム</t>
    </rPh>
    <rPh sb="7" eb="9">
      <t>ホショウ</t>
    </rPh>
    <rPh sb="10" eb="12">
      <t>リコウ</t>
    </rPh>
    <rPh sb="13" eb="14">
      <t>カカ</t>
    </rPh>
    <phoneticPr fontId="6"/>
  </si>
  <si>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2"/>
  </si>
  <si>
    <t>引き受けた債務の履行に係るもの</t>
    <rPh sb="0" eb="1">
      <t>ヒ</t>
    </rPh>
    <rPh sb="2" eb="3">
      <t>ウ</t>
    </rPh>
    <rPh sb="5" eb="7">
      <t>サイム</t>
    </rPh>
    <rPh sb="8" eb="10">
      <t>リコウ</t>
    </rPh>
    <rPh sb="11" eb="12">
      <t>カカ</t>
    </rPh>
    <phoneticPr fontId="6"/>
  </si>
  <si>
    <t>-</t>
    <phoneticPr fontId="6"/>
  </si>
  <si>
    <t>(Ｅ)</t>
    <phoneticPr fontId="6"/>
  </si>
  <si>
    <t>その他上記に準ずるもの</t>
    <rPh sb="2" eb="3">
      <t>タ</t>
    </rPh>
    <rPh sb="3" eb="5">
      <t>ジョウキ</t>
    </rPh>
    <rPh sb="6" eb="7">
      <t>ジュン</t>
    </rPh>
    <phoneticPr fontId="6"/>
  </si>
  <si>
    <t>充当可能
財源等</t>
    <rPh sb="0" eb="2">
      <t>ジュウトウ</t>
    </rPh>
    <rPh sb="2" eb="3">
      <t>カ</t>
    </rPh>
    <rPh sb="3" eb="4">
      <t>ノウ</t>
    </rPh>
    <rPh sb="5" eb="8">
      <t>ザイゲントウ</t>
    </rPh>
    <phoneticPr fontId="6"/>
  </si>
  <si>
    <t xml:space="preserve">充当可能基金 </t>
    <rPh sb="0" eb="2">
      <t>ジュウトウ</t>
    </rPh>
    <rPh sb="2" eb="4">
      <t>カノウ</t>
    </rPh>
    <rPh sb="4" eb="6">
      <t>キキン</t>
    </rPh>
    <phoneticPr fontId="32"/>
  </si>
  <si>
    <t>企業債等
繰入見込額</t>
    <rPh sb="0" eb="2">
      <t>キギョウ</t>
    </rPh>
    <rPh sb="2" eb="3">
      <t>サイ</t>
    </rPh>
    <rPh sb="3" eb="4">
      <t>トウ</t>
    </rPh>
    <rPh sb="5" eb="7">
      <t>クリイレ</t>
    </rPh>
    <rPh sb="7" eb="9">
      <t>ミコ</t>
    </rPh>
    <rPh sb="9" eb="10">
      <t>ガク</t>
    </rPh>
    <phoneticPr fontId="6"/>
  </si>
  <si>
    <t>下水道事業会計</t>
    <phoneticPr fontId="6"/>
  </si>
  <si>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2"/>
  </si>
  <si>
    <t xml:space="preserve">充当可能特定歳入 </t>
    <rPh sb="0" eb="2">
      <t>ジュウトウ</t>
    </rPh>
    <rPh sb="2" eb="4">
      <t>カノウ</t>
    </rPh>
    <rPh sb="4" eb="6">
      <t>トクテイ</t>
    </rPh>
    <rPh sb="6" eb="8">
      <t>サイニュウ</t>
    </rPh>
    <phoneticPr fontId="32"/>
  </si>
  <si>
    <t>水道事業会計</t>
    <phoneticPr fontId="6"/>
  </si>
  <si>
    <t xml:space="preserve">基準財政需要額算入見込額 </t>
    <rPh sb="0" eb="2">
      <t>キジュン</t>
    </rPh>
    <rPh sb="2" eb="4">
      <t>ザイセイ</t>
    </rPh>
    <rPh sb="4" eb="7">
      <t>ジュヨウガク</t>
    </rPh>
    <rPh sb="7" eb="9">
      <t>サンニュウ</t>
    </rPh>
    <rPh sb="9" eb="12">
      <t>ミコミガク</t>
    </rPh>
    <phoneticPr fontId="32"/>
  </si>
  <si>
    <t>(Ｆ)</t>
    <phoneticPr fontId="6"/>
  </si>
  <si>
    <t>将来負担比率（(Ｅ)－(Ｆ)）／（(Ｃ)－(Ｄ)）×１００</t>
    <rPh sb="0" eb="2">
      <t>ショウライ</t>
    </rPh>
    <rPh sb="2" eb="4">
      <t>フタン</t>
    </rPh>
    <rPh sb="4" eb="6">
      <t>ヒリツ</t>
    </rPh>
    <phoneticPr fontId="6"/>
  </si>
  <si>
    <t>その他の会計</t>
    <phoneticPr fontId="6"/>
  </si>
  <si>
    <t>公社・
三セク等</t>
    <rPh sb="0" eb="2">
      <t>コウシャ</t>
    </rPh>
    <rPh sb="4" eb="5">
      <t>サン</t>
    </rPh>
    <rPh sb="7" eb="8">
      <t>トウ</t>
    </rPh>
    <phoneticPr fontId="6"/>
  </si>
  <si>
    <t>地方道路公社に係る将来負担額</t>
    <rPh sb="0" eb="2">
      <t>チホウ</t>
    </rPh>
    <rPh sb="2" eb="4">
      <t>ドウロ</t>
    </rPh>
    <rPh sb="4" eb="6">
      <t>コウシャ</t>
    </rPh>
    <rPh sb="7" eb="8">
      <t>カカ</t>
    </rPh>
    <rPh sb="9" eb="11">
      <t>ショウライ</t>
    </rPh>
    <rPh sb="11" eb="14">
      <t>フタンガク</t>
    </rPh>
    <phoneticPr fontId="32"/>
  </si>
  <si>
    <t>-</t>
    <phoneticPr fontId="6"/>
  </si>
  <si>
    <t>土地開発公社に係る将来負担額</t>
    <rPh sb="0" eb="2">
      <t>トチ</t>
    </rPh>
    <rPh sb="2" eb="4">
      <t>カイハツ</t>
    </rPh>
    <rPh sb="4" eb="6">
      <t>コウシャ</t>
    </rPh>
    <rPh sb="7" eb="8">
      <t>カカ</t>
    </rPh>
    <rPh sb="9" eb="11">
      <t>ショウライ</t>
    </rPh>
    <rPh sb="11" eb="14">
      <t>フタンガク</t>
    </rPh>
    <phoneticPr fontId="32"/>
  </si>
  <si>
    <t>利子補給に係るもの</t>
  </si>
  <si>
    <t>健全化判断比率</t>
    <rPh sb="0" eb="3">
      <t>ケンゼンカ</t>
    </rPh>
    <rPh sb="3" eb="5">
      <t>ハンダン</t>
    </rPh>
    <rPh sb="5" eb="7">
      <t>ヒリツ</t>
    </rPh>
    <phoneticPr fontId="21"/>
  </si>
  <si>
    <t>令和元年度</t>
    <rPh sb="0" eb="3">
      <t>レイワガン</t>
    </rPh>
    <rPh sb="3" eb="5">
      <t>ネンド</t>
    </rPh>
    <phoneticPr fontId="21"/>
  </si>
  <si>
    <t>早期健全化基準</t>
    <phoneticPr fontId="6"/>
  </si>
  <si>
    <t>財政再生基準</t>
    <phoneticPr fontId="6"/>
  </si>
  <si>
    <t>地方独立行政法人に係る将来負担額</t>
    <phoneticPr fontId="6"/>
  </si>
  <si>
    <t>特定財源の額</t>
    <rPh sb="0" eb="2">
      <t>トクテイ</t>
    </rPh>
    <rPh sb="2" eb="4">
      <t>ザイゲン</t>
    </rPh>
    <rPh sb="5" eb="6">
      <t>ガク</t>
    </rPh>
    <phoneticPr fontId="6"/>
  </si>
  <si>
    <t>(Ｂ)</t>
    <phoneticPr fontId="6"/>
  </si>
  <si>
    <t>実質赤字比率</t>
    <rPh sb="0" eb="2">
      <t>ジッシツ</t>
    </rPh>
    <rPh sb="2" eb="4">
      <t>アカジ</t>
    </rPh>
    <rPh sb="4" eb="6">
      <t>ヒリツ</t>
    </rPh>
    <phoneticPr fontId="21"/>
  </si>
  <si>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2"/>
  </si>
  <si>
    <t>(Ｃ)</t>
    <phoneticPr fontId="6"/>
  </si>
  <si>
    <t>連結実質赤字比率</t>
    <rPh sb="0" eb="2">
      <t>レンケツ</t>
    </rPh>
    <rPh sb="2" eb="4">
      <t>ジッシツ</t>
    </rPh>
    <rPh sb="4" eb="6">
      <t>アカジ</t>
    </rPh>
    <rPh sb="6" eb="8">
      <t>ヒリツ</t>
    </rPh>
    <phoneticPr fontId="21"/>
  </si>
  <si>
    <t>算入公債費等の額</t>
    <rPh sb="0" eb="2">
      <t>サンニュウ</t>
    </rPh>
    <rPh sb="2" eb="4">
      <t>コウサイ</t>
    </rPh>
    <rPh sb="4" eb="5">
      <t>ヒ</t>
    </rPh>
    <rPh sb="5" eb="6">
      <t>トウ</t>
    </rPh>
    <rPh sb="7" eb="8">
      <t>ガク</t>
    </rPh>
    <phoneticPr fontId="6"/>
  </si>
  <si>
    <t>(Ｄ)</t>
    <phoneticPr fontId="6"/>
  </si>
  <si>
    <t>実質公債費比率</t>
    <rPh sb="0" eb="2">
      <t>ジッシツ</t>
    </rPh>
    <rPh sb="2" eb="5">
      <t>コウサイヒ</t>
    </rPh>
    <rPh sb="5" eb="7">
      <t>ヒリツ</t>
    </rPh>
    <phoneticPr fontId="21"/>
  </si>
  <si>
    <t>(Ｃ)－(Ｄ)</t>
    <phoneticPr fontId="6"/>
  </si>
  <si>
    <t>将来負担比率</t>
    <rPh sb="0" eb="2">
      <t>ショウライ</t>
    </rPh>
    <rPh sb="2" eb="4">
      <t>フタン</t>
    </rPh>
    <rPh sb="4" eb="6">
      <t>ヒリツ</t>
    </rPh>
    <phoneticPr fontId="21"/>
  </si>
  <si>
    <t>実質公債費比率
（(Ａ)－((Ｂ)＋(Ｄ))）／（(Ｃ)－(Ｄ)）×１００</t>
    <rPh sb="0" eb="2">
      <t>ジッシツ</t>
    </rPh>
    <rPh sb="2" eb="4">
      <t>コウサイ</t>
    </rPh>
    <rPh sb="4" eb="5">
      <t>ヒ</t>
    </rPh>
    <rPh sb="5" eb="7">
      <t>ヒリツ</t>
    </rPh>
    <phoneticPr fontId="6"/>
  </si>
  <si>
    <t>(単年度)</t>
    <rPh sb="1" eb="4">
      <t>タンネンド</t>
    </rPh>
    <phoneticPr fontId="6"/>
  </si>
  <si>
    <t>(3ヵ年平均)</t>
    <rPh sb="3" eb="4">
      <t>ネン</t>
    </rPh>
    <rPh sb="4" eb="6">
      <t>ヘイキン</t>
    </rPh>
    <phoneticPr fontId="6"/>
  </si>
  <si>
    <t xml:space="preserve"> </t>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</si>
  <si>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</si>
  <si>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人件費及び人件費に準ずる費用</t>
    <rPh sb="0" eb="3">
      <t>ジンケンヒ</t>
    </rPh>
    <rPh sb="3" eb="4">
      <t>オヨ</t>
    </rPh>
    <rPh sb="5" eb="8">
      <t>ジンケンヒ</t>
    </rPh>
    <rPh sb="9" eb="10">
      <t>ジュン</t>
    </rPh>
    <rPh sb="12" eb="14">
      <t>ヒヨウ</t>
    </rPh>
    <phoneticPr fontId="6"/>
  </si>
  <si>
    <t>当該団体決算額
（千円）</t>
    <rPh sb="0" eb="2">
      <t>トウガイ</t>
    </rPh>
    <rPh sb="2" eb="4">
      <t>ダンタイ</t>
    </rPh>
    <rPh sb="4" eb="6">
      <t>ケッサン</t>
    </rPh>
    <rPh sb="6" eb="7">
      <t>ガク</t>
    </rPh>
    <rPh sb="9" eb="11">
      <t>センエン</t>
    </rPh>
    <phoneticPr fontId="6"/>
  </si>
  <si>
    <t>人口1人当たり決算額</t>
    <rPh sb="0" eb="2">
      <t>ジンコウ</t>
    </rPh>
    <rPh sb="2" eb="4">
      <t>ヒトリ</t>
    </rPh>
    <rPh sb="4" eb="5">
      <t>ア</t>
    </rPh>
    <rPh sb="7" eb="9">
      <t>ケッサン</t>
    </rPh>
    <rPh sb="9" eb="10">
      <t>ガク</t>
    </rPh>
    <phoneticPr fontId="6"/>
  </si>
  <si>
    <t>当該団体（円）</t>
    <rPh sb="0" eb="2">
      <t>トウガイ</t>
    </rPh>
    <rPh sb="2" eb="4">
      <t>ダンタイ</t>
    </rPh>
    <rPh sb="5" eb="6">
      <t>エン</t>
    </rPh>
    <phoneticPr fontId="6"/>
  </si>
  <si>
    <t>類似団体平均（円）</t>
    <rPh sb="0" eb="2">
      <t>ルイジ</t>
    </rPh>
    <rPh sb="2" eb="4">
      <t>ダンタイ</t>
    </rPh>
    <rPh sb="4" eb="6">
      <t>ヘイキン</t>
    </rPh>
    <rPh sb="7" eb="8">
      <t>エン</t>
    </rPh>
    <phoneticPr fontId="6"/>
  </si>
  <si>
    <t>対比（％）</t>
    <rPh sb="0" eb="2">
      <t>タイヒ</t>
    </rPh>
    <phoneticPr fontId="6"/>
  </si>
  <si>
    <t>人件費</t>
    <rPh sb="0" eb="3">
      <t>ジンケンヒ</t>
    </rPh>
    <phoneticPr fontId="6"/>
  </si>
  <si>
    <t>賃金（物件費）</t>
    <rPh sb="0" eb="2">
      <t>チンギン</t>
    </rPh>
    <rPh sb="3" eb="5">
      <t>ブッケン</t>
    </rPh>
    <rPh sb="5" eb="6">
      <t>ヒ</t>
    </rPh>
    <phoneticPr fontId="6"/>
  </si>
  <si>
    <t>一部事務組合負担金（補助費等）</t>
    <rPh sb="0" eb="2">
      <t>イチブ</t>
    </rPh>
    <rPh sb="2" eb="4">
      <t>ジム</t>
    </rPh>
    <rPh sb="4" eb="6">
      <t>クミアイ</t>
    </rPh>
    <rPh sb="6" eb="9">
      <t>フタンキン</t>
    </rPh>
    <rPh sb="10" eb="13">
      <t>ホジョヒ</t>
    </rPh>
    <rPh sb="13" eb="14">
      <t>トウ</t>
    </rPh>
    <phoneticPr fontId="6"/>
  </si>
  <si>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</si>
  <si>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</si>
  <si>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</si>
  <si>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</si>
  <si>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</si>
  <si>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▲退職金</t>
    <rPh sb="1" eb="3">
      <t>タイショク</t>
    </rPh>
    <rPh sb="3" eb="4">
      <t>キン</t>
    </rPh>
    <phoneticPr fontId="6"/>
  </si>
  <si>
    <t>参考</t>
    <rPh sb="0" eb="2">
      <t>サンコウ</t>
    </rPh>
    <phoneticPr fontId="6"/>
  </si>
  <si>
    <t>当該団体</t>
    <rPh sb="0" eb="2">
      <t>トウガイ</t>
    </rPh>
    <rPh sb="2" eb="4">
      <t>ダンタイ</t>
    </rPh>
    <phoneticPr fontId="6"/>
  </si>
  <si>
    <t>類似団体平均</t>
    <rPh sb="0" eb="2">
      <t>ルイジ</t>
    </rPh>
    <rPh sb="2" eb="4">
      <t>ダンタイ</t>
    </rPh>
    <rPh sb="4" eb="6">
      <t>ヘイキン</t>
    </rPh>
    <phoneticPr fontId="6"/>
  </si>
  <si>
    <t>対比（差引）</t>
    <rPh sb="0" eb="2">
      <t>タイヒ</t>
    </rPh>
    <rPh sb="3" eb="5">
      <t>サシヒキ</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</si>
  <si>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</si>
  <si>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4"/>
  </si>
  <si>
    <t>（注）人口については、各調査対象年度の1月1日現在の住民基本台帳に登載されている人口に基づいている。</t>
    <rPh sb="14" eb="16">
      <t>タイショウ</t>
    </rPh>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</si>
  <si>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</si>
  <si>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</si>
  <si>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</si>
  <si>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18"/>
  </si>
  <si>
    <t>満期一括償還地方債の一年当たりの元金償還金に相当するもの
（年度割相当額）</t>
  </si>
  <si>
    <t>公営企業に要する経費の財源とする地方債の償還の財源に
充てたと認められる繰入金</t>
    <phoneticPr fontId="6"/>
  </si>
  <si>
    <t>一部事務組合等の起こした地方債に充てたと認められる
補助金又は負担金</t>
    <phoneticPr fontId="6"/>
  </si>
  <si>
    <t>公債費に準ずる債務負担行為に係るもの</t>
    <phoneticPr fontId="6"/>
  </si>
  <si>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</si>
  <si>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</si>
  <si>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</si>
  <si>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6"/>
  </si>
  <si>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</si>
  <si>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</si>
  <si>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人口１人当たり決算額</t>
    <rPh sb="0" eb="2">
      <t>ジンコウ</t>
    </rPh>
    <rPh sb="2" eb="4">
      <t>ヒトリ</t>
    </rPh>
    <rPh sb="4" eb="5">
      <t>ア</t>
    </rPh>
    <rPh sb="7" eb="10">
      <t>ケッサンガク</t>
    </rPh>
    <phoneticPr fontId="6"/>
  </si>
  <si>
    <t>当該団体(円)</t>
    <rPh sb="0" eb="2">
      <t>トウガイ</t>
    </rPh>
    <rPh sb="2" eb="4">
      <t>ダンタイ</t>
    </rPh>
    <rPh sb="5" eb="6">
      <t>エン</t>
    </rPh>
    <phoneticPr fontId="6"/>
  </si>
  <si>
    <t>増減率(%)(A)</t>
    <rPh sb="0" eb="3">
      <t>ゾウゲンリツ</t>
    </rPh>
    <phoneticPr fontId="6"/>
  </si>
  <si>
    <t>類似団体平均(円)</t>
    <rPh sb="0" eb="2">
      <t>ルイジ</t>
    </rPh>
    <rPh sb="2" eb="4">
      <t>ダンタイ</t>
    </rPh>
    <rPh sb="4" eb="6">
      <t>ヘイキン</t>
    </rPh>
    <rPh sb="7" eb="8">
      <t>エン</t>
    </rPh>
    <phoneticPr fontId="6"/>
  </si>
  <si>
    <t>増減率(%)(B)</t>
    <rPh sb="0" eb="3">
      <t>ゾウゲンリツ</t>
    </rPh>
    <phoneticPr fontId="6"/>
  </si>
  <si>
    <t>(A)-(B)</t>
  </si>
  <si>
    <t xml:space="preserve"> H27</t>
  </si>
  <si>
    <t>うち単独分</t>
    <rPh sb="2" eb="4">
      <t>タンドク</t>
    </rPh>
    <rPh sb="4" eb="5">
      <t>ブン</t>
    </rPh>
    <phoneticPr fontId="6"/>
  </si>
  <si>
    <t xml:space="preserve"> H28</t>
  </si>
  <si>
    <t xml:space="preserve"> H29</t>
  </si>
  <si>
    <t xml:space="preserve"> H30</t>
  </si>
  <si>
    <t xml:space="preserve"> R01</t>
  </si>
  <si>
    <t xml:space="preserve"> 過去５年間平均</t>
    <rPh sb="1" eb="3">
      <t>カコ</t>
    </rPh>
    <rPh sb="4" eb="6">
      <t>ネンカン</t>
    </rPh>
    <rPh sb="6" eb="8">
      <t>ヘイキン</t>
    </rPh>
    <phoneticPr fontId="6"/>
  </si>
  <si>
    <t>類似団体内平均(円)</t>
    <rPh sb="0" eb="2">
      <t>ルイジ</t>
    </rPh>
    <rPh sb="2" eb="4">
      <t>ダンタイ</t>
    </rPh>
    <phoneticPr fontId="6"/>
  </si>
  <si>
    <t xml:space="preserve"> </t>
    <phoneticPr fontId="6"/>
  </si>
  <si>
    <t xml:space="preserve"> </t>
    <phoneticPr fontId="6"/>
  </si>
  <si>
    <t>H27</t>
  </si>
  <si>
    <t>H28</t>
  </si>
  <si>
    <t>H29</t>
  </si>
  <si>
    <t>H30</t>
  </si>
  <si>
    <t>R01</t>
  </si>
  <si>
    <t>▲ 3.96</t>
  </si>
  <si>
    <t>▲ 0.49</t>
  </si>
  <si>
    <t>水道事業会計</t>
  </si>
  <si>
    <t>一般会計</t>
  </si>
  <si>
    <t>下水道事業会計</t>
  </si>
  <si>
    <t>国民健康保険特別会計</t>
  </si>
  <si>
    <t>▲ 0.90</t>
  </si>
  <si>
    <t>▲ 0.28</t>
  </si>
  <si>
    <t>介護保険特別会計（保険事業勘定）</t>
  </si>
  <si>
    <t>住宅新築資金等貸付事業特別会計</t>
  </si>
  <si>
    <t>介護保険特別会計（介護サービス事業勘定）</t>
  </si>
  <si>
    <t>後期高齢者医療特別会計</t>
  </si>
  <si>
    <t>その他会計（赤字）</t>
  </si>
  <si>
    <t>その他会計（黒字）</t>
  </si>
  <si>
    <t>（百万円）</t>
    <phoneticPr fontId="6"/>
  </si>
  <si>
    <t>H26末</t>
    <phoneticPr fontId="6"/>
  </si>
  <si>
    <t>H27末</t>
    <phoneticPr fontId="6"/>
  </si>
  <si>
    <t>H28末</t>
    <phoneticPr fontId="6"/>
  </si>
  <si>
    <t>H29末</t>
    <phoneticPr fontId="6"/>
  </si>
  <si>
    <t>H30末</t>
    <phoneticPr fontId="6"/>
  </si>
  <si>
    <t>古賀市土地開発公社</t>
    <rPh sb="0" eb="3">
      <t>コガシ</t>
    </rPh>
    <rPh sb="3" eb="5">
      <t>トチ</t>
    </rPh>
    <rPh sb="5" eb="7">
      <t>カイハツ</t>
    </rPh>
    <rPh sb="7" eb="9">
      <t>コウシャ</t>
    </rPh>
    <phoneticPr fontId="3"/>
  </si>
  <si>
    <t>○</t>
  </si>
  <si>
    <t>-</t>
    <phoneticPr fontId="3"/>
  </si>
  <si>
    <t>玄界環境組合</t>
  </si>
  <si>
    <t>古賀高等学校組合</t>
  </si>
  <si>
    <t>北筑昇華苑組合</t>
  </si>
  <si>
    <t>粕屋北部消防組合(一般会計)</t>
  </si>
  <si>
    <t>粕屋北部消防組合(休日診療所事業特別会計)</t>
  </si>
  <si>
    <t>福岡県市町村消防団員等公務災害補償組合</t>
  </si>
  <si>
    <t>福岡県市町村職員退職手当組合(一般会計)</t>
    <rPh sb="6" eb="8">
      <t>ショクイン</t>
    </rPh>
    <phoneticPr fontId="3"/>
  </si>
  <si>
    <t>福岡県市町村職員退職手当組合(基金特別会計)</t>
    <rPh sb="6" eb="8">
      <t>ショクイン</t>
    </rPh>
    <phoneticPr fontId="3"/>
  </si>
  <si>
    <t>糟屋郡自治会館組合</t>
  </si>
  <si>
    <t>福岡県自治振興組合(一般会計)</t>
    <rPh sb="10" eb="12">
      <t>イッパン</t>
    </rPh>
    <rPh sb="12" eb="14">
      <t>カイケイ</t>
    </rPh>
    <phoneticPr fontId="3"/>
  </si>
  <si>
    <t>福岡県自治振興組合(公文書館事業特別会計)</t>
    <rPh sb="10" eb="14">
      <t>コウブンショカン</t>
    </rPh>
    <rPh sb="14" eb="16">
      <t>ジギョウ</t>
    </rPh>
    <rPh sb="16" eb="18">
      <t>トクベツ</t>
    </rPh>
    <rPh sb="18" eb="20">
      <t>カイケイ</t>
    </rPh>
    <phoneticPr fontId="3"/>
  </si>
  <si>
    <t>福岡都市圏広域行政事業組合(一般会計)</t>
  </si>
  <si>
    <t>福岡都市圏広域行政事業組合(流域連携事業特別会計)</t>
  </si>
  <si>
    <t>福岡都市圏広域行政事業組合(競艇事業特別会計)</t>
  </si>
  <si>
    <t>福岡県後期高齢者医療広域連合(一般会計)</t>
  </si>
  <si>
    <t>福岡県後期高齢者医療広域連合(後期高齢者医療特別会計)</t>
  </si>
  <si>
    <t>福岡地区水道企業団</t>
  </si>
  <si>
    <t>資金剰余額
/不足額
（実質収支）</t>
    <phoneticPr fontId="6"/>
  </si>
  <si>
    <t>法適用企業</t>
    <rPh sb="0" eb="1">
      <t>ホウ</t>
    </rPh>
    <rPh sb="1" eb="3">
      <t>テキヨウ</t>
    </rPh>
    <rPh sb="3" eb="5">
      <t>キギョウ</t>
    </rPh>
    <phoneticPr fontId="3"/>
  </si>
  <si>
    <t>▲0</t>
    <phoneticPr fontId="3"/>
  </si>
  <si>
    <t>古賀市ふるさと応援寄附基金</t>
    <rPh sb="0" eb="3">
      <t>コガシ</t>
    </rPh>
    <rPh sb="7" eb="9">
      <t>オウエン</t>
    </rPh>
    <rPh sb="9" eb="11">
      <t>キフ</t>
    </rPh>
    <rPh sb="11" eb="13">
      <t>キキン</t>
    </rPh>
    <phoneticPr fontId="11"/>
  </si>
  <si>
    <t>古賀市公共施設等建設保全資金積立金</t>
    <rPh sb="0" eb="3">
      <t>コガシ</t>
    </rPh>
    <rPh sb="3" eb="5">
      <t>コウキョウ</t>
    </rPh>
    <rPh sb="5" eb="7">
      <t>シセツ</t>
    </rPh>
    <rPh sb="7" eb="8">
      <t>トウ</t>
    </rPh>
    <rPh sb="8" eb="10">
      <t>ケンセツ</t>
    </rPh>
    <rPh sb="10" eb="12">
      <t>ホゼン</t>
    </rPh>
    <rPh sb="12" eb="14">
      <t>シキン</t>
    </rPh>
    <rPh sb="14" eb="16">
      <t>ツミタテ</t>
    </rPh>
    <rPh sb="16" eb="17">
      <t>キン</t>
    </rPh>
    <phoneticPr fontId="11"/>
  </si>
  <si>
    <t>義務教育施設整備保全基金</t>
    <rPh sb="0" eb="2">
      <t>ギム</t>
    </rPh>
    <rPh sb="2" eb="4">
      <t>キョウイク</t>
    </rPh>
    <rPh sb="4" eb="6">
      <t>シセツ</t>
    </rPh>
    <rPh sb="6" eb="8">
      <t>セイビ</t>
    </rPh>
    <rPh sb="8" eb="10">
      <t>ホゼン</t>
    </rPh>
    <rPh sb="10" eb="12">
      <t>キキン</t>
    </rPh>
    <phoneticPr fontId="11"/>
  </si>
  <si>
    <t>古賀市地域振興基金</t>
    <rPh sb="0" eb="3">
      <t>コガシ</t>
    </rPh>
    <rPh sb="3" eb="5">
      <t>チイキ</t>
    </rPh>
    <rPh sb="5" eb="7">
      <t>シンコウ</t>
    </rPh>
    <rPh sb="7" eb="9">
      <t>キキン</t>
    </rPh>
    <phoneticPr fontId="11"/>
  </si>
  <si>
    <t>古賀市ふるさと・水と土保全基金</t>
    <rPh sb="0" eb="3">
      <t>コガシ</t>
    </rPh>
    <rPh sb="8" eb="9">
      <t>ミズ</t>
    </rPh>
    <rPh sb="10" eb="11">
      <t>ツチ</t>
    </rPh>
    <rPh sb="11" eb="13">
      <t>ホゼン</t>
    </rPh>
    <rPh sb="13" eb="15">
      <t>キキン</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</si>
  <si>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</si>
  <si>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</si>
  <si>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</si>
  <si>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例年、充当可能財源が将来負担額を上回っているため、将来負担比率は発生していない。
一方、有形固定資産減価償却率は上昇傾向にあり、公共施設等総合管理計画に基づき、今後、老朽化対策に取り組んでいく。</t>
    <rPh sb="0" eb="2">
      <t>レイネン</t>
    </rPh>
    <rPh sb="3" eb="9">
      <t>ジュウトウカノウザイゲン</t>
    </rPh>
    <rPh sb="10" eb="15">
      <t>ショウライフタンガク</t>
    </rPh>
    <rPh sb="16" eb="18">
      <t>ウワマワ</t>
    </rPh>
    <rPh sb="25" eb="31">
      <t>ショウライフタンヒリツ</t>
    </rPh>
    <rPh sb="32" eb="34">
      <t>ハッセイ</t>
    </rPh>
    <rPh sb="41" eb="43">
      <t>イッポウ</t>
    </rPh>
    <rPh sb="44" eb="46">
      <t>ユウケイ</t>
    </rPh>
    <rPh sb="46" eb="50">
      <t>コテイシサン</t>
    </rPh>
    <rPh sb="50" eb="55">
      <t>ゲンカショウキャクリツ</t>
    </rPh>
    <rPh sb="56" eb="60">
      <t>ジョウショウケイコウ</t>
    </rPh>
    <rPh sb="64" eb="69">
      <t>コウキョウシセツトウ</t>
    </rPh>
    <rPh sb="69" eb="75">
      <t>ソウゴウカンリケイカク</t>
    </rPh>
    <rPh sb="76" eb="77">
      <t>モト</t>
    </rPh>
    <rPh sb="80" eb="82">
      <t>コンゴ</t>
    </rPh>
    <rPh sb="83" eb="86">
      <t>ロウキュウカ</t>
    </rPh>
    <rPh sb="86" eb="88">
      <t>タイサク</t>
    </rPh>
    <rPh sb="89" eb="90">
      <t>ト</t>
    </rPh>
    <rPh sb="91" eb="92">
      <t>ク</t>
    </rPh>
    <phoneticPr fontId="6"/>
  </si>
  <si>
    <t>(　参考　）</t>
    <rPh sb="2" eb="4">
      <t>サンコウ</t>
    </rPh>
    <phoneticPr fontId="6"/>
  </si>
  <si>
    <t>当該団体値</t>
    <rPh sb="0" eb="2">
      <t>トウガイ</t>
    </rPh>
    <rPh sb="2" eb="4">
      <t>ダンタイ</t>
    </rPh>
    <rPh sb="4" eb="5">
      <t>アタイ</t>
    </rPh>
    <phoneticPr fontId="6"/>
  </si>
  <si>
    <t>将来負担比率</t>
    <phoneticPr fontId="6"/>
  </si>
  <si>
    <t>有形固定資産減価償却率</t>
    <phoneticPr fontId="6"/>
  </si>
  <si>
    <t>類似団体内平均値</t>
    <phoneticPr fontId="6"/>
  </si>
  <si>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</si>
  <si>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例年、充当可能財源が将来負担額を上回っているため、将来負担比率は発生していない。
また、実質公債費比率は類似団体と比較して低い水準にあるが、平成24～28年度に実施した生涯学習センター建替えに係る起債償還が始まったことにより平成29年度以降増加傾向に転じた。
今後も、その他の老朽化した公共施設等の改修のための新規起債により実質公債費比率は増加傾向が見込まれるため、これまで以上に公債費の適正化に取り組んでいく必要がある。</t>
    <phoneticPr fontId="6"/>
  </si>
  <si>
    <t>実質公債費比率</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</si>
</sst>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font>
      <sz val="11"/>
      <color theme="1"/>
      <name val="ＭＳ Ｐゴシック"/>
      <family val="2"/>
      <charset val="128"/>
    </font>
    <font>
      <sz val="11"/>
      <color theme="1"/>
      <name val="Yu Gothic"/>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2">
    <xf numFmtId="0" fontId="0"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5" fillId="0" borderId="0">
      <alignment vertical="center"/>
    </xf>
    <xf numFmtId="0" fontId="17" fillId="0" borderId="0"/>
    <xf numFmtId="0" fontId="17" fillId="0" borderId="0">
      <alignment vertical="center"/>
    </xf>
    <xf numFmtId="0" fontId="15" fillId="0" borderId="0">
      <alignment vertical="center"/>
    </xf>
    <xf numFmtId="0" fontId="2" fillId="0" borderId="0">
      <alignment vertical="center"/>
    </xf>
    <xf numFmtId="0" fontId="21"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7" fillId="0" borderId="0">
      <alignment vertical="center"/>
    </xf>
    <xf numFmtId="0" fontId="17" fillId="0" borderId="0">
      <alignment vertical="center"/>
    </xf>
    <xf numFmtId="0" fontId="17" fillId="0" borderId="0"/>
    <xf numFmtId="0" fontId="17" fillId="0" borderId="0"/>
    <xf numFmtId="0" fontId="1" fillId="0" borderId="0">
      <alignment vertical="center"/>
    </xf>
    <xf numFmtId="0" fontId="39" fillId="0" borderId="0">
      <alignment vertical="center"/>
    </xf>
  </cellStyleXfs>
  <cellXfs count="1331">
    <xf numFmtId="0" fontId="0" fillId="0" borderId="0" xfId="0">
      <alignment vertical="center"/>
    </xf>
    <xf numFmtId="0" fontId="2" fillId="0" borderId="0" xfId="1">
      <alignment vertical="center"/>
    </xf>
    <xf numFmtId="0" fontId="4" fillId="0" borderId="0" xfId="1" applyFont="1">
      <alignment vertical="center"/>
    </xf>
    <xf numFmtId="0" fontId="5" fillId="0" borderId="0" xfId="1" applyFont="1" applyAlignment="1">
      <alignment horizontal="right" vertical="center"/>
    </xf>
    <xf numFmtId="0" fontId="7" fillId="2" borderId="1" xfId="1" applyFont="1" applyFill="1" applyBorder="1" applyAlignment="1"/>
    <xf numFmtId="0" fontId="7" fillId="2" borderId="2" xfId="1" applyFont="1" applyFill="1" applyBorder="1" applyAlignment="1">
      <alignment horizontal="right" vertical="top"/>
    </xf>
    <xf numFmtId="0" fontId="7" fillId="2" borderId="3" xfId="1" applyFont="1" applyFill="1" applyBorder="1" applyAlignment="1">
      <alignment horizontal="right" vertical="top"/>
    </xf>
    <xf numFmtId="0" fontId="7" fillId="2" borderId="4" xfId="1" applyFont="1" applyFill="1" applyBorder="1" applyAlignment="1">
      <alignment horizontal="center" vertical="center"/>
    </xf>
    <xf numFmtId="0" fontId="7" fillId="2" borderId="5" xfId="1" applyFont="1" applyFill="1" applyBorder="1" applyAlignment="1">
      <alignment horizontal="center" vertical="center"/>
    </xf>
    <xf numFmtId="0" fontId="7" fillId="2" borderId="6" xfId="1" applyFont="1" applyFill="1" applyBorder="1" applyAlignment="1">
      <alignment horizontal="center" vertical="center"/>
    </xf>
    <xf numFmtId="0" fontId="7" fillId="0" borderId="7" xfId="1" applyFont="1" applyFill="1" applyBorder="1" applyAlignment="1">
      <alignment horizontal="center" vertical="center" wrapText="1"/>
    </xf>
    <xf numFmtId="176" fontId="7" fillId="0" borderId="4" xfId="1" applyNumberFormat="1" applyFont="1" applyFill="1" applyBorder="1" applyAlignment="1" applyProtection="1">
      <alignment horizontal="right" vertical="center" shrinkToFit="1"/>
    </xf>
    <xf numFmtId="176" fontId="7" fillId="0" borderId="5" xfId="1" applyNumberFormat="1" applyFont="1" applyFill="1" applyBorder="1" applyAlignment="1" applyProtection="1">
      <alignment horizontal="right" vertical="center" shrinkToFit="1"/>
    </xf>
    <xf numFmtId="176" fontId="7" fillId="0" borderId="10" xfId="1" applyNumberFormat="1" applyFont="1" applyFill="1" applyBorder="1" applyAlignment="1" applyProtection="1">
      <alignment horizontal="right" vertical="center" shrinkToFit="1"/>
    </xf>
    <xf numFmtId="0" fontId="7" fillId="0" borderId="11" xfId="1" applyFont="1" applyFill="1" applyBorder="1" applyAlignment="1">
      <alignment horizontal="center" vertical="center" wrapText="1"/>
    </xf>
    <xf numFmtId="176" fontId="7" fillId="0" borderId="14" xfId="1" applyNumberFormat="1" applyFont="1" applyFill="1" applyBorder="1" applyAlignment="1" applyProtection="1">
      <alignment horizontal="right" vertical="center" shrinkToFit="1"/>
    </xf>
    <xf numFmtId="176" fontId="7" fillId="0" borderId="15" xfId="1" applyNumberFormat="1" applyFont="1" applyFill="1" applyBorder="1" applyAlignment="1" applyProtection="1">
      <alignment horizontal="right" vertical="center" shrinkToFit="1"/>
    </xf>
    <xf numFmtId="176" fontId="7" fillId="0" borderId="16" xfId="1" applyNumberFormat="1" applyFont="1" applyFill="1" applyBorder="1" applyAlignment="1" applyProtection="1">
      <alignment horizontal="right" vertical="center" shrinkToFit="1"/>
    </xf>
    <xf numFmtId="0" fontId="7" fillId="0" borderId="17" xfId="1" applyFont="1" applyFill="1" applyBorder="1" applyAlignment="1">
      <alignment horizontal="center" vertical="center"/>
    </xf>
    <xf numFmtId="176" fontId="7" fillId="0" borderId="20" xfId="1" applyNumberFormat="1" applyFont="1" applyFill="1" applyBorder="1" applyAlignment="1" applyProtection="1">
      <alignment horizontal="right" vertical="center" shrinkToFit="1"/>
    </xf>
    <xf numFmtId="176" fontId="7" fillId="0" borderId="21" xfId="1" applyNumberFormat="1" applyFont="1" applyFill="1" applyBorder="1" applyAlignment="1" applyProtection="1">
      <alignment horizontal="right" vertical="center" shrinkToFit="1"/>
    </xf>
    <xf numFmtId="176" fontId="7" fillId="0" borderId="22" xfId="1" applyNumberFormat="1" applyFont="1" applyFill="1" applyBorder="1" applyAlignment="1" applyProtection="1">
      <alignment horizontal="right" vertical="center" shrinkToFit="1"/>
    </xf>
    <xf numFmtId="0" fontId="7" fillId="0" borderId="0" xfId="2" applyFont="1">
      <alignment vertical="center"/>
    </xf>
    <xf numFmtId="0" fontId="2" fillId="0" borderId="0" xfId="2">
      <alignment vertical="center"/>
    </xf>
    <xf numFmtId="0" fontId="5" fillId="0" borderId="0" xfId="2" applyFont="1" applyAlignment="1">
      <alignment horizontal="right" vertical="center"/>
    </xf>
    <xf numFmtId="0" fontId="7" fillId="3" borderId="1" xfId="2" applyFont="1" applyFill="1" applyBorder="1" applyAlignment="1"/>
    <xf numFmtId="0" fontId="7" fillId="3" borderId="2" xfId="2" applyFont="1" applyFill="1" applyBorder="1" applyAlignment="1">
      <alignment horizontal="right" vertical="top"/>
    </xf>
    <xf numFmtId="0" fontId="7" fillId="3" borderId="3" xfId="2" applyFont="1" applyFill="1" applyBorder="1" applyAlignment="1">
      <alignment horizontal="right" vertical="top"/>
    </xf>
    <xf numFmtId="0" fontId="7" fillId="3" borderId="23" xfId="2" applyFont="1" applyFill="1" applyBorder="1" applyAlignment="1">
      <alignment horizontal="center" vertical="center"/>
    </xf>
    <xf numFmtId="0" fontId="7" fillId="3" borderId="5" xfId="2" applyFont="1" applyFill="1" applyBorder="1" applyAlignment="1">
      <alignment horizontal="center" vertical="center"/>
    </xf>
    <xf numFmtId="0" fontId="7" fillId="3" borderId="10" xfId="2" applyFont="1" applyFill="1" applyBorder="1" applyAlignment="1">
      <alignment horizontal="center" vertical="center"/>
    </xf>
    <xf numFmtId="0" fontId="7" fillId="0" borderId="24" xfId="2" applyFont="1" applyFill="1" applyBorder="1" applyAlignment="1">
      <alignment vertical="center" wrapText="1"/>
    </xf>
    <xf numFmtId="176" fontId="7" fillId="0" borderId="27" xfId="2" applyNumberFormat="1" applyFont="1" applyFill="1" applyBorder="1" applyAlignment="1">
      <alignment horizontal="right" vertical="center" shrinkToFit="1"/>
    </xf>
    <xf numFmtId="176" fontId="7" fillId="0" borderId="28" xfId="2" applyNumberFormat="1" applyFont="1" applyFill="1" applyBorder="1" applyAlignment="1">
      <alignment horizontal="right" vertical="center" shrinkToFit="1"/>
    </xf>
    <xf numFmtId="176" fontId="7" fillId="0" borderId="29" xfId="2" applyNumberFormat="1" applyFont="1" applyFill="1" applyBorder="1" applyAlignment="1">
      <alignment horizontal="right" vertical="center" shrinkToFit="1"/>
    </xf>
    <xf numFmtId="0" fontId="7" fillId="0" borderId="30" xfId="2" applyFont="1" applyFill="1" applyBorder="1" applyAlignment="1">
      <alignment vertical="center"/>
    </xf>
    <xf numFmtId="176" fontId="7" fillId="0" borderId="33" xfId="2" applyNumberFormat="1" applyFont="1" applyFill="1" applyBorder="1" applyAlignment="1">
      <alignment horizontal="right" vertical="center" shrinkToFit="1"/>
    </xf>
    <xf numFmtId="176" fontId="7" fillId="0" borderId="34" xfId="2" applyNumberFormat="1" applyFont="1" applyFill="1" applyBorder="1" applyAlignment="1">
      <alignment horizontal="right" vertical="center" shrinkToFit="1"/>
    </xf>
    <xf numFmtId="176" fontId="7" fillId="0" borderId="35" xfId="2" applyNumberFormat="1" applyFont="1" applyFill="1" applyBorder="1" applyAlignment="1">
      <alignment horizontal="right" vertical="center" shrinkToFit="1"/>
    </xf>
    <xf numFmtId="0" fontId="7" fillId="0" borderId="11" xfId="2" applyFont="1" applyFill="1" applyBorder="1" applyAlignment="1">
      <alignment vertical="center"/>
    </xf>
    <xf numFmtId="0" fontId="7" fillId="0" borderId="17" xfId="2" applyFont="1" applyFill="1" applyBorder="1" applyAlignment="1">
      <alignment vertical="center"/>
    </xf>
    <xf numFmtId="176" fontId="7" fillId="0" borderId="20" xfId="2" applyNumberFormat="1" applyFont="1" applyFill="1" applyBorder="1" applyAlignment="1">
      <alignment horizontal="right" vertical="center" shrinkToFit="1"/>
    </xf>
    <xf numFmtId="176" fontId="7" fillId="0" borderId="21" xfId="2" applyNumberFormat="1" applyFont="1" applyFill="1" applyBorder="1" applyAlignment="1">
      <alignment horizontal="right" vertical="center" shrinkToFit="1"/>
    </xf>
    <xf numFmtId="176" fontId="7" fillId="0" borderId="22" xfId="2" applyNumberFormat="1" applyFont="1" applyFill="1" applyBorder="1" applyAlignment="1">
      <alignment horizontal="right" vertical="center" shrinkToFit="1"/>
    </xf>
    <xf numFmtId="0" fontId="8" fillId="0" borderId="0" xfId="2" applyFont="1" applyFill="1" applyBorder="1" applyAlignment="1">
      <alignment vertical="center"/>
    </xf>
    <xf numFmtId="0" fontId="8" fillId="0" borderId="0" xfId="2" applyNumberFormat="1" applyFont="1" applyFill="1" applyBorder="1" applyAlignment="1">
      <alignment vertical="center" wrapText="1"/>
    </xf>
    <xf numFmtId="0" fontId="8" fillId="0" borderId="0" xfId="2" applyNumberFormat="1" applyFont="1" applyBorder="1" applyAlignment="1">
      <alignment vertical="center" wrapText="1"/>
    </xf>
    <xf numFmtId="0" fontId="7" fillId="0" borderId="0" xfId="2" applyNumberFormat="1" applyFont="1" applyFill="1" applyBorder="1" applyAlignment="1">
      <alignment vertical="center"/>
    </xf>
    <xf numFmtId="0" fontId="4" fillId="0" borderId="0" xfId="3" applyFont="1">
      <alignment vertical="center"/>
    </xf>
    <xf numFmtId="0" fontId="2" fillId="0" borderId="0" xfId="3">
      <alignment vertical="center"/>
    </xf>
    <xf numFmtId="0" fontId="5" fillId="0" borderId="0" xfId="3" applyFont="1" applyAlignment="1">
      <alignment horizontal="center" vertical="center"/>
    </xf>
    <xf numFmtId="0" fontId="8" fillId="2" borderId="1" xfId="3" applyFont="1" applyFill="1" applyBorder="1" applyAlignment="1"/>
    <xf numFmtId="0" fontId="8" fillId="2" borderId="2" xfId="3" applyFont="1" applyFill="1" applyBorder="1" applyAlignment="1"/>
    <xf numFmtId="0" fontId="8" fillId="2" borderId="2" xfId="3" applyFont="1" applyFill="1" applyBorder="1" applyAlignment="1">
      <alignment horizontal="right" vertical="center"/>
    </xf>
    <xf numFmtId="0" fontId="8" fillId="2" borderId="3" xfId="3" applyFont="1" applyFill="1" applyBorder="1" applyAlignment="1">
      <alignment horizontal="right" vertical="top"/>
    </xf>
    <xf numFmtId="0" fontId="8" fillId="2" borderId="23" xfId="3" applyFont="1" applyFill="1" applyBorder="1" applyAlignment="1">
      <alignment horizontal="center" vertical="center"/>
    </xf>
    <xf numFmtId="0" fontId="8" fillId="2" borderId="5" xfId="3" applyFont="1" applyFill="1" applyBorder="1" applyAlignment="1">
      <alignment horizontal="center" vertical="center"/>
    </xf>
    <xf numFmtId="0" fontId="8" fillId="2" borderId="6" xfId="3" applyFont="1" applyFill="1" applyBorder="1" applyAlignment="1">
      <alignment horizontal="center" vertical="center"/>
    </xf>
    <xf numFmtId="0" fontId="8" fillId="0" borderId="37" xfId="3" applyFont="1" applyFill="1" applyBorder="1" applyAlignment="1">
      <alignment vertical="center" wrapText="1"/>
    </xf>
    <xf numFmtId="177" fontId="8" fillId="0" borderId="27" xfId="3" applyNumberFormat="1" applyFont="1" applyFill="1" applyBorder="1" applyAlignment="1" applyProtection="1">
      <alignment horizontal="right" vertical="center" shrinkToFit="1"/>
    </xf>
    <xf numFmtId="177" fontId="8" fillId="0" borderId="28" xfId="3" applyNumberFormat="1" applyFont="1" applyFill="1" applyBorder="1" applyAlignment="1" applyProtection="1">
      <alignment horizontal="right" vertical="center" shrinkToFit="1"/>
    </xf>
    <xf numFmtId="177" fontId="8" fillId="0" borderId="29" xfId="3" applyNumberFormat="1" applyFont="1" applyFill="1" applyBorder="1" applyAlignment="1" applyProtection="1">
      <alignment horizontal="right" vertical="center" shrinkToFit="1"/>
    </xf>
    <xf numFmtId="0" fontId="8" fillId="0" borderId="39" xfId="3" applyFont="1" applyFill="1" applyBorder="1" applyAlignment="1">
      <alignment vertical="center"/>
    </xf>
    <xf numFmtId="177" fontId="8" fillId="0" borderId="33" xfId="3" applyNumberFormat="1" applyFont="1" applyFill="1" applyBorder="1" applyAlignment="1" applyProtection="1">
      <alignment horizontal="right" vertical="center" shrinkToFit="1"/>
    </xf>
    <xf numFmtId="177" fontId="8" fillId="0" borderId="34" xfId="3" applyNumberFormat="1" applyFont="1" applyFill="1" applyBorder="1" applyAlignment="1" applyProtection="1">
      <alignment horizontal="right" vertical="center" shrinkToFit="1"/>
    </xf>
    <xf numFmtId="177" fontId="8" fillId="0" borderId="35" xfId="3" applyNumberFormat="1" applyFont="1" applyFill="1" applyBorder="1" applyAlignment="1" applyProtection="1">
      <alignment horizontal="right" vertical="center" shrinkToFit="1"/>
    </xf>
    <xf numFmtId="0" fontId="8" fillId="0" borderId="41" xfId="3" applyFont="1" applyFill="1" applyBorder="1" applyAlignment="1">
      <alignment vertical="center"/>
    </xf>
    <xf numFmtId="0" fontId="8" fillId="0" borderId="44" xfId="3" applyFont="1" applyFill="1" applyBorder="1" applyAlignment="1">
      <alignment vertical="center"/>
    </xf>
    <xf numFmtId="177" fontId="8" fillId="0" borderId="20" xfId="3" applyNumberFormat="1" applyFont="1" applyFill="1" applyBorder="1" applyAlignment="1" applyProtection="1">
      <alignment horizontal="right" vertical="center" shrinkToFit="1"/>
    </xf>
    <xf numFmtId="177" fontId="8" fillId="0" borderId="21" xfId="3" applyNumberFormat="1" applyFont="1" applyFill="1" applyBorder="1" applyAlignment="1" applyProtection="1">
      <alignment horizontal="right" vertical="center" shrinkToFit="1"/>
    </xf>
    <xf numFmtId="177" fontId="8" fillId="0" borderId="22" xfId="3" applyNumberFormat="1" applyFont="1" applyFill="1" applyBorder="1" applyAlignment="1" applyProtection="1">
      <alignment horizontal="right" vertical="center" shrinkToFit="1"/>
    </xf>
    <xf numFmtId="0" fontId="8" fillId="0" borderId="0" xfId="3" applyFont="1" applyAlignment="1"/>
    <xf numFmtId="0" fontId="9" fillId="0" borderId="0" xfId="3" applyFont="1" applyAlignment="1"/>
    <xf numFmtId="0" fontId="9" fillId="0" borderId="0" xfId="3" applyFont="1">
      <alignment vertical="center"/>
    </xf>
    <xf numFmtId="177" fontId="9" fillId="0" borderId="0" xfId="3" applyNumberFormat="1" applyFont="1" applyAlignment="1">
      <alignment horizontal="right" vertical="center" shrinkToFit="1"/>
    </xf>
    <xf numFmtId="0" fontId="10" fillId="0" borderId="0" xfId="3" applyNumberFormat="1" applyFont="1" applyAlignment="1">
      <alignment horizontal="center" vertical="center" shrinkToFit="1"/>
    </xf>
    <xf numFmtId="0" fontId="9" fillId="4" borderId="1" xfId="3" applyFont="1" applyFill="1" applyBorder="1" applyAlignment="1"/>
    <xf numFmtId="0" fontId="9" fillId="4" borderId="2" xfId="3" applyFont="1" applyFill="1" applyBorder="1" applyAlignment="1"/>
    <xf numFmtId="0" fontId="9" fillId="4" borderId="2" xfId="3" applyFont="1" applyFill="1" applyBorder="1" applyAlignment="1">
      <alignment horizontal="right" vertical="center"/>
    </xf>
    <xf numFmtId="0" fontId="9" fillId="4" borderId="3" xfId="3" applyFont="1" applyFill="1" applyBorder="1" applyAlignment="1">
      <alignment horizontal="right" vertical="top"/>
    </xf>
    <xf numFmtId="0" fontId="9" fillId="4" borderId="23" xfId="3" applyFont="1" applyFill="1" applyBorder="1" applyAlignment="1">
      <alignment horizontal="center" vertical="center"/>
    </xf>
    <xf numFmtId="0" fontId="9" fillId="4" borderId="5" xfId="3" applyFont="1" applyFill="1" applyBorder="1" applyAlignment="1">
      <alignment horizontal="center" vertical="center"/>
    </xf>
    <xf numFmtId="0" fontId="9" fillId="4" borderId="6" xfId="3" applyFont="1" applyFill="1" applyBorder="1" applyAlignment="1">
      <alignment horizontal="center" vertical="center"/>
    </xf>
    <xf numFmtId="177" fontId="9" fillId="0" borderId="27" xfId="3" applyNumberFormat="1" applyFont="1" applyBorder="1" applyAlignment="1" applyProtection="1">
      <alignment horizontal="right" vertical="center" shrinkToFit="1"/>
      <protection locked="0"/>
    </xf>
    <xf numFmtId="177" fontId="9" fillId="0" borderId="28" xfId="3" applyNumberFormat="1" applyFont="1" applyBorder="1" applyAlignment="1" applyProtection="1">
      <alignment horizontal="right" vertical="center" shrinkToFit="1"/>
      <protection locked="0"/>
    </xf>
    <xf numFmtId="177" fontId="9" fillId="0" borderId="29" xfId="3" applyNumberFormat="1" applyFont="1" applyBorder="1" applyAlignment="1" applyProtection="1">
      <alignment horizontal="right" vertical="center" shrinkToFit="1"/>
      <protection locked="0"/>
    </xf>
    <xf numFmtId="177" fontId="9" fillId="0" borderId="20" xfId="3" applyNumberFormat="1" applyFont="1" applyBorder="1" applyAlignment="1" applyProtection="1">
      <alignment horizontal="right" vertical="center" shrinkToFit="1"/>
      <protection locked="0"/>
    </xf>
    <xf numFmtId="177" fontId="9" fillId="0" borderId="21" xfId="3" applyNumberFormat="1" applyFont="1" applyBorder="1" applyAlignment="1" applyProtection="1">
      <alignment horizontal="right" vertical="center" shrinkToFit="1"/>
      <protection locked="0"/>
    </xf>
    <xf numFmtId="177" fontId="9" fillId="0" borderId="22" xfId="3" applyNumberFormat="1" applyFont="1" applyBorder="1" applyAlignment="1" applyProtection="1">
      <alignment horizontal="right" vertical="center" shrinkToFit="1"/>
      <protection locked="0"/>
    </xf>
    <xf numFmtId="0" fontId="12" fillId="0" borderId="0" xfId="3" applyFont="1" applyAlignment="1">
      <alignment horizontal="center" vertical="center" wrapText="1"/>
    </xf>
    <xf numFmtId="0" fontId="9" fillId="0" borderId="0" xfId="3" applyFont="1" applyAlignment="1">
      <alignment vertical="top"/>
    </xf>
    <xf numFmtId="0" fontId="13" fillId="0" borderId="0" xfId="3" applyFont="1">
      <alignment vertical="center"/>
    </xf>
    <xf numFmtId="0" fontId="12" fillId="0" borderId="0" xfId="3" applyFont="1" applyAlignment="1">
      <alignment vertical="center" wrapText="1"/>
    </xf>
    <xf numFmtId="0" fontId="2" fillId="0" borderId="0" xfId="4">
      <alignment vertical="center"/>
    </xf>
    <xf numFmtId="0" fontId="5" fillId="0" borderId="0" xfId="4" applyFont="1" applyAlignment="1">
      <alignment horizontal="center" vertical="center"/>
    </xf>
    <xf numFmtId="0" fontId="8" fillId="2" borderId="1" xfId="4" applyFont="1" applyFill="1" applyBorder="1" applyAlignment="1"/>
    <xf numFmtId="0" fontId="8" fillId="2" borderId="2" xfId="4" applyFont="1" applyFill="1" applyBorder="1" applyAlignment="1"/>
    <xf numFmtId="0" fontId="8" fillId="2" borderId="2" xfId="4" applyFont="1" applyFill="1" applyBorder="1" applyAlignment="1">
      <alignment horizontal="right" vertical="center"/>
    </xf>
    <xf numFmtId="0" fontId="8" fillId="2" borderId="3" xfId="4" applyFont="1" applyFill="1" applyBorder="1" applyAlignment="1">
      <alignment horizontal="right" vertical="top"/>
    </xf>
    <xf numFmtId="0" fontId="8" fillId="2" borderId="23" xfId="4" applyFont="1" applyFill="1" applyBorder="1" applyAlignment="1">
      <alignment horizontal="center" vertical="center"/>
    </xf>
    <xf numFmtId="0" fontId="8" fillId="2" borderId="5" xfId="4" applyFont="1" applyFill="1" applyBorder="1" applyAlignment="1">
      <alignment horizontal="center" vertical="center"/>
    </xf>
    <xf numFmtId="0" fontId="8" fillId="2" borderId="10" xfId="4" applyFont="1" applyFill="1" applyBorder="1" applyAlignment="1">
      <alignment horizontal="center" vertical="center"/>
    </xf>
    <xf numFmtId="0" fontId="8" fillId="0" borderId="37" xfId="4" applyFont="1" applyFill="1" applyBorder="1" applyAlignment="1">
      <alignment vertical="center" wrapText="1"/>
    </xf>
    <xf numFmtId="177" fontId="8" fillId="0" borderId="27" xfId="4" applyNumberFormat="1" applyFont="1" applyFill="1" applyBorder="1" applyAlignment="1" applyProtection="1">
      <alignment horizontal="right" vertical="center" shrinkToFit="1"/>
    </xf>
    <xf numFmtId="177" fontId="8" fillId="0" borderId="28" xfId="4" applyNumberFormat="1" applyFont="1" applyFill="1" applyBorder="1" applyAlignment="1" applyProtection="1">
      <alignment horizontal="right" vertical="center" shrinkToFit="1"/>
    </xf>
    <xf numFmtId="177" fontId="8" fillId="0" borderId="29" xfId="4" applyNumberFormat="1" applyFont="1" applyFill="1" applyBorder="1" applyAlignment="1" applyProtection="1">
      <alignment horizontal="right" vertical="center" shrinkToFit="1"/>
    </xf>
    <xf numFmtId="0" fontId="8" fillId="0" borderId="39" xfId="4" applyFont="1" applyFill="1" applyBorder="1" applyAlignment="1">
      <alignment vertical="center"/>
    </xf>
    <xf numFmtId="177" fontId="8" fillId="0" borderId="33" xfId="4" applyNumberFormat="1" applyFont="1" applyFill="1" applyBorder="1" applyAlignment="1" applyProtection="1">
      <alignment horizontal="right" vertical="center" shrinkToFit="1"/>
    </xf>
    <xf numFmtId="177" fontId="8" fillId="0" borderId="34" xfId="4" applyNumberFormat="1" applyFont="1" applyFill="1" applyBorder="1" applyAlignment="1" applyProtection="1">
      <alignment horizontal="right" vertical="center" shrinkToFit="1"/>
    </xf>
    <xf numFmtId="177" fontId="8" fillId="0" borderId="35" xfId="4" applyNumberFormat="1" applyFont="1" applyFill="1" applyBorder="1" applyAlignment="1" applyProtection="1">
      <alignment horizontal="right" vertical="center" shrinkToFit="1"/>
    </xf>
    <xf numFmtId="0" fontId="8" fillId="0" borderId="41" xfId="4" applyFont="1" applyFill="1" applyBorder="1" applyAlignment="1">
      <alignment vertical="center"/>
    </xf>
    <xf numFmtId="0" fontId="8" fillId="0" borderId="47" xfId="4" applyFont="1" applyFill="1" applyBorder="1" applyAlignment="1">
      <alignment vertical="center"/>
    </xf>
    <xf numFmtId="0" fontId="8" fillId="0" borderId="39" xfId="4" applyFont="1" applyFill="1" applyBorder="1" applyAlignment="1">
      <alignment vertical="center" wrapText="1"/>
    </xf>
    <xf numFmtId="0" fontId="8" fillId="0" borderId="44" xfId="4" applyFont="1" applyFill="1" applyBorder="1" applyAlignment="1">
      <alignment vertical="center"/>
    </xf>
    <xf numFmtId="177" fontId="8" fillId="0" borderId="20" xfId="4" applyNumberFormat="1" applyFont="1" applyFill="1" applyBorder="1" applyAlignment="1" applyProtection="1">
      <alignment horizontal="right" vertical="center" shrinkToFit="1"/>
    </xf>
    <xf numFmtId="177" fontId="8" fillId="0" borderId="21" xfId="4" applyNumberFormat="1" applyFont="1" applyFill="1" applyBorder="1" applyAlignment="1" applyProtection="1">
      <alignment horizontal="right" vertical="center" shrinkToFit="1"/>
    </xf>
    <xf numFmtId="177" fontId="8" fillId="0" borderId="22" xfId="4" applyNumberFormat="1" applyFont="1" applyFill="1" applyBorder="1" applyAlignment="1" applyProtection="1">
      <alignment horizontal="right" vertical="center" shrinkToFit="1"/>
    </xf>
    <xf numFmtId="0" fontId="8" fillId="0" borderId="0" xfId="4" applyFont="1" applyFill="1" applyBorder="1" applyAlignment="1"/>
    <xf numFmtId="0" fontId="8" fillId="0" borderId="0" xfId="4" applyFont="1" applyFill="1" applyBorder="1" applyAlignment="1">
      <alignment vertical="center"/>
    </xf>
    <xf numFmtId="0" fontId="8" fillId="0" borderId="0" xfId="4" applyFont="1" applyFill="1" applyBorder="1" applyAlignment="1">
      <alignment horizontal="left" vertical="center"/>
    </xf>
    <xf numFmtId="177" fontId="8" fillId="0" borderId="0" xfId="4" applyNumberFormat="1" applyFont="1" applyFill="1" applyBorder="1" applyAlignment="1" applyProtection="1">
      <alignment horizontal="right" vertical="center"/>
    </xf>
    <xf numFmtId="0" fontId="5" fillId="0" borderId="0" xfId="1" applyFont="1" applyAlignment="1">
      <alignment horizontal="right"/>
    </xf>
    <xf numFmtId="0" fontId="14" fillId="2" borderId="1" xfId="1" applyFont="1" applyFill="1" applyBorder="1" applyAlignment="1"/>
    <xf numFmtId="0" fontId="14" fillId="2" borderId="2" xfId="1" applyFont="1" applyFill="1" applyBorder="1" applyAlignment="1">
      <alignment horizontal="right" vertical="top"/>
    </xf>
    <xf numFmtId="0" fontId="14" fillId="2" borderId="3" xfId="1" applyFont="1" applyFill="1" applyBorder="1" applyAlignment="1">
      <alignment horizontal="right" vertical="top"/>
    </xf>
    <xf numFmtId="0" fontId="16" fillId="4" borderId="5" xfId="5" applyFont="1" applyFill="1" applyBorder="1" applyAlignment="1">
      <alignment horizontal="center" vertical="center"/>
    </xf>
    <xf numFmtId="0" fontId="16" fillId="4" borderId="6" xfId="5" applyFont="1" applyFill="1" applyBorder="1" applyAlignment="1">
      <alignment horizontal="center" vertical="center"/>
    </xf>
    <xf numFmtId="0" fontId="14" fillId="0" borderId="7" xfId="1" applyFont="1" applyFill="1" applyBorder="1" applyAlignment="1">
      <alignment horizontal="center" vertical="center" wrapText="1"/>
    </xf>
    <xf numFmtId="177" fontId="14" fillId="0" borderId="5" xfId="5" applyNumberFormat="1" applyFont="1" applyFill="1" applyBorder="1" applyAlignment="1" applyProtection="1">
      <alignment horizontal="right" vertical="center" shrinkToFit="1"/>
    </xf>
    <xf numFmtId="177" fontId="14" fillId="0" borderId="10" xfId="5" applyNumberFormat="1" applyFont="1" applyFill="1" applyBorder="1" applyAlignment="1" applyProtection="1">
      <alignment horizontal="right" vertical="center" shrinkToFit="1"/>
    </xf>
    <xf numFmtId="0" fontId="14" fillId="0" borderId="11" xfId="1" applyFont="1" applyFill="1" applyBorder="1" applyAlignment="1">
      <alignment horizontal="center" vertical="center" wrapText="1"/>
    </xf>
    <xf numFmtId="177" fontId="14" fillId="0" borderId="15" xfId="5" applyNumberFormat="1" applyFont="1" applyFill="1" applyBorder="1" applyAlignment="1" applyProtection="1">
      <alignment horizontal="right" vertical="center" shrinkToFit="1"/>
    </xf>
    <xf numFmtId="177" fontId="14" fillId="0" borderId="16" xfId="5" applyNumberFormat="1" applyFont="1" applyFill="1" applyBorder="1" applyAlignment="1" applyProtection="1">
      <alignment horizontal="right" vertical="center" shrinkToFit="1"/>
    </xf>
    <xf numFmtId="177" fontId="14" fillId="0" borderId="34" xfId="5" applyNumberFormat="1" applyFont="1" applyFill="1" applyBorder="1" applyAlignment="1" applyProtection="1">
      <alignment horizontal="right" vertical="center" shrinkToFit="1"/>
    </xf>
    <xf numFmtId="177" fontId="14" fillId="0" borderId="35" xfId="5" applyNumberFormat="1" applyFont="1" applyFill="1" applyBorder="1" applyAlignment="1" applyProtection="1">
      <alignment horizontal="right" vertical="center" shrinkToFit="1"/>
    </xf>
    <xf numFmtId="0" fontId="14" fillId="0" borderId="49" xfId="1" applyFont="1" applyFill="1" applyBorder="1" applyAlignment="1">
      <alignment horizontal="center" vertical="center"/>
    </xf>
    <xf numFmtId="177" fontId="14" fillId="0" borderId="34" xfId="5" applyNumberFormat="1" applyFont="1" applyFill="1" applyBorder="1" applyAlignment="1" applyProtection="1">
      <alignment horizontal="right" vertical="center" shrinkToFit="1"/>
      <protection locked="0"/>
    </xf>
    <xf numFmtId="177" fontId="14" fillId="0" borderId="35" xfId="5" applyNumberFormat="1" applyFont="1" applyFill="1" applyBorder="1" applyAlignment="1" applyProtection="1">
      <alignment horizontal="right" vertical="center" shrinkToFit="1"/>
      <protection locked="0"/>
    </xf>
    <xf numFmtId="0" fontId="14" fillId="0" borderId="50" xfId="1" applyFont="1" applyFill="1" applyBorder="1" applyAlignment="1">
      <alignment horizontal="center" vertical="center"/>
    </xf>
    <xf numFmtId="177" fontId="14" fillId="0" borderId="21" xfId="5" applyNumberFormat="1" applyFont="1" applyFill="1" applyBorder="1" applyAlignment="1" applyProtection="1">
      <alignment horizontal="right" vertical="center" shrinkToFit="1"/>
      <protection locked="0"/>
    </xf>
    <xf numFmtId="177" fontId="14" fillId="0" borderId="22" xfId="5" applyNumberFormat="1" applyFont="1" applyFill="1" applyBorder="1" applyAlignment="1" applyProtection="1">
      <alignment horizontal="right" vertical="center" shrinkToFit="1"/>
      <protection locked="0"/>
    </xf>
    <xf numFmtId="0" fontId="14" fillId="0" borderId="1" xfId="1" applyFont="1" applyFill="1" applyBorder="1" applyAlignment="1">
      <alignment horizontal="center" vertical="center"/>
    </xf>
    <xf numFmtId="177" fontId="14" fillId="0" borderId="51" xfId="5" applyNumberFormat="1" applyFont="1" applyFill="1" applyBorder="1" applyAlignment="1" applyProtection="1">
      <alignment horizontal="right" vertical="center" shrinkToFit="1"/>
    </xf>
    <xf numFmtId="177" fontId="14" fillId="0" borderId="6" xfId="5" applyNumberFormat="1" applyFont="1" applyFill="1" applyBorder="1" applyAlignment="1" applyProtection="1">
      <alignment horizontal="right" vertical="center" shrinkToFit="1"/>
    </xf>
    <xf numFmtId="178" fontId="18" fillId="0" borderId="41" xfId="6" applyNumberFormat="1" applyFont="1" applyBorder="1" applyAlignment="1">
      <alignment vertical="center"/>
    </xf>
    <xf numFmtId="178" fontId="18" fillId="0" borderId="48" xfId="6" applyNumberFormat="1" applyFont="1" applyBorder="1" applyAlignment="1">
      <alignment vertical="center"/>
    </xf>
    <xf numFmtId="178" fontId="18" fillId="0" borderId="15" xfId="6" applyNumberFormat="1" applyFont="1" applyBorder="1" applyAlignment="1">
      <alignment horizontal="center" vertical="center" wrapText="1"/>
    </xf>
    <xf numFmtId="178" fontId="18" fillId="0" borderId="39" xfId="6" applyNumberFormat="1" applyFont="1" applyBorder="1" applyAlignment="1">
      <alignment horizontal="center" vertical="center"/>
    </xf>
    <xf numFmtId="178" fontId="18" fillId="0" borderId="31" xfId="6" applyNumberFormat="1" applyFont="1" applyBorder="1" applyAlignment="1">
      <alignment horizontal="center" vertical="center"/>
    </xf>
    <xf numFmtId="178" fontId="18" fillId="0" borderId="42" xfId="6" applyNumberFormat="1" applyFont="1" applyBorder="1" applyAlignment="1">
      <alignment horizontal="center" vertical="center"/>
    </xf>
    <xf numFmtId="0" fontId="17" fillId="0" borderId="0" xfId="6"/>
    <xf numFmtId="178" fontId="18" fillId="0" borderId="37" xfId="6" applyNumberFormat="1" applyFont="1" applyBorder="1" applyAlignment="1">
      <alignment vertical="center"/>
    </xf>
    <xf numFmtId="178" fontId="18" fillId="0" borderId="40" xfId="6" applyNumberFormat="1" applyFont="1" applyBorder="1" applyAlignment="1">
      <alignment vertical="center"/>
    </xf>
    <xf numFmtId="0" fontId="17" fillId="0" borderId="47" xfId="6" applyFont="1" applyBorder="1" applyAlignment="1">
      <alignment vertical="center"/>
    </xf>
    <xf numFmtId="178" fontId="18" fillId="0" borderId="41" xfId="6" applyNumberFormat="1" applyFont="1" applyBorder="1" applyAlignment="1">
      <alignment horizontal="center" vertical="center"/>
    </xf>
    <xf numFmtId="178" fontId="18" fillId="0" borderId="52" xfId="6" applyNumberFormat="1" applyFont="1" applyBorder="1" applyAlignment="1">
      <alignment horizontal="center" vertical="center" wrapText="1"/>
    </xf>
    <xf numFmtId="178" fontId="18" fillId="0" borderId="53" xfId="6" applyNumberFormat="1" applyFont="1" applyBorder="1" applyAlignment="1">
      <alignment horizontal="center" vertical="center"/>
    </xf>
    <xf numFmtId="178" fontId="18" fillId="0" borderId="54" xfId="6" applyNumberFormat="1" applyFont="1" applyBorder="1" applyAlignment="1">
      <alignment horizontal="center" vertical="center" wrapText="1"/>
    </xf>
    <xf numFmtId="178" fontId="18" fillId="0" borderId="34" xfId="6" applyNumberFormat="1" applyFont="1" applyBorder="1" applyAlignment="1">
      <alignment horizontal="center" vertical="center"/>
    </xf>
    <xf numFmtId="178" fontId="18" fillId="0" borderId="48" xfId="6" applyNumberFormat="1" applyFont="1" applyBorder="1" applyAlignment="1">
      <alignment horizontal="center" vertical="center"/>
    </xf>
    <xf numFmtId="179" fontId="18" fillId="0" borderId="15" xfId="6" applyNumberFormat="1" applyFont="1" applyFill="1" applyBorder="1" applyAlignment="1">
      <alignment vertical="center"/>
    </xf>
    <xf numFmtId="179" fontId="18" fillId="0" borderId="41" xfId="6" applyNumberFormat="1" applyFont="1" applyFill="1" applyBorder="1" applyAlignment="1">
      <alignment vertical="center"/>
    </xf>
    <xf numFmtId="180" fontId="18" fillId="0" borderId="55" xfId="6" applyNumberFormat="1" applyFont="1" applyFill="1" applyBorder="1" applyAlignment="1">
      <alignment vertical="center"/>
    </xf>
    <xf numFmtId="179" fontId="18" fillId="0" borderId="53" xfId="6" applyNumberFormat="1" applyFont="1" applyFill="1" applyBorder="1" applyAlignment="1">
      <alignment vertical="center"/>
    </xf>
    <xf numFmtId="180" fontId="18" fillId="0" borderId="56" xfId="6" applyNumberFormat="1" applyFont="1" applyFill="1" applyBorder="1" applyAlignment="1">
      <alignment vertical="center"/>
    </xf>
    <xf numFmtId="180" fontId="18" fillId="0" borderId="15" xfId="6" applyNumberFormat="1" applyFont="1" applyBorder="1" applyAlignment="1">
      <alignment vertical="center"/>
    </xf>
    <xf numFmtId="178" fontId="18" fillId="0" borderId="37" xfId="6" applyNumberFormat="1" applyFont="1" applyBorder="1" applyAlignment="1">
      <alignment horizontal="center" vertical="center"/>
    </xf>
    <xf numFmtId="178" fontId="18" fillId="0" borderId="57" xfId="6" applyNumberFormat="1" applyFont="1" applyBorder="1" applyAlignment="1">
      <alignment horizontal="center" vertical="center"/>
    </xf>
    <xf numFmtId="179" fontId="18" fillId="0" borderId="58" xfId="6" applyNumberFormat="1" applyFont="1" applyFill="1" applyBorder="1" applyAlignment="1">
      <alignment vertical="center"/>
    </xf>
    <xf numFmtId="179" fontId="18" fillId="0" borderId="59" xfId="6" applyNumberFormat="1" applyFont="1" applyFill="1" applyBorder="1" applyAlignment="1">
      <alignment vertical="center"/>
    </xf>
    <xf numFmtId="180" fontId="18" fillId="0" borderId="57" xfId="6" applyNumberFormat="1" applyFont="1" applyFill="1" applyBorder="1" applyAlignment="1">
      <alignment vertical="center"/>
    </xf>
    <xf numFmtId="179" fontId="18" fillId="0" borderId="60" xfId="6" applyNumberFormat="1" applyFont="1" applyFill="1" applyBorder="1" applyAlignment="1">
      <alignment vertical="center"/>
    </xf>
    <xf numFmtId="180" fontId="18" fillId="0" borderId="61" xfId="6" applyNumberFormat="1" applyFont="1" applyFill="1" applyBorder="1" applyAlignment="1">
      <alignment vertical="center"/>
    </xf>
    <xf numFmtId="180" fontId="18" fillId="0" borderId="58" xfId="6" applyNumberFormat="1" applyFont="1" applyBorder="1" applyAlignment="1">
      <alignment vertical="center"/>
    </xf>
    <xf numFmtId="179" fontId="18" fillId="0" borderId="58" xfId="6" applyNumberFormat="1" applyFont="1" applyFill="1" applyBorder="1" applyAlignment="1">
      <alignment vertical="center" wrapText="1"/>
    </xf>
    <xf numFmtId="179" fontId="18" fillId="0" borderId="15" xfId="6" applyNumberFormat="1" applyFont="1" applyBorder="1" applyAlignment="1">
      <alignment vertical="center"/>
    </xf>
    <xf numFmtId="179" fontId="18" fillId="0" borderId="41" xfId="6" applyNumberFormat="1" applyFont="1" applyBorder="1" applyAlignment="1">
      <alignment vertical="center"/>
    </xf>
    <xf numFmtId="180" fontId="18" fillId="0" borderId="55" xfId="6" applyNumberFormat="1" applyFont="1" applyBorder="1" applyAlignment="1">
      <alignment vertical="center"/>
    </xf>
    <xf numFmtId="179" fontId="18" fillId="0" borderId="53" xfId="6" applyNumberFormat="1" applyFont="1" applyBorder="1" applyAlignment="1">
      <alignment vertical="center"/>
    </xf>
    <xf numFmtId="180" fontId="18" fillId="0" borderId="12" xfId="6" applyNumberFormat="1" applyFont="1" applyBorder="1" applyAlignment="1">
      <alignment vertical="center"/>
    </xf>
    <xf numFmtId="0" fontId="17" fillId="0" borderId="34" xfId="6" applyBorder="1"/>
    <xf numFmtId="0" fontId="17" fillId="0" borderId="34" xfId="6" applyBorder="1" applyAlignment="1">
      <alignment vertical="center"/>
    </xf>
    <xf numFmtId="0" fontId="19" fillId="0" borderId="34" xfId="6" applyFont="1" applyBorder="1"/>
    <xf numFmtId="0" fontId="17" fillId="0" borderId="0" xfId="7" applyAlignment="1"/>
    <xf numFmtId="0" fontId="17" fillId="0" borderId="34" xfId="7" applyBorder="1" applyAlignment="1"/>
    <xf numFmtId="177" fontId="17" fillId="0" borderId="34" xfId="7" applyNumberFormat="1" applyBorder="1" applyAlignment="1"/>
    <xf numFmtId="0" fontId="21" fillId="0" borderId="0" xfId="8" applyFont="1" applyFill="1">
      <alignment vertical="center"/>
    </xf>
    <xf numFmtId="49" fontId="21" fillId="0" borderId="0" xfId="8" applyNumberFormat="1" applyFont="1" applyFill="1">
      <alignment vertical="center"/>
    </xf>
    <xf numFmtId="0" fontId="21" fillId="0" borderId="0" xfId="8" applyFont="1">
      <alignment vertical="center"/>
    </xf>
    <xf numFmtId="0" fontId="23" fillId="0" borderId="0" xfId="8" applyFont="1" applyFill="1">
      <alignment vertical="center"/>
    </xf>
    <xf numFmtId="0" fontId="24" fillId="0" borderId="0" xfId="8" applyFont="1" applyFill="1">
      <alignment vertical="center"/>
    </xf>
    <xf numFmtId="0" fontId="21" fillId="0" borderId="36" xfId="8" applyFont="1" applyFill="1" applyBorder="1" applyAlignment="1">
      <alignment horizontal="left" vertical="center"/>
    </xf>
    <xf numFmtId="0" fontId="21" fillId="0" borderId="8" xfId="8" applyFont="1" applyFill="1" applyBorder="1" applyAlignment="1">
      <alignment horizontal="left" vertical="center"/>
    </xf>
    <xf numFmtId="0" fontId="21" fillId="0" borderId="9" xfId="8" applyFont="1" applyFill="1" applyBorder="1" applyAlignment="1">
      <alignment horizontal="left" vertical="center"/>
    </xf>
    <xf numFmtId="184" fontId="21" fillId="0" borderId="36" xfId="8" applyNumberFormat="1" applyFont="1" applyFill="1" applyBorder="1" applyAlignment="1">
      <alignment horizontal="right" vertical="center" shrinkToFit="1"/>
    </xf>
    <xf numFmtId="184" fontId="21" fillId="0" borderId="8" xfId="8" applyNumberFormat="1" applyFont="1" applyFill="1" applyBorder="1" applyAlignment="1">
      <alignment horizontal="right" vertical="center" shrinkToFit="1"/>
    </xf>
    <xf numFmtId="184" fontId="21" fillId="0" borderId="9" xfId="8" applyNumberFormat="1" applyFont="1" applyFill="1" applyBorder="1" applyAlignment="1">
      <alignment horizontal="right" vertical="center" shrinkToFit="1"/>
    </xf>
    <xf numFmtId="0" fontId="25" fillId="0" borderId="47" xfId="9" applyFont="1" applyFill="1" applyBorder="1" applyAlignment="1">
      <alignment vertical="center"/>
    </xf>
    <xf numFmtId="184" fontId="21" fillId="0" borderId="36" xfId="8" applyNumberFormat="1" applyFont="1" applyFill="1" applyBorder="1" applyAlignment="1">
      <alignment vertical="center" shrinkToFit="1"/>
    </xf>
    <xf numFmtId="184" fontId="21" fillId="0" borderId="8" xfId="8" applyNumberFormat="1" applyFont="1" applyFill="1" applyBorder="1" applyAlignment="1">
      <alignment vertical="center" shrinkToFit="1"/>
    </xf>
    <xf numFmtId="184" fontId="21" fillId="0" borderId="9" xfId="8" applyNumberFormat="1" applyFont="1" applyFill="1" applyBorder="1" applyAlignment="1">
      <alignment vertical="center" shrinkToFit="1"/>
    </xf>
    <xf numFmtId="0" fontId="21" fillId="0" borderId="7" xfId="8" applyFont="1" applyFill="1" applyBorder="1" applyAlignment="1">
      <alignment horizontal="left" vertical="center"/>
    </xf>
    <xf numFmtId="0" fontId="25" fillId="0" borderId="71" xfId="9" applyFont="1" applyFill="1" applyBorder="1" applyAlignment="1">
      <alignment horizontal="center" vertical="center"/>
    </xf>
    <xf numFmtId="0" fontId="21" fillId="0" borderId="7" xfId="8" applyFont="1" applyFill="1" applyBorder="1" applyAlignment="1">
      <alignment horizontal="center" vertical="center"/>
    </xf>
    <xf numFmtId="0" fontId="21" fillId="0" borderId="74" xfId="8" applyFont="1" applyFill="1" applyBorder="1" applyAlignment="1">
      <alignment horizontal="center" vertical="center"/>
    </xf>
    <xf numFmtId="0" fontId="27" fillId="0" borderId="75" xfId="8" applyFont="1" applyFill="1" applyBorder="1" applyAlignment="1">
      <alignment vertical="center" wrapText="1"/>
    </xf>
    <xf numFmtId="0" fontId="27" fillId="0" borderId="76" xfId="8" applyFont="1" applyFill="1" applyBorder="1" applyAlignment="1">
      <alignment vertical="center" wrapText="1"/>
    </xf>
    <xf numFmtId="181" fontId="21" fillId="0" borderId="74" xfId="8" applyNumberFormat="1" applyFont="1" applyFill="1" applyBorder="1" applyAlignment="1">
      <alignment vertical="center"/>
    </xf>
    <xf numFmtId="181" fontId="21" fillId="0" borderId="75" xfId="8" applyNumberFormat="1" applyFont="1" applyFill="1" applyBorder="1" applyAlignment="1">
      <alignment vertical="center"/>
    </xf>
    <xf numFmtId="181" fontId="21" fillId="0" borderId="76" xfId="8" applyNumberFormat="1" applyFont="1" applyFill="1" applyBorder="1" applyAlignment="1">
      <alignment vertical="center"/>
    </xf>
    <xf numFmtId="0" fontId="21" fillId="0" borderId="7" xfId="8" applyFont="1" applyFill="1" applyBorder="1">
      <alignment vertical="center"/>
    </xf>
    <xf numFmtId="0" fontId="21" fillId="0" borderId="0" xfId="8" applyFont="1" applyFill="1" applyBorder="1">
      <alignment vertical="center"/>
    </xf>
    <xf numFmtId="0" fontId="21" fillId="0" borderId="66" xfId="8" applyFont="1" applyFill="1" applyBorder="1">
      <alignment vertical="center"/>
    </xf>
    <xf numFmtId="49" fontId="21" fillId="0" borderId="7" xfId="8" applyNumberFormat="1" applyFont="1" applyFill="1" applyBorder="1">
      <alignment vertical="center"/>
    </xf>
    <xf numFmtId="49" fontId="21" fillId="0" borderId="0" xfId="8" applyNumberFormat="1" applyFont="1" applyFill="1" applyBorder="1">
      <alignment vertical="center"/>
    </xf>
    <xf numFmtId="0" fontId="21" fillId="0" borderId="0" xfId="8" applyFont="1" applyFill="1" applyBorder="1" applyAlignment="1">
      <alignment vertical="center"/>
    </xf>
    <xf numFmtId="0" fontId="21" fillId="0" borderId="0" xfId="8" applyFont="1" applyFill="1" applyBorder="1" applyAlignment="1">
      <alignment horizontal="center" vertical="center"/>
    </xf>
    <xf numFmtId="49" fontId="21" fillId="0" borderId="0" xfId="8" applyNumberFormat="1" applyFont="1" applyFill="1" applyBorder="1" applyAlignment="1">
      <alignment horizontal="center" vertical="center"/>
    </xf>
    <xf numFmtId="0" fontId="21" fillId="0" borderId="66" xfId="8" applyFont="1" applyFill="1" applyBorder="1" applyAlignment="1">
      <alignment horizontal="center" vertical="center"/>
    </xf>
    <xf numFmtId="0" fontId="21" fillId="0" borderId="74" xfId="8" applyFont="1" applyFill="1" applyBorder="1">
      <alignment vertical="center"/>
    </xf>
    <xf numFmtId="0" fontId="21" fillId="0" borderId="75" xfId="8" applyFont="1" applyFill="1" applyBorder="1">
      <alignment vertical="center"/>
    </xf>
    <xf numFmtId="0" fontId="21" fillId="0" borderId="76" xfId="8" applyFont="1" applyFill="1" applyBorder="1">
      <alignment vertical="center"/>
    </xf>
    <xf numFmtId="0" fontId="21" fillId="0" borderId="0" xfId="10" applyFont="1" applyFill="1">
      <alignment vertical="center"/>
    </xf>
    <xf numFmtId="49" fontId="31" fillId="0" borderId="0" xfId="11" applyNumberFormat="1" applyFont="1">
      <alignment vertical="center"/>
    </xf>
    <xf numFmtId="49" fontId="21" fillId="0" borderId="0" xfId="11" applyNumberFormat="1" applyFont="1">
      <alignment vertical="center"/>
    </xf>
    <xf numFmtId="49" fontId="21" fillId="0" borderId="0" xfId="11" applyNumberFormat="1" applyFont="1" applyFill="1">
      <alignment vertical="center"/>
    </xf>
    <xf numFmtId="0" fontId="21" fillId="0" borderId="0" xfId="11" applyFont="1">
      <alignment vertical="center"/>
    </xf>
    <xf numFmtId="0" fontId="32" fillId="0" borderId="0" xfId="11" applyFont="1">
      <alignment vertical="center"/>
    </xf>
    <xf numFmtId="0" fontId="4" fillId="0" borderId="54" xfId="11" applyFont="1" applyBorder="1" applyAlignment="1">
      <alignment horizontal="center" vertical="center"/>
    </xf>
    <xf numFmtId="0" fontId="4" fillId="0" borderId="54" xfId="11" applyFont="1" applyBorder="1" applyAlignment="1">
      <alignment vertical="center"/>
    </xf>
    <xf numFmtId="0" fontId="21" fillId="0" borderId="0" xfId="11" applyFont="1" applyBorder="1">
      <alignment vertical="center"/>
    </xf>
    <xf numFmtId="0" fontId="21" fillId="0" borderId="12" xfId="11" applyFont="1" applyBorder="1">
      <alignment vertical="center"/>
    </xf>
    <xf numFmtId="0" fontId="21" fillId="0" borderId="54" xfId="11" applyFont="1" applyBorder="1">
      <alignment vertical="center"/>
    </xf>
    <xf numFmtId="0" fontId="21" fillId="0" borderId="41" xfId="11" applyFont="1" applyBorder="1" applyAlignment="1">
      <alignment horizontal="center" vertical="center"/>
    </xf>
    <xf numFmtId="0" fontId="21" fillId="0" borderId="12" xfId="11" applyFont="1" applyBorder="1" applyAlignment="1">
      <alignment horizontal="center" vertical="center"/>
    </xf>
    <xf numFmtId="0" fontId="21" fillId="0" borderId="64" xfId="11" applyFont="1" applyBorder="1" applyAlignment="1">
      <alignment horizontal="center" vertical="center"/>
    </xf>
    <xf numFmtId="0" fontId="21" fillId="0" borderId="0" xfId="11" applyFont="1" applyFill="1" applyBorder="1" applyAlignment="1">
      <alignment horizontal="center" vertical="center" wrapText="1"/>
    </xf>
    <xf numFmtId="0" fontId="21" fillId="0" borderId="54" xfId="11" applyFont="1" applyFill="1" applyBorder="1" applyAlignment="1">
      <alignment horizontal="center" vertical="center" wrapText="1"/>
    </xf>
    <xf numFmtId="0" fontId="21" fillId="0" borderId="0" xfId="11" applyFont="1" applyFill="1">
      <alignment vertical="center"/>
    </xf>
    <xf numFmtId="0" fontId="21" fillId="0" borderId="0" xfId="11" applyFont="1" applyBorder="1" applyAlignment="1">
      <alignment horizontal="center" vertical="center"/>
    </xf>
    <xf numFmtId="0" fontId="25" fillId="0" borderId="0" xfId="11" applyFont="1" applyBorder="1">
      <alignment vertical="center"/>
    </xf>
    <xf numFmtId="0" fontId="25" fillId="0" borderId="0" xfId="11" applyFont="1">
      <alignment vertical="center"/>
    </xf>
    <xf numFmtId="0" fontId="21" fillId="0" borderId="0" xfId="11" applyFont="1" applyAlignment="1">
      <alignment vertical="center" shrinkToFit="1"/>
    </xf>
    <xf numFmtId="49" fontId="21" fillId="6" borderId="0" xfId="12" applyNumberFormat="1" applyFont="1" applyFill="1" applyProtection="1">
      <alignment vertical="center"/>
    </xf>
    <xf numFmtId="0" fontId="21" fillId="6" borderId="0" xfId="12" applyFont="1" applyFill="1" applyProtection="1">
      <alignment vertical="center"/>
    </xf>
    <xf numFmtId="0" fontId="21" fillId="6" borderId="0" xfId="12" applyFont="1" applyFill="1" applyBorder="1" applyAlignment="1" applyProtection="1">
      <alignment vertical="center"/>
    </xf>
    <xf numFmtId="0" fontId="21" fillId="6" borderId="75" xfId="12" applyFont="1" applyFill="1" applyBorder="1" applyProtection="1">
      <alignment vertical="center"/>
    </xf>
    <xf numFmtId="0" fontId="2" fillId="6" borderId="0" xfId="13" applyFill="1" applyProtection="1">
      <alignment vertical="center"/>
    </xf>
    <xf numFmtId="0" fontId="2" fillId="0" borderId="0" xfId="13" applyProtection="1">
      <alignment vertical="center"/>
    </xf>
    <xf numFmtId="0" fontId="33" fillId="6" borderId="0" xfId="12" applyFont="1" applyFill="1" applyAlignment="1" applyProtection="1">
      <alignment vertical="center"/>
    </xf>
    <xf numFmtId="0" fontId="21" fillId="6" borderId="0" xfId="12" applyFont="1" applyFill="1" applyAlignment="1" applyProtection="1">
      <alignment vertical="center"/>
    </xf>
    <xf numFmtId="0" fontId="2" fillId="6" borderId="0" xfId="13" applyFill="1" applyAlignment="1" applyProtection="1">
      <alignment vertical="center"/>
    </xf>
    <xf numFmtId="0" fontId="2" fillId="0" borderId="0" xfId="13" applyAlignment="1" applyProtection="1">
      <alignment vertical="center"/>
    </xf>
    <xf numFmtId="0" fontId="35" fillId="6" borderId="0" xfId="12" applyFont="1" applyFill="1" applyProtection="1">
      <alignment vertical="center"/>
    </xf>
    <xf numFmtId="0" fontId="36" fillId="6" borderId="0" xfId="12" applyFont="1" applyFill="1" applyProtection="1">
      <alignment vertical="center"/>
    </xf>
    <xf numFmtId="0" fontId="36" fillId="6" borderId="0" xfId="13" applyFont="1" applyFill="1" applyProtection="1">
      <alignment vertical="center"/>
    </xf>
    <xf numFmtId="0" fontId="36" fillId="0" borderId="0" xfId="13" applyFont="1" applyProtection="1">
      <alignment vertical="center"/>
    </xf>
    <xf numFmtId="0" fontId="35" fillId="6" borderId="0" xfId="12" applyFont="1" applyFill="1" applyBorder="1" applyProtection="1">
      <alignment vertical="center"/>
    </xf>
    <xf numFmtId="0" fontId="36" fillId="6" borderId="0" xfId="12" applyFont="1" applyFill="1" applyBorder="1" applyProtection="1">
      <alignment vertical="center"/>
    </xf>
    <xf numFmtId="0" fontId="35" fillId="0" borderId="97" xfId="12" applyFont="1" applyBorder="1" applyAlignment="1" applyProtection="1">
      <alignment horizontal="center" vertical="center" shrinkToFit="1"/>
      <protection locked="0"/>
    </xf>
    <xf numFmtId="0" fontId="35" fillId="0" borderId="97" xfId="12" applyFont="1" applyFill="1" applyBorder="1" applyAlignment="1" applyProtection="1">
      <alignment horizontal="center" vertical="center" shrinkToFit="1"/>
      <protection locked="0"/>
    </xf>
    <xf numFmtId="0" fontId="35" fillId="0" borderId="109" xfId="15" applyFont="1" applyBorder="1" applyAlignment="1" applyProtection="1">
      <alignment horizontal="center" vertical="center" shrinkToFit="1"/>
      <protection locked="0"/>
    </xf>
    <xf numFmtId="0" fontId="35" fillId="0" borderId="111" xfId="12" applyFont="1" applyBorder="1" applyAlignment="1" applyProtection="1">
      <alignment horizontal="center" vertical="center" shrinkToFit="1"/>
      <protection locked="0"/>
    </xf>
    <xf numFmtId="0" fontId="35" fillId="0" borderId="111" xfId="12" applyFont="1" applyFill="1" applyBorder="1" applyAlignment="1" applyProtection="1">
      <alignment horizontal="center" vertical="center" shrinkToFit="1"/>
      <protection locked="0"/>
    </xf>
    <xf numFmtId="0" fontId="35" fillId="0" borderId="122" xfId="15" applyFont="1" applyBorder="1" applyAlignment="1" applyProtection="1">
      <alignment horizontal="center" vertical="center" shrinkToFit="1"/>
      <protection locked="0"/>
    </xf>
    <xf numFmtId="0" fontId="35" fillId="8" borderId="20" xfId="12" applyFont="1" applyFill="1" applyBorder="1" applyAlignment="1" applyProtection="1">
      <alignment horizontal="center" vertical="center" shrinkToFit="1"/>
      <protection locked="0"/>
    </xf>
    <xf numFmtId="0" fontId="28" fillId="6" borderId="0" xfId="12" applyFont="1" applyFill="1" applyProtection="1">
      <alignment vertical="center"/>
    </xf>
    <xf numFmtId="0" fontId="35" fillId="0" borderId="135" xfId="12" applyFont="1" applyBorder="1" applyAlignment="1" applyProtection="1">
      <alignment horizontal="center" vertical="center" shrinkToFit="1"/>
      <protection locked="0"/>
    </xf>
    <xf numFmtId="0" fontId="35" fillId="6" borderId="122" xfId="12" applyFont="1" applyFill="1" applyBorder="1" applyAlignment="1" applyProtection="1">
      <alignment horizontal="center" vertical="center" shrinkToFit="1"/>
      <protection locked="0"/>
    </xf>
    <xf numFmtId="0" fontId="2" fillId="6" borderId="0" xfId="13" applyFont="1" applyFill="1" applyProtection="1">
      <alignment vertical="center"/>
    </xf>
    <xf numFmtId="0" fontId="35" fillId="0" borderId="144" xfId="12" applyFont="1" applyBorder="1" applyAlignment="1" applyProtection="1">
      <alignment horizontal="center" vertical="center" shrinkToFit="1"/>
      <protection locked="0"/>
    </xf>
    <xf numFmtId="0" fontId="35" fillId="6" borderId="0" xfId="12" applyFont="1" applyFill="1" applyBorder="1" applyAlignment="1" applyProtection="1">
      <alignment horizontal="center" vertical="center" shrinkToFit="1"/>
    </xf>
    <xf numFmtId="0" fontId="35" fillId="6" borderId="0" xfId="12" applyFont="1" applyFill="1" applyBorder="1" applyAlignment="1" applyProtection="1">
      <alignment horizontal="left" vertical="center" shrinkToFit="1"/>
    </xf>
    <xf numFmtId="177" fontId="35" fillId="6" borderId="0" xfId="12" applyNumberFormat="1" applyFont="1" applyFill="1" applyBorder="1" applyAlignment="1" applyProtection="1">
      <alignment horizontal="right" vertical="center" shrinkToFit="1"/>
    </xf>
    <xf numFmtId="177" fontId="35" fillId="6" borderId="0" xfId="12" applyNumberFormat="1" applyFont="1" applyFill="1" applyBorder="1" applyAlignment="1" applyProtection="1">
      <alignment horizontal="left" vertical="center" shrinkToFit="1"/>
    </xf>
    <xf numFmtId="0" fontId="28" fillId="6" borderId="0" xfId="12" applyFont="1" applyFill="1" applyBorder="1" applyProtection="1">
      <alignment vertical="center"/>
    </xf>
    <xf numFmtId="0" fontId="35" fillId="6" borderId="75" xfId="12" applyFont="1" applyFill="1" applyBorder="1" applyAlignment="1" applyProtection="1">
      <alignment vertical="center"/>
    </xf>
    <xf numFmtId="0" fontId="35" fillId="6" borderId="75" xfId="12" applyFont="1" applyFill="1" applyBorder="1" applyAlignment="1" applyProtection="1">
      <alignment horizontal="center" vertical="center"/>
    </xf>
    <xf numFmtId="0" fontId="35" fillId="6" borderId="31" xfId="12" applyFont="1" applyFill="1" applyBorder="1" applyProtection="1">
      <alignment vertical="center"/>
    </xf>
    <xf numFmtId="0" fontId="35" fillId="6" borderId="11" xfId="12" applyFont="1" applyFill="1" applyBorder="1" applyAlignment="1" applyProtection="1">
      <alignment vertical="center"/>
    </xf>
    <xf numFmtId="0" fontId="35" fillId="6" borderId="12" xfId="12" applyFont="1" applyFill="1" applyBorder="1" applyAlignment="1" applyProtection="1">
      <alignment vertical="center"/>
    </xf>
    <xf numFmtId="0" fontId="35" fillId="6" borderId="0" xfId="12" applyFont="1" applyFill="1" applyBorder="1" applyAlignment="1" applyProtection="1">
      <alignment vertical="center"/>
    </xf>
    <xf numFmtId="0" fontId="35" fillId="6" borderId="66" xfId="12" applyFont="1" applyFill="1" applyBorder="1" applyAlignment="1" applyProtection="1">
      <alignment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6" fillId="6" borderId="0" xfId="12" applyFont="1" applyFill="1" applyAlignment="1" applyProtection="1">
      <alignment vertical="center"/>
    </xf>
    <xf numFmtId="0" fontId="36" fillId="6" borderId="0" xfId="12" applyFont="1" applyFill="1" applyBorder="1" applyAlignment="1" applyProtection="1">
      <alignment horizontal="center" vertical="center"/>
    </xf>
    <xf numFmtId="0" fontId="36" fillId="6" borderId="7" xfId="12" applyFont="1" applyFill="1" applyBorder="1" applyAlignment="1" applyProtection="1">
      <alignment vertical="center"/>
    </xf>
    <xf numFmtId="0" fontId="36" fillId="6" borderId="0" xfId="12" applyFont="1" applyFill="1" applyBorder="1" applyAlignment="1" applyProtection="1">
      <alignment vertical="center"/>
    </xf>
    <xf numFmtId="0" fontId="38" fillId="6" borderId="0" xfId="13" applyFont="1" applyFill="1" applyProtection="1">
      <alignment vertical="center"/>
    </xf>
    <xf numFmtId="0" fontId="2" fillId="0" borderId="0" xfId="13">
      <alignment vertical="center"/>
    </xf>
    <xf numFmtId="0" fontId="17" fillId="6" borderId="0" xfId="6" applyFill="1" applyProtection="1">
      <protection hidden="1"/>
    </xf>
    <xf numFmtId="0" fontId="17" fillId="6" borderId="0" xfId="6" applyFill="1"/>
    <xf numFmtId="0" fontId="2" fillId="0" borderId="0" xfId="16" applyFont="1" applyFill="1">
      <alignment vertical="center"/>
    </xf>
    <xf numFmtId="0" fontId="2" fillId="0" borderId="0" xfId="16" applyFont="1" applyFill="1" applyBorder="1">
      <alignment vertical="center"/>
    </xf>
    <xf numFmtId="0" fontId="35" fillId="0" borderId="41" xfId="16" applyFont="1" applyFill="1" applyBorder="1">
      <alignment vertical="center"/>
    </xf>
    <xf numFmtId="0" fontId="2" fillId="0" borderId="12" xfId="16" applyFont="1" applyFill="1" applyBorder="1">
      <alignment vertical="center"/>
    </xf>
    <xf numFmtId="0" fontId="2" fillId="0" borderId="48" xfId="16" applyFont="1" applyFill="1" applyBorder="1">
      <alignment vertical="center"/>
    </xf>
    <xf numFmtId="0" fontId="2" fillId="0" borderId="64" xfId="16" applyFont="1" applyFill="1" applyBorder="1">
      <alignment vertical="center"/>
    </xf>
    <xf numFmtId="178" fontId="4" fillId="0" borderId="0" xfId="16" applyNumberFormat="1" applyFont="1" applyFill="1" applyBorder="1">
      <alignment vertical="center"/>
    </xf>
    <xf numFmtId="0" fontId="2" fillId="0" borderId="38" xfId="16" applyFont="1" applyFill="1" applyBorder="1">
      <alignment vertical="center"/>
    </xf>
    <xf numFmtId="0" fontId="2" fillId="6" borderId="41" xfId="16" applyFont="1" applyFill="1" applyBorder="1">
      <alignment vertical="center"/>
    </xf>
    <xf numFmtId="0" fontId="2" fillId="6" borderId="12" xfId="16" applyFont="1" applyFill="1" applyBorder="1">
      <alignment vertical="center"/>
    </xf>
    <xf numFmtId="0" fontId="2" fillId="6" borderId="48" xfId="16" applyFont="1" applyFill="1" applyBorder="1">
      <alignment vertical="center"/>
    </xf>
    <xf numFmtId="0" fontId="2" fillId="6" borderId="39" xfId="16" applyFont="1" applyFill="1" applyBorder="1">
      <alignment vertical="center"/>
    </xf>
    <xf numFmtId="0" fontId="2" fillId="6" borderId="31" xfId="16" applyFont="1" applyFill="1" applyBorder="1">
      <alignment vertical="center"/>
    </xf>
    <xf numFmtId="0" fontId="2" fillId="6" borderId="42" xfId="16" applyFont="1" applyFill="1" applyBorder="1">
      <alignment vertical="center"/>
    </xf>
    <xf numFmtId="178" fontId="4" fillId="6" borderId="37" xfId="16" applyNumberFormat="1" applyFont="1" applyFill="1" applyBorder="1">
      <alignment vertical="center"/>
    </xf>
    <xf numFmtId="178" fontId="4" fillId="6" borderId="54" xfId="16" applyNumberFormat="1" applyFont="1" applyFill="1" applyBorder="1">
      <alignment vertical="center"/>
    </xf>
    <xf numFmtId="178" fontId="4" fillId="6" borderId="40" xfId="16" applyNumberFormat="1" applyFont="1" applyFill="1" applyBorder="1">
      <alignment vertical="center"/>
    </xf>
    <xf numFmtId="178" fontId="4" fillId="6" borderId="34" xfId="16" applyNumberFormat="1" applyFont="1" applyFill="1" applyBorder="1" applyAlignment="1">
      <alignment horizontal="center" vertical="center"/>
    </xf>
    <xf numFmtId="178" fontId="21" fillId="6" borderId="186" xfId="16" applyNumberFormat="1" applyFont="1" applyFill="1" applyBorder="1" applyAlignment="1">
      <alignment horizontal="center" vertical="center"/>
    </xf>
    <xf numFmtId="178" fontId="4" fillId="6" borderId="52" xfId="16" applyNumberFormat="1" applyFont="1" applyFill="1" applyBorder="1" applyAlignment="1">
      <alignment horizontal="center" vertical="center"/>
    </xf>
    <xf numFmtId="177" fontId="4" fillId="6" borderId="47" xfId="17" applyNumberFormat="1" applyFont="1" applyFill="1" applyBorder="1" applyAlignment="1">
      <alignment horizontal="right" vertical="center" shrinkToFit="1"/>
    </xf>
    <xf numFmtId="177" fontId="4" fillId="6" borderId="37" xfId="17" applyNumberFormat="1" applyFont="1" applyFill="1" applyBorder="1" applyAlignment="1">
      <alignment horizontal="right" vertical="center" shrinkToFit="1"/>
    </xf>
    <xf numFmtId="187" fontId="4" fillId="6" borderId="187" xfId="17" applyNumberFormat="1" applyFont="1" applyFill="1" applyBorder="1" applyAlignment="1">
      <alignment horizontal="right" vertical="center" shrinkToFit="1"/>
    </xf>
    <xf numFmtId="177" fontId="4" fillId="6" borderId="34" xfId="17" applyNumberFormat="1" applyFont="1" applyFill="1" applyBorder="1" applyAlignment="1">
      <alignment horizontal="right" vertical="center" shrinkToFit="1"/>
    </xf>
    <xf numFmtId="177" fontId="4" fillId="6" borderId="39" xfId="17" applyNumberFormat="1" applyFont="1" applyFill="1" applyBorder="1" applyAlignment="1">
      <alignment horizontal="right" vertical="center" shrinkToFit="1"/>
    </xf>
    <xf numFmtId="187" fontId="4" fillId="6" borderId="52" xfId="17" applyNumberFormat="1" applyFont="1" applyFill="1" applyBorder="1" applyAlignment="1">
      <alignment horizontal="right" vertical="center" shrinkToFit="1"/>
    </xf>
    <xf numFmtId="189" fontId="4" fillId="0" borderId="0" xfId="16" applyNumberFormat="1" applyFont="1" applyFill="1" applyBorder="1">
      <alignment vertical="center"/>
    </xf>
    <xf numFmtId="178" fontId="4" fillId="0" borderId="39" xfId="16" applyNumberFormat="1" applyFont="1" applyFill="1" applyBorder="1">
      <alignment vertical="center"/>
    </xf>
    <xf numFmtId="178" fontId="4" fillId="0" borderId="31" xfId="16" applyNumberFormat="1" applyFont="1" applyFill="1" applyBorder="1">
      <alignment vertical="center"/>
    </xf>
    <xf numFmtId="178" fontId="4" fillId="0" borderId="42" xfId="16" applyNumberFormat="1" applyFont="1" applyFill="1" applyBorder="1">
      <alignment vertical="center"/>
    </xf>
    <xf numFmtId="178" fontId="4" fillId="0" borderId="34" xfId="16" applyNumberFormat="1" applyFont="1" applyFill="1" applyBorder="1" applyAlignment="1">
      <alignment horizontal="center" vertical="center"/>
    </xf>
    <xf numFmtId="178" fontId="4" fillId="0" borderId="186" xfId="16" applyNumberFormat="1" applyFont="1" applyFill="1" applyBorder="1" applyAlignment="1">
      <alignment horizontal="center" vertical="center"/>
    </xf>
    <xf numFmtId="178" fontId="4" fillId="0" borderId="52" xfId="16" applyNumberFormat="1" applyFont="1" applyFill="1" applyBorder="1" applyAlignment="1">
      <alignment horizontal="center" vertical="center"/>
    </xf>
    <xf numFmtId="178" fontId="4" fillId="0" borderId="0" xfId="16" applyNumberFormat="1" applyFont="1" applyFill="1" applyBorder="1" applyAlignment="1">
      <alignment horizontal="center" vertical="center"/>
    </xf>
    <xf numFmtId="178" fontId="4" fillId="0" borderId="64" xfId="16" applyNumberFormat="1" applyFont="1" applyFill="1" applyBorder="1">
      <alignment vertical="center"/>
    </xf>
    <xf numFmtId="190" fontId="18" fillId="0" borderId="34" xfId="16" applyNumberFormat="1" applyFont="1" applyFill="1" applyBorder="1" applyAlignment="1">
      <alignment horizontal="right" vertical="center" shrinkToFit="1"/>
    </xf>
    <xf numFmtId="190" fontId="18" fillId="0" borderId="186" xfId="16" applyNumberFormat="1" applyFont="1" applyFill="1" applyBorder="1" applyAlignment="1">
      <alignment horizontal="right" vertical="center" shrinkToFit="1"/>
    </xf>
    <xf numFmtId="190" fontId="4" fillId="0" borderId="52" xfId="16" applyNumberFormat="1" applyFont="1" applyFill="1" applyBorder="1" applyAlignment="1">
      <alignment horizontal="right" vertical="center" shrinkToFit="1"/>
    </xf>
    <xf numFmtId="178" fontId="4" fillId="0" borderId="38" xfId="16" applyNumberFormat="1" applyFont="1" applyFill="1" applyBorder="1">
      <alignment vertical="center"/>
    </xf>
    <xf numFmtId="178" fontId="4" fillId="0" borderId="0" xfId="16" applyNumberFormat="1" applyFont="1" applyFill="1">
      <alignment vertical="center"/>
    </xf>
    <xf numFmtId="187" fontId="18" fillId="0" borderId="34" xfId="16" applyNumberFormat="1" applyFont="1" applyFill="1" applyBorder="1" applyAlignment="1">
      <alignment horizontal="right" vertical="center" shrinkToFit="1"/>
    </xf>
    <xf numFmtId="187" fontId="18" fillId="0" borderId="186" xfId="16" applyNumberFormat="1" applyFont="1" applyFill="1" applyBorder="1" applyAlignment="1">
      <alignment horizontal="right" vertical="center" shrinkToFit="1"/>
    </xf>
    <xf numFmtId="187" fontId="4" fillId="0" borderId="52" xfId="16" applyNumberFormat="1" applyFont="1" applyFill="1" applyBorder="1" applyAlignment="1">
      <alignment horizontal="right" vertical="center" shrinkToFit="1"/>
    </xf>
    <xf numFmtId="178" fontId="4" fillId="0" borderId="37" xfId="16" applyNumberFormat="1" applyFont="1" applyFill="1" applyBorder="1">
      <alignment vertical="center"/>
    </xf>
    <xf numFmtId="178" fontId="4" fillId="0" borderId="54" xfId="16" applyNumberFormat="1" applyFont="1" applyFill="1" applyBorder="1">
      <alignment vertical="center"/>
    </xf>
    <xf numFmtId="189" fontId="4" fillId="0" borderId="54" xfId="16" applyNumberFormat="1" applyFont="1" applyFill="1" applyBorder="1">
      <alignment vertical="center"/>
    </xf>
    <xf numFmtId="178" fontId="4" fillId="0" borderId="40" xfId="16" applyNumberFormat="1" applyFont="1" applyFill="1" applyBorder="1">
      <alignment vertical="center"/>
    </xf>
    <xf numFmtId="0" fontId="4" fillId="0" borderId="0" xfId="16" applyFont="1" applyFill="1">
      <alignment vertical="center"/>
    </xf>
    <xf numFmtId="0" fontId="2" fillId="0" borderId="48" xfId="16" applyFont="1" applyFill="1" applyBorder="1" applyAlignment="1"/>
    <xf numFmtId="0" fontId="2" fillId="0" borderId="38" xfId="16" applyFont="1" applyFill="1" applyBorder="1" applyAlignment="1"/>
    <xf numFmtId="177" fontId="4" fillId="6" borderId="34" xfId="16" applyNumberFormat="1" applyFont="1" applyFill="1" applyBorder="1" applyAlignment="1">
      <alignment horizontal="right" vertical="center" shrinkToFit="1"/>
    </xf>
    <xf numFmtId="177" fontId="4" fillId="6" borderId="186" xfId="16" applyNumberFormat="1" applyFont="1" applyFill="1" applyBorder="1" applyAlignment="1">
      <alignment horizontal="right" vertical="center" shrinkToFit="1"/>
    </xf>
    <xf numFmtId="187" fontId="4" fillId="6" borderId="52" xfId="16" applyNumberFormat="1" applyFont="1" applyFill="1" applyBorder="1" applyAlignment="1">
      <alignment horizontal="right" vertical="center" shrinkToFit="1"/>
    </xf>
    <xf numFmtId="177" fontId="4" fillId="0" borderId="34" xfId="16" applyNumberFormat="1" applyFont="1" applyFill="1" applyBorder="1" applyAlignment="1">
      <alignment horizontal="right" vertical="center" shrinkToFit="1"/>
    </xf>
    <xf numFmtId="177" fontId="4" fillId="0" borderId="186" xfId="16" applyNumberFormat="1" applyFont="1" applyFill="1" applyBorder="1" applyAlignment="1">
      <alignment horizontal="right" vertical="center" shrinkToFit="1"/>
    </xf>
    <xf numFmtId="0" fontId="4" fillId="0" borderId="0" xfId="16" applyFont="1" applyFill="1" applyBorder="1" applyAlignment="1"/>
    <xf numFmtId="0" fontId="2" fillId="0" borderId="0" xfId="16" applyFont="1" applyFill="1" applyBorder="1" applyAlignment="1"/>
    <xf numFmtId="189" fontId="4" fillId="0" borderId="12" xfId="16" applyNumberFormat="1" applyFont="1" applyFill="1" applyBorder="1">
      <alignment vertical="center"/>
    </xf>
    <xf numFmtId="0" fontId="2" fillId="0" borderId="54" xfId="16" applyFont="1" applyFill="1" applyBorder="1">
      <alignment vertical="center"/>
    </xf>
    <xf numFmtId="0" fontId="35" fillId="0" borderId="64" xfId="16" applyFont="1" applyFill="1" applyBorder="1">
      <alignment vertical="center"/>
    </xf>
    <xf numFmtId="0" fontId="2" fillId="0" borderId="54" xfId="17" applyFont="1" applyFill="1" applyBorder="1">
      <alignment vertical="center"/>
    </xf>
    <xf numFmtId="189" fontId="4" fillId="0" borderId="54" xfId="17" applyNumberFormat="1" applyFont="1" applyFill="1" applyBorder="1">
      <alignment vertical="center"/>
    </xf>
    <xf numFmtId="178" fontId="18" fillId="0" borderId="41" xfId="18" applyNumberFormat="1" applyFont="1" applyBorder="1" applyAlignment="1">
      <alignment vertical="center"/>
    </xf>
    <xf numFmtId="178" fontId="18" fillId="0" borderId="48" xfId="18" applyNumberFormat="1" applyFont="1" applyBorder="1" applyAlignment="1">
      <alignment vertical="center"/>
    </xf>
    <xf numFmtId="178" fontId="18" fillId="0" borderId="37" xfId="18" applyNumberFormat="1" applyFont="1" applyBorder="1" applyAlignment="1">
      <alignment vertical="center"/>
    </xf>
    <xf numFmtId="178" fontId="18" fillId="0" borderId="40" xfId="18" applyNumberFormat="1" applyFont="1" applyBorder="1" applyAlignment="1">
      <alignment vertical="center"/>
    </xf>
    <xf numFmtId="178" fontId="18" fillId="0" borderId="41" xfId="18" applyNumberFormat="1" applyFont="1" applyBorder="1" applyAlignment="1">
      <alignment horizontal="center" vertical="center"/>
    </xf>
    <xf numFmtId="178" fontId="18" fillId="0" borderId="52" xfId="18" applyNumberFormat="1" applyFont="1" applyBorder="1" applyAlignment="1">
      <alignment horizontal="center" vertical="center" wrapText="1"/>
    </xf>
    <xf numFmtId="178" fontId="25" fillId="0" borderId="53" xfId="18" applyNumberFormat="1" applyFont="1" applyBorder="1" applyAlignment="1">
      <alignment horizontal="center" vertical="center"/>
    </xf>
    <xf numFmtId="178" fontId="18" fillId="0" borderId="54" xfId="18" applyNumberFormat="1" applyFont="1" applyBorder="1" applyAlignment="1">
      <alignment horizontal="center" vertical="center" wrapText="1"/>
    </xf>
    <xf numFmtId="178" fontId="18" fillId="0" borderId="34" xfId="18" applyNumberFormat="1" applyFont="1" applyBorder="1" applyAlignment="1">
      <alignment horizontal="center" vertical="center"/>
    </xf>
    <xf numFmtId="177" fontId="18" fillId="0" borderId="15" xfId="19" applyNumberFormat="1" applyFont="1" applyFill="1" applyBorder="1" applyAlignment="1">
      <alignment horizontal="right" vertical="center" shrinkToFit="1"/>
    </xf>
    <xf numFmtId="177" fontId="18" fillId="0" borderId="41" xfId="19" applyNumberFormat="1" applyFont="1" applyFill="1" applyBorder="1" applyAlignment="1">
      <alignment horizontal="right" vertical="center" shrinkToFit="1"/>
    </xf>
    <xf numFmtId="187" fontId="18" fillId="0" borderId="55" xfId="19" applyNumberFormat="1" applyFont="1" applyFill="1" applyBorder="1" applyAlignment="1">
      <alignment horizontal="right" vertical="center" shrinkToFit="1"/>
    </xf>
    <xf numFmtId="177" fontId="18" fillId="0" borderId="53" xfId="19" applyNumberFormat="1" applyFont="1" applyFill="1" applyBorder="1" applyAlignment="1">
      <alignment horizontal="right" vertical="center" shrinkToFit="1"/>
    </xf>
    <xf numFmtId="187" fontId="18" fillId="0" borderId="56" xfId="19" applyNumberFormat="1" applyFont="1" applyFill="1" applyBorder="1" applyAlignment="1">
      <alignment horizontal="right" vertical="center" shrinkToFit="1"/>
    </xf>
    <xf numFmtId="187" fontId="18" fillId="0" borderId="15" xfId="19" applyNumberFormat="1" applyFont="1" applyBorder="1" applyAlignment="1">
      <alignment horizontal="right" vertical="center" shrinkToFit="1"/>
    </xf>
    <xf numFmtId="178" fontId="18" fillId="0" borderId="37" xfId="18" applyNumberFormat="1" applyFont="1" applyBorder="1" applyAlignment="1">
      <alignment horizontal="center" vertical="center"/>
    </xf>
    <xf numFmtId="178" fontId="18" fillId="0" borderId="57" xfId="18" applyNumberFormat="1" applyFont="1" applyBorder="1" applyAlignment="1">
      <alignment horizontal="center" vertical="center"/>
    </xf>
    <xf numFmtId="177" fontId="18" fillId="0" borderId="58" xfId="19" applyNumberFormat="1" applyFont="1" applyFill="1" applyBorder="1" applyAlignment="1">
      <alignment horizontal="right" vertical="center" shrinkToFit="1"/>
    </xf>
    <xf numFmtId="177" fontId="18" fillId="0" borderId="59" xfId="19" applyNumberFormat="1" applyFont="1" applyFill="1" applyBorder="1" applyAlignment="1">
      <alignment horizontal="right" vertical="center" shrinkToFit="1"/>
    </xf>
    <xf numFmtId="187" fontId="18" fillId="0" borderId="57" xfId="19" applyNumberFormat="1" applyFont="1" applyFill="1" applyBorder="1" applyAlignment="1">
      <alignment horizontal="right" vertical="center" shrinkToFit="1"/>
    </xf>
    <xf numFmtId="177" fontId="18" fillId="0" borderId="60" xfId="19" applyNumberFormat="1" applyFont="1" applyFill="1" applyBorder="1" applyAlignment="1">
      <alignment horizontal="right" vertical="center" shrinkToFit="1"/>
    </xf>
    <xf numFmtId="187" fontId="18" fillId="0" borderId="61" xfId="19" applyNumberFormat="1" applyFont="1" applyFill="1" applyBorder="1" applyAlignment="1">
      <alignment horizontal="right" vertical="center" shrinkToFit="1"/>
    </xf>
    <xf numFmtId="187" fontId="18" fillId="0" borderId="58" xfId="19" applyNumberFormat="1" applyFont="1" applyBorder="1" applyAlignment="1">
      <alignment horizontal="right" vertical="center" shrinkToFit="1"/>
    </xf>
    <xf numFmtId="178" fontId="18" fillId="0" borderId="48" xfId="18" applyNumberFormat="1" applyFont="1" applyBorder="1" applyAlignment="1">
      <alignment horizontal="center" vertical="center"/>
    </xf>
    <xf numFmtId="177" fontId="18" fillId="0" borderId="15" xfId="19" applyNumberFormat="1" applyFont="1" applyBorder="1" applyAlignment="1">
      <alignment horizontal="right" vertical="center" shrinkToFit="1"/>
    </xf>
    <xf numFmtId="177" fontId="18" fillId="0" borderId="41" xfId="19" applyNumberFormat="1" applyFont="1" applyBorder="1" applyAlignment="1">
      <alignment horizontal="right" vertical="center" shrinkToFit="1"/>
    </xf>
    <xf numFmtId="187" fontId="18" fillId="0" borderId="55" xfId="19" applyNumberFormat="1" applyFont="1" applyBorder="1" applyAlignment="1">
      <alignment horizontal="right" vertical="center" shrinkToFit="1"/>
    </xf>
    <xf numFmtId="177" fontId="18" fillId="0" borderId="53" xfId="19" applyNumberFormat="1" applyFont="1" applyBorder="1" applyAlignment="1">
      <alignment horizontal="right" vertical="center" shrinkToFit="1"/>
    </xf>
    <xf numFmtId="187" fontId="18" fillId="0" borderId="12" xfId="19" applyNumberFormat="1" applyFont="1" applyBorder="1" applyAlignment="1">
      <alignment horizontal="right" vertical="center" shrinkToFit="1"/>
    </xf>
    <xf numFmtId="0" fontId="2" fillId="0" borderId="37" xfId="16" applyFont="1" applyFill="1" applyBorder="1">
      <alignment vertical="center"/>
    </xf>
    <xf numFmtId="0" fontId="2" fillId="0" borderId="40" xfId="16" applyFont="1" applyFill="1" applyBorder="1">
      <alignment vertical="center"/>
    </xf>
    <xf numFmtId="0" fontId="0" fillId="6" borderId="0" xfId="6" applyFont="1" applyFill="1" applyAlignment="1">
      <alignment vertical="center"/>
    </xf>
    <xf numFmtId="0" fontId="17" fillId="6" borderId="0" xfId="6" applyFill="1" applyAlignment="1" applyProtection="1">
      <alignment vertical="center"/>
      <protection hidden="1"/>
    </xf>
    <xf numFmtId="0" fontId="2" fillId="0" borderId="0" xfId="16" applyFont="1">
      <alignment vertical="center"/>
    </xf>
    <xf numFmtId="0" fontId="17" fillId="6" borderId="0" xfId="6" applyFill="1" applyAlignment="1">
      <alignment vertical="center"/>
    </xf>
    <xf numFmtId="0" fontId="2" fillId="0" borderId="41" xfId="16" applyFont="1" applyBorder="1">
      <alignment vertical="center"/>
    </xf>
    <xf numFmtId="0" fontId="2" fillId="0" borderId="12" xfId="16" applyFont="1" applyBorder="1">
      <alignment vertical="center"/>
    </xf>
    <xf numFmtId="189" fontId="2" fillId="0" borderId="12" xfId="16" applyNumberFormat="1" applyFont="1" applyBorder="1">
      <alignment vertical="center"/>
    </xf>
    <xf numFmtId="0" fontId="2" fillId="0" borderId="48" xfId="16" applyFont="1" applyBorder="1">
      <alignment vertical="center"/>
    </xf>
    <xf numFmtId="0" fontId="35" fillId="0" borderId="0" xfId="16" applyFont="1">
      <alignment vertical="center"/>
    </xf>
    <xf numFmtId="0" fontId="2" fillId="0" borderId="64" xfId="16" applyFont="1" applyBorder="1">
      <alignment vertical="center"/>
    </xf>
    <xf numFmtId="0" fontId="2" fillId="0" borderId="38" xfId="16" applyFont="1" applyBorder="1">
      <alignment vertical="center"/>
    </xf>
    <xf numFmtId="0" fontId="2" fillId="0" borderId="37" xfId="16" applyFont="1" applyBorder="1">
      <alignment vertical="center"/>
    </xf>
    <xf numFmtId="0" fontId="2" fillId="0" borderId="54" xfId="16" applyFont="1" applyBorder="1">
      <alignment vertical="center"/>
    </xf>
    <xf numFmtId="0" fontId="2" fillId="0" borderId="40" xfId="16" applyFont="1" applyBorder="1">
      <alignment vertical="center"/>
    </xf>
    <xf numFmtId="0" fontId="2" fillId="0" borderId="31" xfId="16" applyFont="1" applyBorder="1">
      <alignment vertical="center"/>
    </xf>
    <xf numFmtId="0" fontId="35" fillId="0" borderId="41" xfId="16" applyFont="1" applyBorder="1">
      <alignment vertical="center"/>
    </xf>
    <xf numFmtId="178" fontId="39" fillId="0" borderId="0" xfId="16" applyNumberFormat="1" applyFont="1">
      <alignment vertical="center"/>
    </xf>
    <xf numFmtId="178" fontId="2" fillId="0" borderId="0" xfId="16" applyNumberFormat="1" applyFont="1">
      <alignment vertical="center"/>
    </xf>
    <xf numFmtId="179" fontId="2" fillId="6" borderId="0" xfId="17" applyNumberFormat="1" applyFont="1" applyFill="1" applyAlignment="1">
      <alignment vertical="center" wrapText="1"/>
    </xf>
    <xf numFmtId="49" fontId="2" fillId="6" borderId="0" xfId="17" applyNumberFormat="1" applyFont="1" applyFill="1" applyAlignment="1">
      <alignment horizontal="center" vertical="center" wrapText="1"/>
    </xf>
    <xf numFmtId="49" fontId="2" fillId="6" borderId="0" xfId="17" applyNumberFormat="1" applyFont="1" applyFill="1" applyAlignment="1">
      <alignment horizontal="center" vertical="center"/>
    </xf>
    <xf numFmtId="178" fontId="2" fillId="0" borderId="64" xfId="16" applyNumberFormat="1" applyFont="1" applyBorder="1">
      <alignment vertical="center"/>
    </xf>
    <xf numFmtId="178" fontId="2" fillId="0" borderId="38" xfId="16" applyNumberFormat="1" applyFont="1" applyBorder="1">
      <alignment vertical="center"/>
    </xf>
    <xf numFmtId="191" fontId="2" fillId="0" borderId="0" xfId="16" applyNumberFormat="1" applyFont="1">
      <alignment vertical="center"/>
    </xf>
    <xf numFmtId="178" fontId="2" fillId="0" borderId="37" xfId="16" applyNumberFormat="1" applyFont="1" applyBorder="1">
      <alignment vertical="center"/>
    </xf>
    <xf numFmtId="178" fontId="2" fillId="0" borderId="54" xfId="16" applyNumberFormat="1" applyFont="1" applyBorder="1">
      <alignment vertical="center"/>
    </xf>
    <xf numFmtId="189" fontId="2" fillId="0" borderId="54" xfId="16" applyNumberFormat="1" applyFont="1" applyBorder="1">
      <alignment vertical="center"/>
    </xf>
    <xf numFmtId="178" fontId="2" fillId="0" borderId="40" xfId="16" applyNumberFormat="1" applyFont="1" applyBorder="1">
      <alignment vertical="center"/>
    </xf>
    <xf numFmtId="0" fontId="35" fillId="0" borderId="64" xfId="16" applyFont="1" applyBorder="1">
      <alignment vertical="center"/>
    </xf>
    <xf numFmtId="0" fontId="2" fillId="0" borderId="0" xfId="17" applyFont="1">
      <alignment vertical="center"/>
    </xf>
    <xf numFmtId="189" fontId="2" fillId="0" borderId="0" xfId="17" applyNumberFormat="1" applyFont="1">
      <alignment vertical="center"/>
    </xf>
    <xf numFmtId="178" fontId="17" fillId="0" borderId="0" xfId="18" applyNumberFormat="1" applyAlignment="1">
      <alignment vertical="center"/>
    </xf>
    <xf numFmtId="177" fontId="17" fillId="0" borderId="0" xfId="19" applyNumberFormat="1" applyAlignment="1">
      <alignment horizontal="right" vertical="center"/>
    </xf>
    <xf numFmtId="187" fontId="17" fillId="0" borderId="0" xfId="19" applyNumberFormat="1" applyAlignment="1">
      <alignment horizontal="right" vertical="center"/>
    </xf>
    <xf numFmtId="178" fontId="2" fillId="6" borderId="0" xfId="16" applyNumberFormat="1" applyFont="1" applyFill="1" applyAlignment="1">
      <alignment vertical="center" wrapText="1"/>
    </xf>
    <xf numFmtId="178" fontId="17" fillId="0" borderId="0" xfId="18" applyNumberFormat="1" applyAlignment="1">
      <alignment horizontal="center" vertical="center"/>
    </xf>
    <xf numFmtId="0" fontId="40" fillId="0" borderId="0" xfId="21" applyFont="1">
      <alignment vertical="center"/>
    </xf>
    <xf numFmtId="180" fontId="2" fillId="0" borderId="0" xfId="16" applyNumberFormat="1" applyFont="1">
      <alignment vertical="center"/>
    </xf>
    <xf numFmtId="0" fontId="21" fillId="0" borderId="36" xfId="8" applyFont="1" applyFill="1" applyBorder="1" applyAlignment="1">
      <alignment horizontal="center" vertical="center"/>
    </xf>
    <xf numFmtId="0" fontId="21" fillId="0" borderId="8" xfId="8" applyFont="1" applyFill="1" applyBorder="1" applyAlignment="1">
      <alignment horizontal="center" vertical="center"/>
    </xf>
    <xf numFmtId="0" fontId="21" fillId="0" borderId="9" xfId="8" applyFont="1" applyFill="1" applyBorder="1" applyAlignment="1">
      <alignment horizontal="center" vertical="center"/>
    </xf>
    <xf numFmtId="0" fontId="25" fillId="0" borderId="36" xfId="7" applyFont="1" applyFill="1" applyBorder="1" applyAlignment="1">
      <alignment horizontal="left" vertical="center"/>
    </xf>
    <xf numFmtId="0" fontId="25" fillId="0" borderId="8" xfId="7" applyFont="1" applyFill="1" applyBorder="1" applyAlignment="1">
      <alignment horizontal="left" vertical="center"/>
    </xf>
    <xf numFmtId="0" fontId="25" fillId="0" borderId="9" xfId="7" applyFont="1" applyFill="1" applyBorder="1" applyAlignment="1">
      <alignment horizontal="left" vertical="center"/>
    </xf>
    <xf numFmtId="178" fontId="21" fillId="0" borderId="36" xfId="8" applyNumberFormat="1" applyFont="1" applyFill="1" applyBorder="1" applyAlignment="1">
      <alignment horizontal="right" vertical="center" shrinkToFit="1"/>
    </xf>
    <xf numFmtId="178" fontId="21" fillId="0" borderId="8" xfId="8" applyNumberFormat="1" applyFont="1" applyFill="1" applyBorder="1" applyAlignment="1">
      <alignment horizontal="right" vertical="center" shrinkToFit="1"/>
    </xf>
    <xf numFmtId="178" fontId="21" fillId="0" borderId="9" xfId="8" applyNumberFormat="1" applyFont="1" applyFill="1" applyBorder="1" applyAlignment="1">
      <alignment horizontal="right" vertical="center" shrinkToFit="1"/>
    </xf>
    <xf numFmtId="0" fontId="21" fillId="0" borderId="36" xfId="8" applyFont="1" applyFill="1" applyBorder="1" applyAlignment="1">
      <alignment horizontal="left" vertical="center"/>
    </xf>
    <xf numFmtId="0" fontId="21" fillId="0" borderId="8" xfId="8" applyFont="1" applyFill="1" applyBorder="1" applyAlignment="1">
      <alignment horizontal="left" vertical="center"/>
    </xf>
    <xf numFmtId="0" fontId="21" fillId="0" borderId="9" xfId="8" applyFont="1" applyFill="1" applyBorder="1" applyAlignment="1">
      <alignment horizontal="left" vertical="center"/>
    </xf>
    <xf numFmtId="181" fontId="21" fillId="0" borderId="36" xfId="8" applyNumberFormat="1" applyFont="1" applyFill="1" applyBorder="1" applyAlignment="1">
      <alignment horizontal="right" vertical="center" shrinkToFit="1"/>
    </xf>
    <xf numFmtId="181" fontId="21" fillId="0" borderId="8" xfId="8" applyNumberFormat="1" applyFont="1" applyFill="1" applyBorder="1" applyAlignment="1">
      <alignment horizontal="right" vertical="center" shrinkToFit="1"/>
    </xf>
    <xf numFmtId="181" fontId="21" fillId="0" borderId="9" xfId="8" applyNumberFormat="1" applyFont="1" applyFill="1" applyBorder="1" applyAlignment="1">
      <alignment horizontal="right" vertical="center" shrinkToFit="1"/>
    </xf>
    <xf numFmtId="49" fontId="22" fillId="0" borderId="0" xfId="8" applyNumberFormat="1" applyFont="1" applyFill="1" applyAlignment="1">
      <alignment horizontal="center" vertical="center"/>
    </xf>
    <xf numFmtId="0" fontId="21" fillId="0" borderId="4" xfId="8" applyFont="1" applyFill="1" applyBorder="1" applyAlignment="1">
      <alignment horizontal="center" vertical="center"/>
    </xf>
    <xf numFmtId="0" fontId="21" fillId="0" borderId="23" xfId="8" applyFont="1" applyFill="1" applyBorder="1" applyAlignment="1">
      <alignment horizontal="center" vertical="center"/>
    </xf>
    <xf numFmtId="0" fontId="21" fillId="0" borderId="5" xfId="8" applyFont="1" applyFill="1" applyBorder="1" applyAlignment="1">
      <alignment horizontal="center" vertical="center"/>
    </xf>
    <xf numFmtId="0" fontId="21" fillId="0" borderId="49" xfId="8" applyFont="1" applyFill="1" applyBorder="1" applyAlignment="1">
      <alignment horizontal="center" vertical="center"/>
    </xf>
    <xf numFmtId="0" fontId="21" fillId="0" borderId="38" xfId="8" applyFont="1" applyFill="1" applyBorder="1" applyAlignment="1">
      <alignment horizontal="center" vertical="center"/>
    </xf>
    <xf numFmtId="0" fontId="21" fillId="0" borderId="63" xfId="8" applyFont="1" applyFill="1" applyBorder="1" applyAlignment="1">
      <alignment horizontal="center" vertical="center"/>
    </xf>
    <xf numFmtId="0" fontId="21" fillId="0" borderId="68" xfId="8" applyFont="1" applyFill="1" applyBorder="1" applyAlignment="1">
      <alignment horizontal="center" vertical="center"/>
    </xf>
    <xf numFmtId="0" fontId="21" fillId="0" borderId="40" xfId="8" applyFont="1" applyFill="1" applyBorder="1" applyAlignment="1">
      <alignment horizontal="center" vertical="center"/>
    </xf>
    <xf numFmtId="0" fontId="21" fillId="0" borderId="47" xfId="8" applyFont="1" applyFill="1" applyBorder="1" applyAlignment="1">
      <alignment horizontal="center" vertical="center"/>
    </xf>
    <xf numFmtId="0" fontId="21" fillId="0" borderId="62" xfId="8" applyFont="1" applyFill="1" applyBorder="1" applyAlignment="1">
      <alignment horizontal="center" vertical="center"/>
    </xf>
    <xf numFmtId="0" fontId="21" fillId="0" borderId="10" xfId="8" applyFont="1" applyFill="1" applyBorder="1" applyAlignment="1">
      <alignment horizontal="center" vertical="center"/>
    </xf>
    <xf numFmtId="0" fontId="21" fillId="0" borderId="64" xfId="8" applyFont="1" applyFill="1" applyBorder="1" applyAlignment="1">
      <alignment horizontal="center" vertical="center"/>
    </xf>
    <xf numFmtId="0" fontId="21" fillId="0" borderId="65" xfId="8" applyFont="1" applyFill="1" applyBorder="1" applyAlignment="1">
      <alignment horizontal="center" vertical="center"/>
    </xf>
    <xf numFmtId="0" fontId="21" fillId="0" borderId="37" xfId="8" applyFont="1" applyFill="1" applyBorder="1" applyAlignment="1">
      <alignment horizontal="center" vertical="center"/>
    </xf>
    <xf numFmtId="0" fontId="21" fillId="0" borderId="69" xfId="8" applyFont="1" applyFill="1" applyBorder="1" applyAlignment="1">
      <alignment horizontal="center" vertical="center"/>
    </xf>
    <xf numFmtId="0" fontId="21" fillId="0" borderId="7" xfId="8" applyFont="1" applyFill="1" applyBorder="1" applyAlignment="1">
      <alignment horizontal="center" vertical="center"/>
    </xf>
    <xf numFmtId="0" fontId="21" fillId="0" borderId="0" xfId="8" applyFont="1" applyFill="1" applyBorder="1" applyAlignment="1">
      <alignment horizontal="center" vertical="center"/>
    </xf>
    <xf numFmtId="0" fontId="21" fillId="0" borderId="24" xfId="8" applyFont="1" applyFill="1" applyBorder="1" applyAlignment="1">
      <alignment horizontal="center" vertical="center"/>
    </xf>
    <xf numFmtId="0" fontId="21" fillId="0" borderId="54" xfId="8" applyFont="1" applyFill="1" applyBorder="1" applyAlignment="1">
      <alignment horizontal="center" vertical="center"/>
    </xf>
    <xf numFmtId="0" fontId="21" fillId="0" borderId="66" xfId="8" applyFont="1" applyFill="1" applyBorder="1" applyAlignment="1">
      <alignment horizontal="center" vertical="center"/>
    </xf>
    <xf numFmtId="0" fontId="21" fillId="0" borderId="67" xfId="8" applyFont="1" applyFill="1" applyBorder="1" applyAlignment="1">
      <alignment horizontal="center" vertical="center"/>
    </xf>
    <xf numFmtId="0" fontId="21" fillId="0" borderId="1" xfId="8" applyFont="1" applyFill="1" applyBorder="1" applyAlignment="1">
      <alignment horizontal="center" vertical="center"/>
    </xf>
    <xf numFmtId="0" fontId="21" fillId="0" borderId="2" xfId="8" applyFont="1" applyFill="1" applyBorder="1" applyAlignment="1">
      <alignment horizontal="center" vertical="center"/>
    </xf>
    <xf numFmtId="0" fontId="21" fillId="0" borderId="3" xfId="8" applyFont="1" applyFill="1" applyBorder="1" applyAlignment="1">
      <alignment horizontal="center" vertical="center"/>
    </xf>
    <xf numFmtId="181" fontId="21" fillId="0" borderId="7" xfId="8" applyNumberFormat="1" applyFont="1" applyFill="1" applyBorder="1" applyAlignment="1">
      <alignment horizontal="right" vertical="center" shrinkToFit="1"/>
    </xf>
    <xf numFmtId="181" fontId="21" fillId="0" borderId="0" xfId="8" applyNumberFormat="1" applyFont="1" applyFill="1" applyBorder="1" applyAlignment="1">
      <alignment horizontal="right" vertical="center" shrinkToFit="1"/>
    </xf>
    <xf numFmtId="181" fontId="21" fillId="0" borderId="66" xfId="8" applyNumberFormat="1" applyFont="1" applyFill="1" applyBorder="1" applyAlignment="1">
      <alignment horizontal="right" vertical="center" shrinkToFit="1"/>
    </xf>
    <xf numFmtId="178" fontId="21" fillId="0" borderId="7" xfId="8" applyNumberFormat="1" applyFont="1" applyFill="1" applyBorder="1" applyAlignment="1">
      <alignment horizontal="right" vertical="center" shrinkToFit="1"/>
    </xf>
    <xf numFmtId="178" fontId="21" fillId="0" borderId="0" xfId="8" applyNumberFormat="1" applyFont="1" applyFill="1" applyBorder="1" applyAlignment="1">
      <alignment horizontal="right" vertical="center" shrinkToFit="1"/>
    </xf>
    <xf numFmtId="178" fontId="21" fillId="0" borderId="66" xfId="8" applyNumberFormat="1" applyFont="1" applyFill="1" applyBorder="1" applyAlignment="1">
      <alignment horizontal="right" vertical="center" shrinkToFit="1"/>
    </xf>
    <xf numFmtId="0" fontId="21" fillId="0" borderId="7" xfId="8" applyFont="1" applyFill="1" applyBorder="1" applyAlignment="1">
      <alignment horizontal="left" vertical="center"/>
    </xf>
    <xf numFmtId="0" fontId="21" fillId="0" borderId="0" xfId="8" applyFont="1" applyFill="1" applyBorder="1" applyAlignment="1">
      <alignment horizontal="left" vertical="center"/>
    </xf>
    <xf numFmtId="0" fontId="21" fillId="0" borderId="66" xfId="8" applyFont="1" applyFill="1" applyBorder="1" applyAlignment="1">
      <alignment horizontal="left" vertical="center"/>
    </xf>
    <xf numFmtId="0" fontId="21" fillId="0" borderId="14" xfId="8" applyFont="1" applyFill="1" applyBorder="1" applyAlignment="1">
      <alignment horizontal="center" vertical="center"/>
    </xf>
    <xf numFmtId="0" fontId="21" fillId="0" borderId="48" xfId="8" applyFont="1" applyFill="1" applyBorder="1" applyAlignment="1">
      <alignment horizontal="center" vertical="center"/>
    </xf>
    <xf numFmtId="0" fontId="21" fillId="0" borderId="15" xfId="8" applyFont="1" applyFill="1" applyBorder="1" applyAlignment="1">
      <alignment horizontal="center" vertical="center"/>
    </xf>
    <xf numFmtId="0" fontId="21" fillId="0" borderId="50" xfId="8" applyFont="1" applyFill="1" applyBorder="1" applyAlignment="1">
      <alignment horizontal="center" vertical="center"/>
    </xf>
    <xf numFmtId="0" fontId="21" fillId="0" borderId="70" xfId="8" applyFont="1" applyFill="1" applyBorder="1" applyAlignment="1">
      <alignment horizontal="center" vertical="center"/>
    </xf>
    <xf numFmtId="0" fontId="21" fillId="0" borderId="71" xfId="8" applyFont="1" applyFill="1" applyBorder="1" applyAlignment="1">
      <alignment horizontal="center" vertical="center"/>
    </xf>
    <xf numFmtId="0" fontId="21" fillId="0" borderId="41" xfId="8" applyFont="1" applyFill="1" applyBorder="1" applyAlignment="1">
      <alignment horizontal="center" vertical="center"/>
    </xf>
    <xf numFmtId="0" fontId="21" fillId="0" borderId="16" xfId="8" applyFont="1" applyFill="1" applyBorder="1" applyAlignment="1">
      <alignment horizontal="center" vertical="center"/>
    </xf>
    <xf numFmtId="0" fontId="21" fillId="0" borderId="72" xfId="8" applyFont="1" applyFill="1" applyBorder="1" applyAlignment="1">
      <alignment horizontal="center" vertical="center"/>
    </xf>
    <xf numFmtId="0" fontId="21" fillId="0" borderId="73" xfId="8" applyFont="1" applyFill="1" applyBorder="1" applyAlignment="1">
      <alignment horizontal="center" vertical="center"/>
    </xf>
    <xf numFmtId="0" fontId="21" fillId="0" borderId="11" xfId="8" applyFont="1" applyFill="1" applyBorder="1" applyAlignment="1">
      <alignment horizontal="center" vertical="center"/>
    </xf>
    <xf numFmtId="0" fontId="21" fillId="0" borderId="12" xfId="8" applyFont="1" applyFill="1" applyBorder="1" applyAlignment="1">
      <alignment horizontal="center" vertical="center"/>
    </xf>
    <xf numFmtId="0" fontId="21" fillId="0" borderId="74" xfId="8" applyFont="1" applyFill="1" applyBorder="1" applyAlignment="1">
      <alignment horizontal="center" vertical="center"/>
    </xf>
    <xf numFmtId="0" fontId="21" fillId="0" borderId="75" xfId="8" applyFont="1" applyFill="1" applyBorder="1" applyAlignment="1">
      <alignment horizontal="center" vertical="center"/>
    </xf>
    <xf numFmtId="49" fontId="21" fillId="0" borderId="41" xfId="8" applyNumberFormat="1" applyFont="1" applyFill="1" applyBorder="1" applyAlignment="1">
      <alignment horizontal="center" vertical="center"/>
    </xf>
    <xf numFmtId="49" fontId="21" fillId="0" borderId="12" xfId="8" applyNumberFormat="1" applyFont="1" applyFill="1" applyBorder="1" applyAlignment="1">
      <alignment horizontal="center" vertical="center"/>
    </xf>
    <xf numFmtId="49" fontId="21" fillId="0" borderId="13" xfId="8" applyNumberFormat="1" applyFont="1" applyFill="1" applyBorder="1" applyAlignment="1">
      <alignment horizontal="center" vertical="center"/>
    </xf>
    <xf numFmtId="49" fontId="21" fillId="0" borderId="64" xfId="8" applyNumberFormat="1" applyFont="1" applyFill="1" applyBorder="1" applyAlignment="1">
      <alignment horizontal="center" vertical="center"/>
    </xf>
    <xf numFmtId="49" fontId="21" fillId="0" borderId="0" xfId="8" applyNumberFormat="1" applyFont="1" applyFill="1" applyBorder="1" applyAlignment="1">
      <alignment horizontal="center" vertical="center"/>
    </xf>
    <xf numFmtId="49" fontId="21" fillId="0" borderId="66" xfId="8" applyNumberFormat="1" applyFont="1" applyFill="1" applyBorder="1" applyAlignment="1">
      <alignment horizontal="center" vertical="center"/>
    </xf>
    <xf numFmtId="49" fontId="21" fillId="0" borderId="72" xfId="8" applyNumberFormat="1" applyFont="1" applyFill="1" applyBorder="1" applyAlignment="1">
      <alignment horizontal="center" vertical="center"/>
    </xf>
    <xf numFmtId="49" fontId="21" fillId="0" borderId="75" xfId="8" applyNumberFormat="1" applyFont="1" applyFill="1" applyBorder="1" applyAlignment="1">
      <alignment horizontal="center" vertical="center"/>
    </xf>
    <xf numFmtId="49" fontId="21" fillId="0" borderId="76" xfId="8" applyNumberFormat="1" applyFont="1" applyFill="1" applyBorder="1" applyAlignment="1">
      <alignment horizontal="center" vertical="center"/>
    </xf>
    <xf numFmtId="0" fontId="21" fillId="0" borderId="30" xfId="8" applyFont="1" applyFill="1" applyBorder="1" applyAlignment="1">
      <alignment vertical="center"/>
    </xf>
    <xf numFmtId="0" fontId="21" fillId="0" borderId="31" xfId="8" applyFont="1" applyFill="1" applyBorder="1" applyAlignment="1">
      <alignment vertical="center"/>
    </xf>
    <xf numFmtId="0" fontId="21" fillId="0" borderId="42" xfId="8" applyFont="1" applyFill="1" applyBorder="1" applyAlignment="1">
      <alignment vertical="center"/>
    </xf>
    <xf numFmtId="0" fontId="21" fillId="0" borderId="39" xfId="8" applyFont="1" applyFill="1" applyBorder="1" applyAlignment="1">
      <alignment horizontal="center" vertical="center"/>
    </xf>
    <xf numFmtId="0" fontId="21" fillId="0" borderId="31" xfId="8" applyFont="1" applyFill="1" applyBorder="1" applyAlignment="1">
      <alignment horizontal="center" vertical="center"/>
    </xf>
    <xf numFmtId="0" fontId="25" fillId="0" borderId="7" xfId="7" applyFont="1" applyFill="1" applyBorder="1" applyAlignment="1">
      <alignment horizontal="left" vertical="center"/>
    </xf>
    <xf numFmtId="0" fontId="25" fillId="0" borderId="0" xfId="7" applyFont="1" applyFill="1" applyBorder="1" applyAlignment="1">
      <alignment horizontal="left" vertical="center"/>
    </xf>
    <xf numFmtId="0" fontId="25" fillId="0" borderId="66" xfId="7" applyFont="1" applyFill="1" applyBorder="1" applyAlignment="1">
      <alignment horizontal="left" vertical="center"/>
    </xf>
    <xf numFmtId="182" fontId="21" fillId="0" borderId="7" xfId="8" applyNumberFormat="1" applyFont="1" applyFill="1" applyBorder="1" applyAlignment="1">
      <alignment horizontal="right" vertical="center" shrinkToFit="1"/>
    </xf>
    <xf numFmtId="182" fontId="21" fillId="0" borderId="0" xfId="8" applyNumberFormat="1" applyFont="1" applyFill="1" applyBorder="1" applyAlignment="1">
      <alignment horizontal="right" vertical="center" shrinkToFit="1"/>
    </xf>
    <xf numFmtId="182" fontId="21" fillId="0" borderId="66" xfId="8" applyNumberFormat="1" applyFont="1" applyFill="1" applyBorder="1" applyAlignment="1">
      <alignment horizontal="right" vertical="center" shrinkToFit="1"/>
    </xf>
    <xf numFmtId="183" fontId="21" fillId="0" borderId="7" xfId="8" applyNumberFormat="1" applyFont="1" applyFill="1" applyBorder="1" applyAlignment="1">
      <alignment horizontal="right" vertical="center" shrinkToFit="1"/>
    </xf>
    <xf numFmtId="183" fontId="21" fillId="0" borderId="0" xfId="8" applyNumberFormat="1" applyFont="1" applyFill="1" applyBorder="1" applyAlignment="1">
      <alignment horizontal="right" vertical="center" shrinkToFit="1"/>
    </xf>
    <xf numFmtId="183" fontId="21" fillId="0" borderId="66" xfId="8" applyNumberFormat="1" applyFont="1" applyFill="1" applyBorder="1" applyAlignment="1">
      <alignment horizontal="right" vertical="center" shrinkToFit="1"/>
    </xf>
    <xf numFmtId="0" fontId="21" fillId="0" borderId="77" xfId="8" applyFont="1" applyFill="1" applyBorder="1" applyAlignment="1">
      <alignment horizontal="center" vertical="center"/>
    </xf>
    <xf numFmtId="0" fontId="21" fillId="0" borderId="45" xfId="8" applyFont="1" applyFill="1" applyBorder="1" applyAlignment="1">
      <alignment vertical="center"/>
    </xf>
    <xf numFmtId="0" fontId="21" fillId="0" borderId="25" xfId="8" applyFont="1" applyFill="1" applyBorder="1" applyAlignment="1">
      <alignment vertical="center"/>
    </xf>
    <xf numFmtId="0" fontId="21" fillId="0" borderId="46" xfId="8" applyFont="1" applyFill="1" applyBorder="1" applyAlignment="1">
      <alignment vertical="center"/>
    </xf>
    <xf numFmtId="178" fontId="21" fillId="0" borderId="45" xfId="8" applyNumberFormat="1" applyFont="1" applyFill="1" applyBorder="1" applyAlignment="1">
      <alignment horizontal="right" vertical="center" shrinkToFit="1"/>
    </xf>
    <xf numFmtId="178" fontId="21" fillId="0" borderId="25" xfId="8" applyNumberFormat="1" applyFont="1" applyFill="1" applyBorder="1" applyAlignment="1">
      <alignment horizontal="right" vertical="center" shrinkToFit="1"/>
    </xf>
    <xf numFmtId="178" fontId="21" fillId="0" borderId="26" xfId="8" applyNumberFormat="1" applyFont="1" applyFill="1" applyBorder="1" applyAlignment="1">
      <alignment horizontal="right" vertical="center" shrinkToFit="1"/>
    </xf>
    <xf numFmtId="0" fontId="21" fillId="0" borderId="39" xfId="8" applyFont="1" applyFill="1" applyBorder="1" applyAlignment="1">
      <alignment vertical="center"/>
    </xf>
    <xf numFmtId="178" fontId="21" fillId="0" borderId="39" xfId="8" applyNumberFormat="1" applyFont="1" applyFill="1" applyBorder="1" applyAlignment="1">
      <alignment horizontal="right" vertical="center" shrinkToFit="1"/>
    </xf>
    <xf numFmtId="178" fontId="21" fillId="0" borderId="31" xfId="8" applyNumberFormat="1" applyFont="1" applyFill="1" applyBorder="1" applyAlignment="1">
      <alignment horizontal="right" vertical="center" shrinkToFit="1"/>
    </xf>
    <xf numFmtId="178" fontId="21" fillId="0" borderId="32" xfId="8" applyNumberFormat="1" applyFont="1" applyFill="1" applyBorder="1" applyAlignment="1">
      <alignment horizontal="right" vertical="center" shrinkToFit="1"/>
    </xf>
    <xf numFmtId="0" fontId="21" fillId="0" borderId="44" xfId="8" applyFont="1" applyFill="1" applyBorder="1" applyAlignment="1">
      <alignment vertical="center"/>
    </xf>
    <xf numFmtId="0" fontId="21" fillId="0" borderId="18" xfId="8" applyFont="1" applyFill="1" applyBorder="1" applyAlignment="1">
      <alignment vertical="center"/>
    </xf>
    <xf numFmtId="0" fontId="21" fillId="0" borderId="43" xfId="8" applyFont="1" applyFill="1" applyBorder="1" applyAlignment="1">
      <alignment vertical="center"/>
    </xf>
    <xf numFmtId="185" fontId="21" fillId="0" borderId="44" xfId="8" applyNumberFormat="1" applyFont="1" applyFill="1" applyBorder="1" applyAlignment="1">
      <alignment horizontal="right" vertical="center" shrinkToFit="1"/>
    </xf>
    <xf numFmtId="185" fontId="21" fillId="0" borderId="18" xfId="8" applyNumberFormat="1" applyFont="1" applyFill="1" applyBorder="1" applyAlignment="1">
      <alignment horizontal="right" vertical="center" shrinkToFit="1"/>
    </xf>
    <xf numFmtId="185" fontId="21" fillId="0" borderId="19" xfId="8" applyNumberFormat="1" applyFont="1" applyFill="1" applyBorder="1" applyAlignment="1">
      <alignment horizontal="right" vertical="center" shrinkToFit="1"/>
    </xf>
    <xf numFmtId="0" fontId="21" fillId="0" borderId="36" xfId="8" applyFont="1" applyFill="1" applyBorder="1" applyAlignment="1">
      <alignment horizontal="center" vertical="center" wrapText="1"/>
    </xf>
    <xf numFmtId="0" fontId="21" fillId="0" borderId="8" xfId="8" applyFont="1" applyFill="1" applyBorder="1" applyAlignment="1">
      <alignment horizontal="center" vertical="center" wrapText="1"/>
    </xf>
    <xf numFmtId="0" fontId="21" fillId="0" borderId="23" xfId="8" applyFont="1" applyFill="1" applyBorder="1" applyAlignment="1">
      <alignment horizontal="center" vertical="center" wrapText="1"/>
    </xf>
    <xf numFmtId="0" fontId="21" fillId="0" borderId="7" xfId="8" applyFont="1" applyFill="1" applyBorder="1" applyAlignment="1">
      <alignment horizontal="center" vertical="center" wrapText="1"/>
    </xf>
    <xf numFmtId="0" fontId="21" fillId="0" borderId="0" xfId="8" applyFont="1" applyFill="1" applyBorder="1" applyAlignment="1">
      <alignment horizontal="center" vertical="center" wrapText="1"/>
    </xf>
    <xf numFmtId="0" fontId="21" fillId="0" borderId="38" xfId="8" applyFont="1" applyFill="1" applyBorder="1" applyAlignment="1">
      <alignment horizontal="center" vertical="center" wrapText="1"/>
    </xf>
    <xf numFmtId="0" fontId="21" fillId="0" borderId="74" xfId="8" applyFont="1" applyFill="1" applyBorder="1" applyAlignment="1">
      <alignment horizontal="center" vertical="center" wrapText="1"/>
    </xf>
    <xf numFmtId="0" fontId="21" fillId="0" borderId="75" xfId="8" applyFont="1" applyFill="1" applyBorder="1" applyAlignment="1">
      <alignment horizontal="center" vertical="center" wrapText="1"/>
    </xf>
    <xf numFmtId="0" fontId="21" fillId="0" borderId="70" xfId="8" applyFont="1" applyFill="1" applyBorder="1" applyAlignment="1">
      <alignment horizontal="center" vertical="center" wrapText="1"/>
    </xf>
    <xf numFmtId="0" fontId="25" fillId="0" borderId="62" xfId="8" applyFont="1" applyFill="1" applyBorder="1" applyAlignment="1">
      <alignment vertical="center"/>
    </xf>
    <xf numFmtId="0" fontId="25" fillId="0" borderId="25" xfId="8" applyFont="1" applyFill="1" applyBorder="1" applyAlignment="1">
      <alignment vertical="center"/>
    </xf>
    <xf numFmtId="0" fontId="25" fillId="0" borderId="46" xfId="8" applyFont="1" applyFill="1" applyBorder="1" applyAlignment="1">
      <alignment vertical="center"/>
    </xf>
    <xf numFmtId="178" fontId="25" fillId="0" borderId="62" xfId="8" applyNumberFormat="1" applyFont="1" applyFill="1" applyBorder="1" applyAlignment="1">
      <alignment horizontal="right" vertical="center" shrinkToFit="1"/>
    </xf>
    <xf numFmtId="178" fontId="25" fillId="0" borderId="8" xfId="8" applyNumberFormat="1" applyFont="1" applyFill="1" applyBorder="1" applyAlignment="1">
      <alignment horizontal="right" vertical="center" shrinkToFit="1"/>
    </xf>
    <xf numFmtId="178" fontId="25" fillId="0" borderId="9" xfId="8" applyNumberFormat="1" applyFont="1" applyFill="1" applyBorder="1" applyAlignment="1">
      <alignment horizontal="right" vertical="center" shrinkToFit="1"/>
    </xf>
    <xf numFmtId="0" fontId="21" fillId="0" borderId="30" xfId="8" applyFont="1" applyFill="1" applyBorder="1" applyAlignment="1">
      <alignment horizontal="center" vertical="center"/>
    </xf>
    <xf numFmtId="0" fontId="21" fillId="0" borderId="42" xfId="8" applyFont="1" applyFill="1" applyBorder="1" applyAlignment="1">
      <alignment horizontal="center" vertical="center"/>
    </xf>
    <xf numFmtId="0" fontId="21" fillId="0" borderId="39" xfId="8" applyFont="1" applyFill="1" applyBorder="1" applyAlignment="1">
      <alignment horizontal="center" vertical="center" shrinkToFit="1"/>
    </xf>
    <xf numFmtId="0" fontId="21" fillId="0" borderId="31" xfId="8" applyFont="1" applyFill="1" applyBorder="1" applyAlignment="1">
      <alignment horizontal="center" vertical="center" shrinkToFit="1"/>
    </xf>
    <xf numFmtId="0" fontId="21" fillId="0" borderId="42" xfId="8" applyFont="1" applyFill="1" applyBorder="1" applyAlignment="1">
      <alignment horizontal="center" vertical="center" shrinkToFit="1"/>
    </xf>
    <xf numFmtId="0" fontId="21" fillId="0" borderId="32" xfId="8" applyFont="1" applyFill="1" applyBorder="1" applyAlignment="1">
      <alignment horizontal="center" vertical="center" shrinkToFit="1"/>
    </xf>
    <xf numFmtId="0" fontId="25" fillId="0" borderId="41" xfId="8" applyFont="1" applyFill="1" applyBorder="1" applyAlignment="1">
      <alignment vertical="center"/>
    </xf>
    <xf numFmtId="0" fontId="25" fillId="0" borderId="31" xfId="8" applyFont="1" applyFill="1" applyBorder="1" applyAlignment="1">
      <alignment vertical="center"/>
    </xf>
    <xf numFmtId="0" fontId="25" fillId="0" borderId="42" xfId="8" applyFont="1" applyFill="1" applyBorder="1" applyAlignment="1">
      <alignment vertical="center"/>
    </xf>
    <xf numFmtId="178" fontId="25" fillId="0" borderId="39" xfId="8" applyNumberFormat="1" applyFont="1" applyFill="1" applyBorder="1" applyAlignment="1">
      <alignment horizontal="right" vertical="center" shrinkToFit="1"/>
    </xf>
    <xf numFmtId="178" fontId="25" fillId="0" borderId="31" xfId="8" applyNumberFormat="1" applyFont="1" applyFill="1" applyBorder="1" applyAlignment="1">
      <alignment horizontal="right" vertical="center" shrinkToFit="1"/>
    </xf>
    <xf numFmtId="178" fontId="25" fillId="0" borderId="32" xfId="8" applyNumberFormat="1" applyFont="1" applyFill="1" applyBorder="1" applyAlignment="1">
      <alignment horizontal="right" vertical="center" shrinkToFit="1"/>
    </xf>
    <xf numFmtId="181" fontId="21" fillId="0" borderId="39" xfId="8" applyNumberFormat="1" applyFont="1" applyFill="1" applyBorder="1" applyAlignment="1">
      <alignment horizontal="right" vertical="center" shrinkToFit="1"/>
    </xf>
    <xf numFmtId="181" fontId="21" fillId="0" borderId="31" xfId="8" applyNumberFormat="1" applyFont="1" applyFill="1" applyBorder="1" applyAlignment="1">
      <alignment horizontal="right" vertical="center" shrinkToFit="1"/>
    </xf>
    <xf numFmtId="181" fontId="21" fillId="0" borderId="42" xfId="8" applyNumberFormat="1" applyFont="1" applyFill="1" applyBorder="1" applyAlignment="1">
      <alignment horizontal="right" vertical="center" shrinkToFit="1"/>
    </xf>
    <xf numFmtId="181" fontId="21" fillId="0" borderId="32" xfId="8" applyNumberFormat="1" applyFont="1" applyFill="1" applyBorder="1" applyAlignment="1">
      <alignment horizontal="right" vertical="center" shrinkToFit="1"/>
    </xf>
    <xf numFmtId="0" fontId="25" fillId="0" borderId="41" xfId="9" applyFont="1" applyFill="1" applyBorder="1" applyAlignment="1">
      <alignment horizontal="center" vertical="center" shrinkToFit="1"/>
    </xf>
    <xf numFmtId="0" fontId="25" fillId="0" borderId="12" xfId="9" applyFont="1" applyFill="1" applyBorder="1" applyAlignment="1">
      <alignment horizontal="center" vertical="center" shrinkToFit="1"/>
    </xf>
    <xf numFmtId="0" fontId="25" fillId="0" borderId="48" xfId="9" applyFont="1" applyFill="1" applyBorder="1" applyAlignment="1">
      <alignment horizontal="center" vertical="center" shrinkToFit="1"/>
    </xf>
    <xf numFmtId="178" fontId="21" fillId="0" borderId="42" xfId="8" applyNumberFormat="1" applyFont="1" applyFill="1" applyBorder="1" applyAlignment="1">
      <alignment horizontal="right" vertical="center" shrinkToFit="1"/>
    </xf>
    <xf numFmtId="0" fontId="21" fillId="0" borderId="74" xfId="8" applyFont="1" applyFill="1" applyBorder="1" applyAlignment="1">
      <alignment horizontal="left" vertical="center"/>
    </xf>
    <xf numFmtId="0" fontId="21" fillId="0" borderId="75" xfId="8" applyFont="1" applyFill="1" applyBorder="1" applyAlignment="1">
      <alignment horizontal="left" vertical="center"/>
    </xf>
    <xf numFmtId="0" fontId="21" fillId="0" borderId="76" xfId="8" applyFont="1" applyFill="1" applyBorder="1" applyAlignment="1">
      <alignment horizontal="left" vertical="center"/>
    </xf>
    <xf numFmtId="181" fontId="21" fillId="0" borderId="74" xfId="8" applyNumberFormat="1" applyFont="1" applyFill="1" applyBorder="1" applyAlignment="1">
      <alignment horizontal="right" vertical="center" shrinkToFit="1"/>
    </xf>
    <xf numFmtId="181" fontId="21" fillId="0" borderId="75" xfId="8" applyNumberFormat="1" applyFont="1" applyFill="1" applyBorder="1" applyAlignment="1">
      <alignment horizontal="right" vertical="center" shrinkToFit="1"/>
    </xf>
    <xf numFmtId="181" fontId="21" fillId="0" borderId="76" xfId="8" applyNumberFormat="1" applyFont="1" applyFill="1" applyBorder="1" applyAlignment="1">
      <alignment horizontal="right" vertical="center" shrinkToFit="1"/>
    </xf>
    <xf numFmtId="0" fontId="21" fillId="0" borderId="36" xfId="10" applyFont="1" applyFill="1" applyBorder="1" applyAlignment="1">
      <alignment horizontal="left" vertical="center"/>
    </xf>
    <xf numFmtId="0" fontId="21" fillId="0" borderId="8" xfId="10" applyFont="1" applyFill="1" applyBorder="1" applyAlignment="1">
      <alignment horizontal="left" vertical="center"/>
    </xf>
    <xf numFmtId="0" fontId="21" fillId="0" borderId="9" xfId="10" applyFont="1" applyFill="1" applyBorder="1" applyAlignment="1">
      <alignment horizontal="left" vertical="center"/>
    </xf>
    <xf numFmtId="185" fontId="25" fillId="0" borderId="41" xfId="8" applyNumberFormat="1" applyFont="1" applyFill="1" applyBorder="1" applyAlignment="1">
      <alignment horizontal="right" vertical="center" shrinkToFit="1"/>
    </xf>
    <xf numFmtId="185" fontId="25" fillId="0" borderId="12" xfId="8" applyNumberFormat="1" applyFont="1" applyFill="1" applyBorder="1" applyAlignment="1">
      <alignment horizontal="right" vertical="center" shrinkToFit="1"/>
    </xf>
    <xf numFmtId="185" fontId="25" fillId="0" borderId="13" xfId="8" applyNumberFormat="1" applyFont="1" applyFill="1" applyBorder="1" applyAlignment="1">
      <alignment horizontal="right" vertical="center" shrinkToFit="1"/>
    </xf>
    <xf numFmtId="0" fontId="25" fillId="0" borderId="44" xfId="9" applyFont="1" applyFill="1" applyBorder="1" applyAlignment="1">
      <alignment horizontal="center" vertical="center" shrinkToFit="1"/>
    </xf>
    <xf numFmtId="0" fontId="25" fillId="0" borderId="18" xfId="9" applyFont="1" applyFill="1" applyBorder="1" applyAlignment="1">
      <alignment horizontal="center" vertical="center" shrinkToFit="1"/>
    </xf>
    <xf numFmtId="0" fontId="25" fillId="0" borderId="43" xfId="9" applyFont="1" applyFill="1" applyBorder="1" applyAlignment="1">
      <alignment horizontal="center" vertical="center" shrinkToFit="1"/>
    </xf>
    <xf numFmtId="0" fontId="27" fillId="0" borderId="0" xfId="8" applyFont="1" applyFill="1" applyBorder="1" applyAlignment="1">
      <alignment horizontal="left" vertical="center" wrapText="1"/>
    </xf>
    <xf numFmtId="0" fontId="27" fillId="0" borderId="66" xfId="8" applyFont="1" applyFill="1" applyBorder="1" applyAlignment="1">
      <alignment horizontal="left" vertical="center" wrapText="1"/>
    </xf>
    <xf numFmtId="0" fontId="25" fillId="0" borderId="12" xfId="8" applyFont="1" applyFill="1" applyBorder="1" applyAlignment="1">
      <alignment vertical="center"/>
    </xf>
    <xf numFmtId="0" fontId="25" fillId="0" borderId="48" xfId="8" applyFont="1" applyFill="1" applyBorder="1" applyAlignment="1">
      <alignment vertical="center"/>
    </xf>
    <xf numFmtId="0" fontId="21" fillId="0" borderId="78" xfId="8" applyFont="1" applyFill="1" applyBorder="1" applyAlignment="1">
      <alignment horizontal="center" vertical="center"/>
    </xf>
    <xf numFmtId="0" fontId="21" fillId="0" borderId="51" xfId="8" applyFont="1" applyFill="1" applyBorder="1" applyAlignment="1">
      <alignment horizontal="center" vertical="center"/>
    </xf>
    <xf numFmtId="183" fontId="21" fillId="0" borderId="51" xfId="8" applyNumberFormat="1" applyFont="1" applyFill="1" applyBorder="1" applyAlignment="1">
      <alignment horizontal="right" vertical="center" shrinkToFit="1"/>
    </xf>
    <xf numFmtId="183" fontId="21" fillId="0" borderId="79" xfId="8" applyNumberFormat="1" applyFont="1" applyFill="1" applyBorder="1" applyAlignment="1">
      <alignment horizontal="right" vertical="center" shrinkToFit="1"/>
    </xf>
    <xf numFmtId="183" fontId="21" fillId="0" borderId="6" xfId="8" applyNumberFormat="1" applyFont="1" applyFill="1" applyBorder="1" applyAlignment="1">
      <alignment horizontal="right" vertical="center" shrinkToFit="1"/>
    </xf>
    <xf numFmtId="181" fontId="21" fillId="0" borderId="44" xfId="8" applyNumberFormat="1" applyFont="1" applyFill="1" applyBorder="1" applyAlignment="1">
      <alignment horizontal="right" vertical="center" shrinkToFit="1"/>
    </xf>
    <xf numFmtId="181" fontId="21" fillId="0" borderId="18" xfId="8" applyNumberFormat="1" applyFont="1" applyFill="1" applyBorder="1" applyAlignment="1">
      <alignment horizontal="right" vertical="center" shrinkToFit="1"/>
    </xf>
    <xf numFmtId="181" fontId="21" fillId="0" borderId="43" xfId="8" applyNumberFormat="1" applyFont="1" applyFill="1" applyBorder="1" applyAlignment="1">
      <alignment horizontal="right" vertical="center" shrinkToFit="1"/>
    </xf>
    <xf numFmtId="181" fontId="21" fillId="0" borderId="19" xfId="8" applyNumberFormat="1" applyFont="1" applyFill="1" applyBorder="1" applyAlignment="1">
      <alignment horizontal="right" vertical="center" shrinkToFit="1"/>
    </xf>
    <xf numFmtId="178" fontId="21" fillId="0" borderId="51" xfId="8" applyNumberFormat="1" applyFont="1" applyFill="1" applyBorder="1" applyAlignment="1">
      <alignment horizontal="right" vertical="center" shrinkToFit="1"/>
    </xf>
    <xf numFmtId="178" fontId="21" fillId="0" borderId="79" xfId="8" applyNumberFormat="1" applyFont="1" applyFill="1" applyBorder="1" applyAlignment="1">
      <alignment horizontal="right" vertical="center" shrinkToFit="1"/>
    </xf>
    <xf numFmtId="178" fontId="21" fillId="0" borderId="6" xfId="8" applyNumberFormat="1" applyFont="1" applyFill="1" applyBorder="1" applyAlignment="1">
      <alignment horizontal="right" vertical="center" shrinkToFit="1"/>
    </xf>
    <xf numFmtId="181" fontId="21" fillId="0" borderId="75" xfId="8" applyNumberFormat="1" applyFont="1" applyFill="1" applyBorder="1" applyAlignment="1">
      <alignment horizontal="right" vertical="center"/>
    </xf>
    <xf numFmtId="181" fontId="21" fillId="0" borderId="76" xfId="8" applyNumberFormat="1" applyFont="1" applyFill="1" applyBorder="1" applyAlignment="1">
      <alignment horizontal="right" vertical="center"/>
    </xf>
    <xf numFmtId="0" fontId="21" fillId="0" borderId="17" xfId="8" applyFont="1" applyFill="1" applyBorder="1" applyAlignment="1">
      <alignment vertical="center"/>
    </xf>
    <xf numFmtId="0" fontId="21" fillId="0" borderId="22" xfId="8" applyFont="1" applyFill="1" applyBorder="1" applyAlignment="1">
      <alignment horizontal="center" vertical="center"/>
    </xf>
    <xf numFmtId="0" fontId="21" fillId="0" borderId="19" xfId="8" applyFont="1" applyFill="1" applyBorder="1" applyAlignment="1">
      <alignment horizontal="center" vertical="center"/>
    </xf>
    <xf numFmtId="0" fontId="21" fillId="0" borderId="80" xfId="8" applyFont="1" applyFill="1" applyBorder="1" applyAlignment="1">
      <alignment horizontal="center" vertical="center"/>
    </xf>
    <xf numFmtId="178" fontId="21" fillId="0" borderId="8" xfId="8" applyNumberFormat="1" applyFont="1" applyFill="1" applyBorder="1" applyAlignment="1">
      <alignment horizontal="right" vertical="center"/>
    </xf>
    <xf numFmtId="178" fontId="21" fillId="0" borderId="9" xfId="8" applyNumberFormat="1" applyFont="1" applyFill="1" applyBorder="1" applyAlignment="1">
      <alignment horizontal="right" vertical="center"/>
    </xf>
    <xf numFmtId="0" fontId="21" fillId="0" borderId="81" xfId="8" applyFont="1" applyFill="1" applyBorder="1" applyAlignment="1">
      <alignment horizontal="center" vertical="center"/>
    </xf>
    <xf numFmtId="0" fontId="21" fillId="0" borderId="25" xfId="8" applyFont="1" applyFill="1" applyBorder="1" applyAlignment="1">
      <alignment horizontal="center" vertical="center"/>
    </xf>
    <xf numFmtId="0" fontId="21" fillId="0" borderId="26" xfId="8" applyFont="1" applyFill="1" applyBorder="1" applyAlignment="1">
      <alignment horizontal="center" vertical="center"/>
    </xf>
    <xf numFmtId="0" fontId="21" fillId="0" borderId="11" xfId="8" applyFont="1" applyFill="1" applyBorder="1" applyAlignment="1">
      <alignment horizontal="center" vertical="center" textRotation="255"/>
    </xf>
    <xf numFmtId="0" fontId="21" fillId="0" borderId="12" xfId="8" applyFont="1" applyFill="1" applyBorder="1" applyAlignment="1">
      <alignment horizontal="center" vertical="center" textRotation="255"/>
    </xf>
    <xf numFmtId="0" fontId="21" fillId="0" borderId="48" xfId="8" applyFont="1" applyFill="1" applyBorder="1" applyAlignment="1">
      <alignment horizontal="center" vertical="center" textRotation="255"/>
    </xf>
    <xf numFmtId="0" fontId="21" fillId="0" borderId="7" xfId="8" applyFont="1" applyFill="1" applyBorder="1" applyAlignment="1">
      <alignment horizontal="center" vertical="center" textRotation="255"/>
    </xf>
    <xf numFmtId="0" fontId="21" fillId="0" borderId="0" xfId="8" applyFont="1" applyFill="1" applyBorder="1" applyAlignment="1">
      <alignment horizontal="center" vertical="center" textRotation="255"/>
    </xf>
    <xf numFmtId="0" fontId="21" fillId="0" borderId="38" xfId="8" applyFont="1" applyFill="1" applyBorder="1" applyAlignment="1">
      <alignment horizontal="center" vertical="center" textRotation="255"/>
    </xf>
    <xf numFmtId="0" fontId="21" fillId="0" borderId="74" xfId="8" applyFont="1" applyFill="1" applyBorder="1" applyAlignment="1">
      <alignment horizontal="center" vertical="center" textRotation="255"/>
    </xf>
    <xf numFmtId="0" fontId="21" fillId="0" borderId="75" xfId="8" applyFont="1" applyFill="1" applyBorder="1" applyAlignment="1">
      <alignment horizontal="center" vertical="center" textRotation="255"/>
    </xf>
    <xf numFmtId="0" fontId="21" fillId="0" borderId="70" xfId="8" applyFont="1" applyFill="1" applyBorder="1" applyAlignment="1">
      <alignment horizontal="center" vertical="center" textRotation="255"/>
    </xf>
    <xf numFmtId="0" fontId="27" fillId="0" borderId="41" xfId="8" applyFont="1" applyFill="1" applyBorder="1" applyAlignment="1">
      <alignment horizontal="center" vertical="center" wrapText="1"/>
    </xf>
    <xf numFmtId="0" fontId="27" fillId="0" borderId="12" xfId="8" applyFont="1" applyFill="1" applyBorder="1" applyAlignment="1">
      <alignment horizontal="center" vertical="center" wrapText="1"/>
    </xf>
    <xf numFmtId="0" fontId="27" fillId="0" borderId="48" xfId="8" applyFont="1" applyFill="1" applyBorder="1" applyAlignment="1">
      <alignment horizontal="center" vertical="center" wrapText="1"/>
    </xf>
    <xf numFmtId="0" fontId="27" fillId="0" borderId="37" xfId="8" applyFont="1" applyFill="1" applyBorder="1" applyAlignment="1">
      <alignment horizontal="center" vertical="center" wrapText="1"/>
    </xf>
    <xf numFmtId="0" fontId="27" fillId="0" borderId="54" xfId="8" applyFont="1" applyFill="1" applyBorder="1" applyAlignment="1">
      <alignment horizontal="center" vertical="center" wrapText="1"/>
    </xf>
    <xf numFmtId="0" fontId="27" fillId="0" borderId="40" xfId="8" applyFont="1" applyFill="1" applyBorder="1" applyAlignment="1">
      <alignment horizontal="center" vertical="center" wrapText="1"/>
    </xf>
    <xf numFmtId="0" fontId="21" fillId="0" borderId="41" xfId="8" applyFont="1" applyFill="1" applyBorder="1" applyAlignment="1">
      <alignment horizontal="center" vertical="center" textRotation="255"/>
    </xf>
    <xf numFmtId="0" fontId="21" fillId="0" borderId="64" xfId="8" applyFont="1" applyFill="1" applyBorder="1" applyAlignment="1">
      <alignment horizontal="center" vertical="center" textRotation="255"/>
    </xf>
    <xf numFmtId="0" fontId="21" fillId="0" borderId="37" xfId="8" applyFont="1" applyFill="1" applyBorder="1" applyAlignment="1">
      <alignment horizontal="center" vertical="center" textRotation="255"/>
    </xf>
    <xf numFmtId="0" fontId="21" fillId="0" borderId="54" xfId="8" applyFont="1" applyFill="1" applyBorder="1" applyAlignment="1">
      <alignment horizontal="center" vertical="center" textRotation="255"/>
    </xf>
    <xf numFmtId="0" fontId="21" fillId="0" borderId="40" xfId="8" applyFont="1" applyFill="1" applyBorder="1" applyAlignment="1">
      <alignment horizontal="center" vertical="center" textRotation="255"/>
    </xf>
    <xf numFmtId="178" fontId="21" fillId="0" borderId="44" xfId="8" applyNumberFormat="1" applyFont="1" applyFill="1" applyBorder="1" applyAlignment="1">
      <alignment horizontal="right" vertical="center"/>
    </xf>
    <xf numFmtId="178" fontId="21" fillId="0" borderId="18" xfId="8" applyNumberFormat="1" applyFont="1" applyFill="1" applyBorder="1" applyAlignment="1">
      <alignment horizontal="right" vertical="center"/>
    </xf>
    <xf numFmtId="178" fontId="21" fillId="0" borderId="43" xfId="8" applyNumberFormat="1" applyFont="1" applyFill="1" applyBorder="1" applyAlignment="1">
      <alignment horizontal="right" vertical="center"/>
    </xf>
    <xf numFmtId="0" fontId="21" fillId="0" borderId="72" xfId="8" applyFont="1" applyFill="1" applyBorder="1" applyAlignment="1">
      <alignment horizontal="center" vertical="center" shrinkToFit="1"/>
    </xf>
    <xf numFmtId="0" fontId="21" fillId="0" borderId="75" xfId="8" applyFont="1" applyFill="1" applyBorder="1" applyAlignment="1">
      <alignment horizontal="center" vertical="center" shrinkToFit="1"/>
    </xf>
    <xf numFmtId="0" fontId="21" fillId="0" borderId="70" xfId="8" applyFont="1" applyFill="1" applyBorder="1" applyAlignment="1">
      <alignment horizontal="center" vertical="center" shrinkToFit="1"/>
    </xf>
    <xf numFmtId="0" fontId="28" fillId="0" borderId="31" xfId="8" applyFont="1" applyFill="1" applyBorder="1">
      <alignment vertical="center"/>
    </xf>
    <xf numFmtId="0" fontId="28" fillId="0" borderId="42" xfId="8" applyFont="1" applyFill="1" applyBorder="1">
      <alignment vertical="center"/>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8"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4"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27" fillId="0" borderId="13" xfId="8" applyFont="1" applyFill="1" applyBorder="1" applyAlignment="1">
      <alignment horizontal="center" vertical="center" wrapText="1"/>
    </xf>
    <xf numFmtId="0" fontId="27" fillId="0" borderId="67" xfId="8" applyFont="1" applyFill="1" applyBorder="1" applyAlignment="1">
      <alignment horizontal="center" vertical="center" wrapText="1"/>
    </xf>
    <xf numFmtId="0" fontId="25" fillId="0" borderId="74" xfId="7" applyFont="1" applyFill="1" applyBorder="1" applyAlignment="1">
      <alignment horizontal="left" vertical="center"/>
    </xf>
    <xf numFmtId="0" fontId="25" fillId="0" borderId="75" xfId="7" applyFont="1" applyFill="1" applyBorder="1" applyAlignment="1">
      <alignment horizontal="left" vertical="center"/>
    </xf>
    <xf numFmtId="0" fontId="25" fillId="0" borderId="76" xfId="7" applyFont="1" applyFill="1" applyBorder="1" applyAlignment="1">
      <alignment horizontal="left" vertical="center"/>
    </xf>
    <xf numFmtId="178" fontId="21" fillId="0" borderId="74" xfId="8" applyNumberFormat="1" applyFont="1" applyFill="1" applyBorder="1" applyAlignment="1">
      <alignment horizontal="right" vertical="center" shrinkToFit="1"/>
    </xf>
    <xf numFmtId="178" fontId="21" fillId="0" borderId="75" xfId="8" applyNumberFormat="1" applyFont="1" applyFill="1" applyBorder="1" applyAlignment="1">
      <alignment horizontal="right" vertical="center" shrinkToFit="1"/>
    </xf>
    <xf numFmtId="178" fontId="21" fillId="0" borderId="76" xfId="8" applyNumberFormat="1" applyFont="1" applyFill="1" applyBorder="1" applyAlignment="1">
      <alignment horizontal="right" vertical="center" shrinkToFit="1"/>
    </xf>
    <xf numFmtId="0" fontId="25" fillId="0" borderId="36" xfId="7" applyFont="1" applyFill="1" applyBorder="1" applyAlignment="1">
      <alignment horizontal="center" vertical="center" wrapText="1"/>
    </xf>
    <xf numFmtId="0" fontId="25" fillId="0" borderId="8" xfId="7" applyFont="1" applyFill="1" applyBorder="1" applyAlignment="1">
      <alignment horizontal="center" vertical="center" wrapText="1"/>
    </xf>
    <xf numFmtId="0" fontId="25" fillId="0" borderId="9" xfId="7" applyFont="1" applyFill="1" applyBorder="1" applyAlignment="1">
      <alignment horizontal="center" vertical="center" wrapText="1"/>
    </xf>
    <xf numFmtId="0" fontId="25" fillId="0" borderId="7" xfId="7" applyFont="1" applyFill="1" applyBorder="1" applyAlignment="1">
      <alignment horizontal="center" vertical="center" wrapText="1"/>
    </xf>
    <xf numFmtId="0" fontId="25" fillId="0" borderId="0" xfId="7" applyFont="1" applyFill="1" applyBorder="1" applyAlignment="1">
      <alignment horizontal="center" vertical="center" wrapText="1"/>
    </xf>
    <xf numFmtId="0" fontId="25" fillId="0" borderId="66" xfId="7" applyFont="1" applyFill="1" applyBorder="1" applyAlignment="1">
      <alignment horizontal="center" vertical="center" wrapText="1"/>
    </xf>
    <xf numFmtId="0" fontId="25" fillId="0" borderId="74" xfId="7" applyFont="1" applyFill="1" applyBorder="1" applyAlignment="1">
      <alignment horizontal="center" vertical="center" wrapText="1"/>
    </xf>
    <xf numFmtId="0" fontId="25" fillId="0" borderId="75" xfId="7" applyFont="1" applyFill="1" applyBorder="1" applyAlignment="1">
      <alignment horizontal="center" vertical="center" wrapText="1"/>
    </xf>
    <xf numFmtId="0" fontId="25" fillId="0" borderId="76" xfId="7" applyFont="1" applyFill="1" applyBorder="1" applyAlignment="1">
      <alignment horizontal="center" vertical="center" wrapText="1"/>
    </xf>
    <xf numFmtId="0" fontId="21" fillId="0" borderId="0" xfId="8" applyFont="1" applyFill="1" applyBorder="1" applyAlignment="1">
      <alignment horizontal="center" vertical="center" shrinkToFit="1"/>
    </xf>
    <xf numFmtId="186" fontId="21" fillId="0" borderId="0" xfId="8" applyNumberFormat="1" applyFont="1" applyFill="1" applyBorder="1" applyAlignment="1" applyProtection="1">
      <alignment horizontal="center" vertical="center" shrinkToFit="1"/>
      <protection hidden="1"/>
    </xf>
    <xf numFmtId="0" fontId="27" fillId="0" borderId="0" xfId="8" applyNumberFormat="1" applyFont="1" applyFill="1" applyBorder="1" applyAlignment="1" applyProtection="1">
      <alignment horizontal="left" vertical="center" wrapText="1"/>
      <protection hidden="1"/>
    </xf>
    <xf numFmtId="0" fontId="21" fillId="0" borderId="0" xfId="8" applyFont="1" applyFill="1" applyBorder="1" applyAlignment="1" applyProtection="1">
      <alignment horizontal="center" vertical="center" shrinkToFit="1"/>
      <protection hidden="1"/>
    </xf>
    <xf numFmtId="49" fontId="24" fillId="0" borderId="1" xfId="11" applyNumberFormat="1" applyFont="1" applyFill="1" applyBorder="1" applyAlignment="1">
      <alignment horizontal="center" vertical="center"/>
    </xf>
    <xf numFmtId="49" fontId="24" fillId="0" borderId="2" xfId="11" applyNumberFormat="1" applyFont="1" applyFill="1" applyBorder="1" applyAlignment="1">
      <alignment horizontal="center" vertical="center"/>
    </xf>
    <xf numFmtId="49" fontId="24" fillId="0" borderId="3" xfId="11" applyNumberFormat="1" applyFont="1" applyFill="1" applyBorder="1" applyAlignment="1">
      <alignment horizontal="center" vertical="center"/>
    </xf>
    <xf numFmtId="0" fontId="21" fillId="0" borderId="39" xfId="11" applyFont="1" applyBorder="1" applyAlignment="1">
      <alignment horizontal="center" vertical="center"/>
    </xf>
    <xf numFmtId="0" fontId="21" fillId="0" borderId="31" xfId="11" applyFont="1" applyBorder="1" applyAlignment="1">
      <alignment horizontal="center" vertical="center"/>
    </xf>
    <xf numFmtId="0" fontId="21" fillId="0" borderId="42" xfId="11" applyFont="1" applyBorder="1" applyAlignment="1">
      <alignment horizontal="center"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0" fontId="21" fillId="0" borderId="34" xfId="11" applyFont="1" applyBorder="1" applyAlignment="1">
      <alignment horizontal="center" vertical="center"/>
    </xf>
    <xf numFmtId="0" fontId="21" fillId="0" borderId="41" xfId="11" applyFont="1" applyBorder="1">
      <alignment vertical="center"/>
    </xf>
    <xf numFmtId="0" fontId="21" fillId="0" borderId="12" xfId="11" applyFont="1" applyBorder="1">
      <alignment vertical="center"/>
    </xf>
    <xf numFmtId="0" fontId="21" fillId="0" borderId="48" xfId="11" applyFont="1" applyBorder="1">
      <alignment vertical="center"/>
    </xf>
    <xf numFmtId="178" fontId="21" fillId="0" borderId="41" xfId="11" applyNumberFormat="1" applyFont="1" applyFill="1" applyBorder="1" applyAlignment="1">
      <alignment horizontal="right" vertical="center" shrinkToFit="1"/>
    </xf>
    <xf numFmtId="178" fontId="21" fillId="0" borderId="12" xfId="11" applyNumberFormat="1" applyFont="1" applyFill="1" applyBorder="1" applyAlignment="1">
      <alignment horizontal="right" vertical="center" shrinkToFit="1"/>
    </xf>
    <xf numFmtId="178" fontId="21" fillId="0" borderId="82" xfId="11" applyNumberFormat="1" applyFont="1" applyFill="1" applyBorder="1" applyAlignment="1">
      <alignment horizontal="right" vertical="center" shrinkToFit="1"/>
    </xf>
    <xf numFmtId="181" fontId="21" fillId="0" borderId="83" xfId="11" applyNumberFormat="1" applyFont="1" applyFill="1" applyBorder="1" applyAlignment="1">
      <alignment horizontal="right" vertical="center" shrinkToFit="1"/>
    </xf>
    <xf numFmtId="178" fontId="21" fillId="0" borderId="83" xfId="11" applyNumberFormat="1" applyFont="1" applyFill="1" applyBorder="1" applyAlignment="1">
      <alignment horizontal="right" vertical="center" shrinkToFit="1"/>
    </xf>
    <xf numFmtId="181" fontId="21" fillId="0" borderId="84" xfId="11" applyNumberFormat="1" applyFont="1" applyFill="1" applyBorder="1" applyAlignment="1">
      <alignment horizontal="right" vertical="center" shrinkToFit="1"/>
    </xf>
    <xf numFmtId="181" fontId="21" fillId="0" borderId="12" xfId="11" applyNumberFormat="1" applyFont="1" applyFill="1" applyBorder="1" applyAlignment="1">
      <alignment horizontal="right" vertical="center" shrinkToFit="1"/>
    </xf>
    <xf numFmtId="181" fontId="21" fillId="0" borderId="48" xfId="11" applyNumberFormat="1" applyFont="1" applyFill="1" applyBorder="1" applyAlignment="1">
      <alignment horizontal="right" vertical="center" shrinkToFit="1"/>
    </xf>
    <xf numFmtId="0" fontId="21" fillId="0" borderId="64" xfId="11" applyFont="1" applyBorder="1">
      <alignment vertical="center"/>
    </xf>
    <xf numFmtId="0" fontId="21" fillId="0" borderId="0" xfId="11" applyFont="1" applyBorder="1">
      <alignment vertical="center"/>
    </xf>
    <xf numFmtId="0" fontId="21" fillId="0" borderId="38" xfId="11" applyFont="1" applyBorder="1">
      <alignment vertical="center"/>
    </xf>
    <xf numFmtId="178" fontId="21" fillId="0" borderId="64" xfId="11" applyNumberFormat="1" applyFont="1" applyFill="1" applyBorder="1" applyAlignment="1">
      <alignment horizontal="right" vertical="center" shrinkToFit="1"/>
    </xf>
    <xf numFmtId="178" fontId="21" fillId="0" borderId="0" xfId="11" applyNumberFormat="1" applyFont="1" applyFill="1" applyBorder="1" applyAlignment="1">
      <alignment horizontal="right" vertical="center" shrinkToFit="1"/>
    </xf>
    <xf numFmtId="178" fontId="21" fillId="0" borderId="85" xfId="11" applyNumberFormat="1" applyFont="1" applyFill="1" applyBorder="1" applyAlignment="1">
      <alignment horizontal="right" vertical="center" shrinkToFit="1"/>
    </xf>
    <xf numFmtId="181" fontId="21" fillId="0" borderId="86" xfId="11" applyNumberFormat="1" applyFont="1" applyFill="1" applyBorder="1" applyAlignment="1">
      <alignment horizontal="right" vertical="center" shrinkToFit="1"/>
    </xf>
    <xf numFmtId="178" fontId="21" fillId="0" borderId="86" xfId="11" applyNumberFormat="1" applyFont="1" applyFill="1" applyBorder="1" applyAlignment="1">
      <alignment horizontal="right" vertical="center" shrinkToFit="1"/>
    </xf>
    <xf numFmtId="181" fontId="21" fillId="0" borderId="88" xfId="11" applyNumberFormat="1" applyFont="1" applyFill="1" applyBorder="1" applyAlignment="1">
      <alignment horizontal="right" vertical="center" shrinkToFit="1"/>
    </xf>
    <xf numFmtId="181" fontId="21" fillId="0" borderId="0" xfId="11" applyNumberFormat="1" applyFont="1" applyFill="1" applyBorder="1" applyAlignment="1">
      <alignment horizontal="right" vertical="center" shrinkToFit="1"/>
    </xf>
    <xf numFmtId="181" fontId="21" fillId="0" borderId="38" xfId="11" applyNumberFormat="1" applyFont="1" applyFill="1" applyBorder="1" applyAlignment="1">
      <alignment horizontal="right" vertical="center" shrinkToFit="1"/>
    </xf>
    <xf numFmtId="178" fontId="21" fillId="0" borderId="87" xfId="11" applyNumberFormat="1" applyFont="1" applyFill="1" applyBorder="1" applyAlignment="1">
      <alignment horizontal="right" vertical="center" shrinkToFit="1"/>
    </xf>
    <xf numFmtId="178" fontId="21" fillId="0" borderId="88" xfId="11" applyNumberFormat="1" applyFont="1" applyFill="1" applyBorder="1" applyAlignment="1">
      <alignment horizontal="right" vertical="center" shrinkToFit="1"/>
    </xf>
    <xf numFmtId="178" fontId="21" fillId="0" borderId="38" xfId="11" applyNumberFormat="1" applyFont="1" applyFill="1" applyBorder="1" applyAlignment="1">
      <alignment horizontal="right" vertical="center" shrinkToFit="1"/>
    </xf>
    <xf numFmtId="0" fontId="21" fillId="0" borderId="41" xfId="11" applyFont="1" applyFill="1" applyBorder="1">
      <alignment vertical="center"/>
    </xf>
    <xf numFmtId="0" fontId="21" fillId="0" borderId="12" xfId="11" applyFont="1" applyFill="1" applyBorder="1">
      <alignment vertical="center"/>
    </xf>
    <xf numFmtId="0" fontId="21" fillId="0" borderId="48" xfId="11" applyFont="1" applyFill="1" applyBorder="1">
      <alignment vertical="center"/>
    </xf>
    <xf numFmtId="181" fontId="21" fillId="0" borderId="82" xfId="11" applyNumberFormat="1" applyFont="1" applyFill="1" applyBorder="1" applyAlignment="1">
      <alignment horizontal="right" vertical="center" shrinkToFit="1"/>
    </xf>
    <xf numFmtId="0" fontId="21" fillId="0" borderId="64" xfId="11" applyFont="1" applyFill="1" applyBorder="1">
      <alignment vertical="center"/>
    </xf>
    <xf numFmtId="0" fontId="21" fillId="0" borderId="0" xfId="11" applyFont="1" applyFill="1" applyBorder="1">
      <alignment vertical="center"/>
    </xf>
    <xf numFmtId="0" fontId="21" fillId="0" borderId="38" xfId="11" applyFont="1" applyFill="1" applyBorder="1">
      <alignment vertical="center"/>
    </xf>
    <xf numFmtId="181" fontId="21" fillId="0" borderId="85" xfId="11" applyNumberFormat="1" applyFont="1" applyFill="1" applyBorder="1" applyAlignment="1">
      <alignment horizontal="right" vertical="center" shrinkToFit="1"/>
    </xf>
    <xf numFmtId="0" fontId="21" fillId="0" borderId="64" xfId="11" applyFont="1" applyBorder="1" applyAlignment="1">
      <alignment vertical="center"/>
    </xf>
    <xf numFmtId="0" fontId="17" fillId="0" borderId="0" xfId="6" applyAlignment="1">
      <alignment vertical="center"/>
    </xf>
    <xf numFmtId="0" fontId="17" fillId="0" borderId="38" xfId="6" applyBorder="1" applyAlignment="1">
      <alignment vertical="center"/>
    </xf>
    <xf numFmtId="178" fontId="21" fillId="0" borderId="88" xfId="11" applyNumberFormat="1" applyFont="1" applyFill="1" applyBorder="1" applyAlignment="1">
      <alignment horizontal="right" vertical="center"/>
    </xf>
    <xf numFmtId="178" fontId="21" fillId="0" borderId="0" xfId="11" applyNumberFormat="1" applyFont="1" applyFill="1" applyBorder="1" applyAlignment="1">
      <alignment horizontal="right" vertical="center"/>
    </xf>
    <xf numFmtId="178" fontId="21" fillId="0" borderId="38" xfId="11" applyNumberFormat="1" applyFont="1" applyFill="1" applyBorder="1" applyAlignment="1">
      <alignment horizontal="right" vertical="center"/>
    </xf>
    <xf numFmtId="0" fontId="21" fillId="0" borderId="37" xfId="11" applyFont="1" applyFill="1" applyBorder="1">
      <alignment vertical="center"/>
    </xf>
    <xf numFmtId="0" fontId="21" fillId="0" borderId="54" xfId="11" applyFont="1" applyFill="1" applyBorder="1">
      <alignment vertical="center"/>
    </xf>
    <xf numFmtId="0" fontId="21" fillId="0" borderId="40" xfId="11" applyFont="1" applyFill="1" applyBorder="1">
      <alignment vertical="center"/>
    </xf>
    <xf numFmtId="178" fontId="21" fillId="0" borderId="64" xfId="11" applyNumberFormat="1" applyFont="1" applyFill="1" applyBorder="1" applyAlignment="1">
      <alignment horizontal="right" vertical="center"/>
    </xf>
    <xf numFmtId="178" fontId="21" fillId="0" borderId="85" xfId="11" applyNumberFormat="1" applyFont="1" applyFill="1" applyBorder="1" applyAlignment="1">
      <alignment horizontal="right" vertical="center"/>
    </xf>
    <xf numFmtId="181" fontId="21" fillId="0" borderId="86" xfId="11" applyNumberFormat="1" applyFont="1" applyFill="1" applyBorder="1" applyAlignment="1">
      <alignment horizontal="right" vertical="center"/>
    </xf>
    <xf numFmtId="0" fontId="27" fillId="0" borderId="39" xfId="11" applyFont="1" applyFill="1" applyBorder="1" applyAlignment="1">
      <alignment horizontal="center" vertical="center"/>
    </xf>
    <xf numFmtId="0" fontId="27" fillId="0" borderId="31" xfId="11" applyFont="1" applyFill="1" applyBorder="1" applyAlignment="1">
      <alignment horizontal="center" vertical="center"/>
    </xf>
    <xf numFmtId="0" fontId="27" fillId="0" borderId="42" xfId="11" applyFont="1" applyFill="1" applyBorder="1" applyAlignment="1">
      <alignment horizontal="center" vertical="center"/>
    </xf>
    <xf numFmtId="181" fontId="2" fillId="0" borderId="0" xfId="11" applyNumberFormat="1" applyFill="1" applyAlignment="1">
      <alignment horizontal="right" vertical="center" shrinkToFit="1"/>
    </xf>
    <xf numFmtId="181" fontId="2" fillId="0" borderId="38" xfId="11" applyNumberFormat="1" applyFill="1" applyBorder="1" applyAlignment="1">
      <alignment horizontal="right" vertical="center" shrinkToFit="1"/>
    </xf>
    <xf numFmtId="0" fontId="2" fillId="0" borderId="0" xfId="11" applyFill="1" applyAlignment="1">
      <alignment horizontal="right" vertical="center" shrinkToFit="1"/>
    </xf>
    <xf numFmtId="0" fontId="2" fillId="0" borderId="85" xfId="11" applyFill="1" applyBorder="1" applyAlignment="1">
      <alignment horizontal="right" vertical="center" shrinkToFit="1"/>
    </xf>
    <xf numFmtId="181" fontId="2" fillId="0" borderId="85" xfId="11" applyNumberFormat="1" applyFill="1" applyBorder="1" applyAlignment="1">
      <alignment horizontal="right" vertical="center" shrinkToFit="1"/>
    </xf>
    <xf numFmtId="178" fontId="21" fillId="0" borderId="84" xfId="11" applyNumberFormat="1" applyFont="1" applyFill="1" applyBorder="1" applyAlignment="1">
      <alignment horizontal="right" vertical="center" shrinkToFit="1"/>
    </xf>
    <xf numFmtId="0" fontId="21" fillId="0" borderId="41" xfId="11" applyFont="1" applyFill="1" applyBorder="1" applyAlignment="1">
      <alignment horizontal="center" vertical="center" textRotation="255"/>
    </xf>
    <xf numFmtId="0" fontId="21" fillId="0" borderId="48" xfId="11" applyFont="1" applyFill="1" applyBorder="1" applyAlignment="1">
      <alignment horizontal="center" vertical="center" textRotation="255"/>
    </xf>
    <xf numFmtId="0" fontId="21" fillId="0" borderId="64" xfId="11" applyFont="1" applyFill="1" applyBorder="1" applyAlignment="1">
      <alignment horizontal="center" vertical="center" textRotation="255"/>
    </xf>
    <xf numFmtId="0" fontId="21" fillId="0" borderId="38" xfId="11" applyFont="1" applyFill="1" applyBorder="1" applyAlignment="1">
      <alignment horizontal="center" vertical="center" textRotation="255"/>
    </xf>
    <xf numFmtId="0" fontId="21" fillId="0" borderId="37" xfId="11" applyFont="1" applyFill="1" applyBorder="1" applyAlignment="1">
      <alignment horizontal="center" vertical="center" textRotation="255"/>
    </xf>
    <xf numFmtId="0" fontId="21" fillId="0" borderId="40" xfId="11" applyFont="1" applyFill="1" applyBorder="1" applyAlignment="1">
      <alignment horizontal="center" vertical="center" textRotation="255"/>
    </xf>
    <xf numFmtId="0" fontId="27" fillId="0" borderId="64" xfId="11" applyFont="1" applyBorder="1">
      <alignment vertical="center"/>
    </xf>
    <xf numFmtId="0" fontId="27" fillId="0" borderId="0" xfId="11" applyFont="1" applyBorder="1">
      <alignment vertical="center"/>
    </xf>
    <xf numFmtId="0" fontId="27" fillId="0" borderId="38" xfId="11" applyFont="1" applyBorder="1">
      <alignment vertical="center"/>
    </xf>
    <xf numFmtId="0" fontId="17" fillId="0" borderId="0" xfId="6" applyBorder="1" applyAlignment="1">
      <alignment vertical="center"/>
    </xf>
    <xf numFmtId="0" fontId="21" fillId="0" borderId="37" xfId="11" applyFont="1" applyBorder="1">
      <alignment vertical="center"/>
    </xf>
    <xf numFmtId="0" fontId="21" fillId="0" borderId="54" xfId="11" applyFont="1" applyBorder="1">
      <alignment vertical="center"/>
    </xf>
    <xf numFmtId="0" fontId="21" fillId="0" borderId="40" xfId="11" applyFont="1" applyBorder="1">
      <alignment vertical="center"/>
    </xf>
    <xf numFmtId="0" fontId="2" fillId="0" borderId="31" xfId="11" applyBorder="1" applyAlignment="1">
      <alignment horizontal="center" vertical="center"/>
    </xf>
    <xf numFmtId="0" fontId="2" fillId="0" borderId="42" xfId="11" applyBorder="1" applyAlignment="1">
      <alignment horizontal="center" vertical="center"/>
    </xf>
    <xf numFmtId="0" fontId="2" fillId="0" borderId="12" xfId="11" applyFill="1" applyBorder="1" applyAlignment="1">
      <alignment horizontal="right" vertical="center" shrinkToFit="1"/>
    </xf>
    <xf numFmtId="0" fontId="2" fillId="0" borderId="48" xfId="11" applyFill="1" applyBorder="1" applyAlignment="1">
      <alignment horizontal="right" vertical="center" shrinkToFit="1"/>
    </xf>
    <xf numFmtId="0" fontId="21" fillId="0" borderId="41" xfId="11" applyFont="1" applyBorder="1" applyAlignment="1">
      <alignment horizontal="center" vertical="center" wrapText="1"/>
    </xf>
    <xf numFmtId="0" fontId="21" fillId="0" borderId="12" xfId="11" applyFont="1" applyBorder="1" applyAlignment="1">
      <alignment horizontal="center" vertical="center" wrapText="1"/>
    </xf>
    <xf numFmtId="0" fontId="21" fillId="0" borderId="64" xfId="11" applyFont="1" applyBorder="1" applyAlignment="1">
      <alignment horizontal="center" vertical="center" wrapText="1"/>
    </xf>
    <xf numFmtId="0" fontId="21" fillId="0" borderId="0" xfId="11" applyFont="1" applyBorder="1" applyAlignment="1">
      <alignment horizontal="center" vertical="center" wrapText="1"/>
    </xf>
    <xf numFmtId="0" fontId="21" fillId="0" borderId="37" xfId="11" applyFont="1" applyBorder="1" applyAlignment="1">
      <alignment horizontal="center" vertical="center" wrapText="1"/>
    </xf>
    <xf numFmtId="0" fontId="21" fillId="0" borderId="54" xfId="11" applyFont="1" applyBorder="1" applyAlignment="1">
      <alignment horizontal="center" vertical="center" wrapText="1"/>
    </xf>
    <xf numFmtId="0" fontId="21" fillId="0" borderId="12" xfId="11" applyFont="1" applyBorder="1" applyAlignment="1">
      <alignment vertical="center" textRotation="255"/>
    </xf>
    <xf numFmtId="0" fontId="21" fillId="0" borderId="0" xfId="11" applyFont="1" applyBorder="1" applyAlignment="1">
      <alignment vertical="center" textRotation="255"/>
    </xf>
    <xf numFmtId="0" fontId="21" fillId="0" borderId="54" xfId="11" applyFont="1" applyBorder="1" applyAlignment="1">
      <alignment vertical="center" textRotation="255"/>
    </xf>
    <xf numFmtId="0" fontId="2" fillId="0" borderId="0" xfId="11" applyFill="1" applyBorder="1" applyAlignment="1">
      <alignment horizontal="right" vertical="center" shrinkToFit="1"/>
    </xf>
    <xf numFmtId="0" fontId="2" fillId="0" borderId="38" xfId="11" applyFill="1" applyBorder="1" applyAlignment="1">
      <alignment horizontal="right" vertical="center" shrinkToFit="1"/>
    </xf>
    <xf numFmtId="181" fontId="21" fillId="0" borderId="41" xfId="11" applyNumberFormat="1" applyFont="1" applyFill="1" applyBorder="1" applyAlignment="1">
      <alignment horizontal="right" vertical="center" shrinkToFit="1"/>
    </xf>
    <xf numFmtId="181" fontId="21" fillId="0" borderId="64" xfId="11" applyNumberFormat="1" applyFont="1" applyFill="1" applyBorder="1" applyAlignment="1">
      <alignment horizontal="right" vertical="center" shrinkToFit="1"/>
    </xf>
    <xf numFmtId="181" fontId="21" fillId="0" borderId="37" xfId="11" applyNumberFormat="1" applyFont="1" applyFill="1" applyBorder="1" applyAlignment="1">
      <alignment horizontal="right" vertical="center" shrinkToFit="1"/>
    </xf>
    <xf numFmtId="0" fontId="2" fillId="0" borderId="54" xfId="11" applyFill="1" applyBorder="1" applyAlignment="1">
      <alignment horizontal="right" vertical="center" shrinkToFit="1"/>
    </xf>
    <xf numFmtId="181" fontId="21" fillId="0" borderId="54" xfId="11" applyNumberFormat="1" applyFont="1" applyFill="1" applyBorder="1" applyAlignment="1">
      <alignment horizontal="right" vertical="center" shrinkToFit="1"/>
    </xf>
    <xf numFmtId="0" fontId="2" fillId="0" borderId="40" xfId="11" applyFill="1" applyBorder="1" applyAlignment="1">
      <alignment horizontal="right" vertical="center" shrinkToFit="1"/>
    </xf>
    <xf numFmtId="0" fontId="21" fillId="0" borderId="41" xfId="11" applyFont="1" applyFill="1" applyBorder="1" applyAlignment="1">
      <alignment horizontal="left" vertical="center"/>
    </xf>
    <xf numFmtId="0" fontId="21" fillId="0" borderId="12" xfId="11" applyFont="1" applyFill="1" applyBorder="1" applyAlignment="1">
      <alignment horizontal="left" vertical="center"/>
    </xf>
    <xf numFmtId="0" fontId="21" fillId="0" borderId="48" xfId="11" applyFont="1" applyFill="1" applyBorder="1" applyAlignment="1">
      <alignment horizontal="left" vertical="center"/>
    </xf>
    <xf numFmtId="178" fontId="21" fillId="0" borderId="48" xfId="11" applyNumberFormat="1" applyFont="1" applyFill="1" applyBorder="1" applyAlignment="1">
      <alignment horizontal="right" vertical="center" shrinkToFit="1"/>
    </xf>
    <xf numFmtId="0" fontId="21" fillId="0" borderId="64" xfId="11" applyFont="1" applyFill="1" applyBorder="1" applyAlignment="1">
      <alignment horizontal="left" vertical="center"/>
    </xf>
    <xf numFmtId="0" fontId="21" fillId="0" borderId="0" xfId="11" applyFont="1" applyFill="1" applyBorder="1" applyAlignment="1">
      <alignment horizontal="left" vertical="center"/>
    </xf>
    <xf numFmtId="0" fontId="21" fillId="0" borderId="38" xfId="11" applyFont="1" applyFill="1" applyBorder="1" applyAlignment="1">
      <alignment horizontal="left" vertical="center"/>
    </xf>
    <xf numFmtId="0" fontId="21" fillId="0" borderId="64" xfId="11" applyFont="1" applyFill="1" applyBorder="1" applyAlignment="1">
      <alignment horizontal="center" vertical="center" wrapText="1"/>
    </xf>
    <xf numFmtId="0" fontId="21" fillId="0" borderId="0" xfId="11" applyFont="1" applyFill="1" applyBorder="1" applyAlignment="1">
      <alignment horizontal="center" vertical="center" wrapText="1"/>
    </xf>
    <xf numFmtId="0" fontId="21" fillId="0" borderId="37" xfId="11" applyFont="1" applyFill="1" applyBorder="1" applyAlignment="1">
      <alignment horizontal="center" vertical="center" wrapText="1"/>
    </xf>
    <xf numFmtId="0" fontId="21" fillId="0" borderId="54" xfId="11" applyFont="1" applyFill="1" applyBorder="1" applyAlignment="1">
      <alignment horizontal="center" vertical="center" wrapText="1"/>
    </xf>
    <xf numFmtId="178" fontId="21" fillId="0" borderId="37" xfId="11" applyNumberFormat="1" applyFont="1" applyFill="1" applyBorder="1" applyAlignment="1">
      <alignment horizontal="right" vertical="center" shrinkToFit="1"/>
    </xf>
    <xf numFmtId="178" fontId="21" fillId="0" borderId="54" xfId="11" applyNumberFormat="1" applyFont="1" applyFill="1" applyBorder="1" applyAlignment="1">
      <alignment horizontal="right" vertical="center" shrinkToFit="1"/>
    </xf>
    <xf numFmtId="178" fontId="21" fillId="5" borderId="88" xfId="11" applyNumberFormat="1" applyFont="1" applyFill="1" applyBorder="1" applyAlignment="1">
      <alignment horizontal="right" vertical="center" shrinkToFit="1"/>
    </xf>
    <xf numFmtId="178" fontId="21" fillId="5" borderId="0" xfId="11" applyNumberFormat="1" applyFont="1" applyFill="1" applyBorder="1" applyAlignment="1">
      <alignment horizontal="right" vertical="center" shrinkToFit="1"/>
    </xf>
    <xf numFmtId="178" fontId="21" fillId="5" borderId="85" xfId="11" applyNumberFormat="1" applyFont="1" applyFill="1" applyBorder="1" applyAlignment="1">
      <alignment horizontal="right" vertical="center" shrinkToFit="1"/>
    </xf>
    <xf numFmtId="0" fontId="21" fillId="5" borderId="88" xfId="11" applyFont="1" applyFill="1" applyBorder="1" applyAlignment="1">
      <alignment horizontal="right" vertical="center" shrinkToFit="1"/>
    </xf>
    <xf numFmtId="0" fontId="21" fillId="5" borderId="0" xfId="11" applyFont="1" applyFill="1" applyBorder="1" applyAlignment="1">
      <alignment horizontal="right" vertical="center" shrinkToFit="1"/>
    </xf>
    <xf numFmtId="0" fontId="21" fillId="5" borderId="38" xfId="11" applyFont="1" applyFill="1" applyBorder="1" applyAlignment="1">
      <alignment horizontal="right" vertical="center" shrinkToFit="1"/>
    </xf>
    <xf numFmtId="178" fontId="21" fillId="0" borderId="40" xfId="11" applyNumberFormat="1" applyFont="1" applyFill="1" applyBorder="1" applyAlignment="1">
      <alignment horizontal="right" vertical="center" shrinkToFit="1"/>
    </xf>
    <xf numFmtId="178" fontId="21" fillId="0" borderId="89" xfId="11" applyNumberFormat="1" applyFont="1" applyFill="1" applyBorder="1" applyAlignment="1">
      <alignment horizontal="right" vertical="center" shrinkToFit="1"/>
    </xf>
    <xf numFmtId="181" fontId="21" fillId="0" borderId="90" xfId="11" applyNumberFormat="1" applyFont="1" applyFill="1" applyBorder="1" applyAlignment="1">
      <alignment horizontal="right" vertical="center" shrinkToFit="1"/>
    </xf>
    <xf numFmtId="178" fontId="21" fillId="0" borderId="90" xfId="11" applyNumberFormat="1" applyFont="1" applyFill="1" applyBorder="1" applyAlignment="1">
      <alignment horizontal="right" vertical="center" shrinkToFit="1"/>
    </xf>
    <xf numFmtId="181" fontId="21" fillId="0" borderId="91" xfId="11" applyNumberFormat="1" applyFont="1" applyFill="1" applyBorder="1" applyAlignment="1">
      <alignment horizontal="right" vertical="center" shrinkToFit="1"/>
    </xf>
    <xf numFmtId="181" fontId="21" fillId="0" borderId="40" xfId="11" applyNumberFormat="1" applyFont="1" applyFill="1" applyBorder="1" applyAlignment="1">
      <alignment horizontal="right" vertical="center" shrinkToFit="1"/>
    </xf>
    <xf numFmtId="0" fontId="21" fillId="0" borderId="37" xfId="11" applyFont="1" applyFill="1" applyBorder="1" applyAlignment="1">
      <alignment horizontal="left" vertical="center"/>
    </xf>
    <xf numFmtId="0" fontId="21" fillId="0" borderId="54" xfId="11" applyFont="1" applyFill="1" applyBorder="1" applyAlignment="1">
      <alignment horizontal="left" vertical="center"/>
    </xf>
    <xf numFmtId="0" fontId="21" fillId="0" borderId="40" xfId="11" applyFont="1" applyFill="1" applyBorder="1" applyAlignment="1">
      <alignment horizontal="left" vertical="center"/>
    </xf>
    <xf numFmtId="0" fontId="2" fillId="0" borderId="89" xfId="11" applyFill="1" applyBorder="1" applyAlignment="1">
      <alignment horizontal="right" vertical="center" shrinkToFit="1"/>
    </xf>
    <xf numFmtId="181" fontId="2" fillId="0" borderId="54" xfId="11" applyNumberFormat="1" applyFill="1" applyBorder="1" applyAlignment="1">
      <alignment horizontal="right" vertical="center" shrinkToFit="1"/>
    </xf>
    <xf numFmtId="181" fontId="2" fillId="0" borderId="89" xfId="11" applyNumberFormat="1" applyFill="1" applyBorder="1" applyAlignment="1">
      <alignment horizontal="right" vertical="center" shrinkToFit="1"/>
    </xf>
    <xf numFmtId="178" fontId="21" fillId="0" borderId="91" xfId="11" applyNumberFormat="1" applyFont="1" applyFill="1" applyBorder="1" applyAlignment="1">
      <alignment horizontal="right" vertical="center" shrinkToFit="1"/>
    </xf>
    <xf numFmtId="178" fontId="21" fillId="5" borderId="91" xfId="11" applyNumberFormat="1" applyFont="1" applyFill="1" applyBorder="1" applyAlignment="1">
      <alignment horizontal="right" vertical="center" shrinkToFit="1"/>
    </xf>
    <xf numFmtId="178" fontId="21" fillId="5" borderId="54" xfId="11" applyNumberFormat="1" applyFont="1" applyFill="1" applyBorder="1" applyAlignment="1">
      <alignment horizontal="right" vertical="center" shrinkToFit="1"/>
    </xf>
    <xf numFmtId="178" fontId="21" fillId="5" borderId="89" xfId="11" applyNumberFormat="1" applyFont="1" applyFill="1" applyBorder="1" applyAlignment="1">
      <alignment horizontal="right" vertical="center" shrinkToFit="1"/>
    </xf>
    <xf numFmtId="0" fontId="21" fillId="5" borderId="91" xfId="11" applyFont="1" applyFill="1" applyBorder="1" applyAlignment="1">
      <alignment horizontal="right" vertical="center" shrinkToFit="1"/>
    </xf>
    <xf numFmtId="0" fontId="21" fillId="5" borderId="54" xfId="11" applyFont="1" applyFill="1" applyBorder="1" applyAlignment="1">
      <alignment horizontal="right" vertical="center" shrinkToFit="1"/>
    </xf>
    <xf numFmtId="0" fontId="21" fillId="5" borderId="40" xfId="11" applyFont="1" applyFill="1" applyBorder="1" applyAlignment="1">
      <alignment horizontal="right" vertical="center" shrinkToFit="1"/>
    </xf>
    <xf numFmtId="0" fontId="21" fillId="0" borderId="41" xfId="11" applyFont="1" applyBorder="1" applyAlignment="1">
      <alignment horizontal="center" vertical="center" textRotation="255"/>
    </xf>
    <xf numFmtId="0" fontId="21" fillId="0" borderId="48" xfId="11" applyFont="1" applyBorder="1" applyAlignment="1">
      <alignment horizontal="center" vertical="center" textRotation="255"/>
    </xf>
    <xf numFmtId="0" fontId="21" fillId="0" borderId="64" xfId="11" applyFont="1" applyBorder="1" applyAlignment="1">
      <alignment horizontal="center" vertical="center" textRotation="255"/>
    </xf>
    <xf numFmtId="0" fontId="21" fillId="0" borderId="38" xfId="11" applyFont="1" applyBorder="1" applyAlignment="1">
      <alignment horizontal="center" vertical="center" textRotation="255"/>
    </xf>
    <xf numFmtId="0" fontId="21" fillId="0" borderId="37" xfId="11" applyFont="1" applyBorder="1" applyAlignment="1">
      <alignment horizontal="center" vertical="center" textRotation="255"/>
    </xf>
    <xf numFmtId="0" fontId="21" fillId="0" borderId="40" xfId="11" applyFont="1" applyBorder="1" applyAlignment="1">
      <alignment horizontal="center" vertical="center" textRotation="255"/>
    </xf>
    <xf numFmtId="0" fontId="35" fillId="7" borderId="62" xfId="12" applyFont="1" applyFill="1" applyBorder="1" applyAlignment="1" applyProtection="1">
      <alignment horizontal="center" vertical="center" wrapText="1"/>
      <protection locked="0"/>
    </xf>
    <xf numFmtId="0" fontId="35" fillId="7" borderId="8" xfId="12" applyFont="1" applyFill="1" applyBorder="1" applyAlignment="1" applyProtection="1">
      <alignment horizontal="center" vertical="center" wrapText="1"/>
      <protection locked="0"/>
    </xf>
    <xf numFmtId="0" fontId="35" fillId="7" borderId="23" xfId="12" applyFont="1" applyFill="1" applyBorder="1" applyAlignment="1" applyProtection="1">
      <alignment horizontal="center" vertical="center" wrapText="1"/>
      <protection locked="0"/>
    </xf>
    <xf numFmtId="0" fontId="35" fillId="7" borderId="95" xfId="12" applyFont="1" applyFill="1" applyBorder="1" applyAlignment="1" applyProtection="1">
      <alignment horizontal="center" vertical="center" wrapText="1"/>
      <protection locked="0"/>
    </xf>
    <xf numFmtId="0" fontId="35" fillId="7" borderId="93" xfId="12" applyFont="1" applyFill="1" applyBorder="1" applyAlignment="1" applyProtection="1">
      <alignment horizontal="center" vertical="center" wrapText="1"/>
      <protection locked="0"/>
    </xf>
    <xf numFmtId="0" fontId="35" fillId="7" borderId="94" xfId="12" applyFont="1" applyFill="1" applyBorder="1" applyAlignment="1" applyProtection="1">
      <alignment horizontal="center" vertical="center" wrapText="1"/>
      <protection locked="0"/>
    </xf>
    <xf numFmtId="0" fontId="2" fillId="7" borderId="62" xfId="12" applyFont="1" applyFill="1" applyBorder="1" applyAlignment="1" applyProtection="1">
      <alignment horizontal="center" vertical="center" wrapText="1"/>
      <protection locked="0"/>
    </xf>
    <xf numFmtId="0" fontId="2" fillId="7" borderId="8" xfId="12" applyFont="1" applyFill="1" applyBorder="1" applyAlignment="1" applyProtection="1">
      <alignment horizontal="center" vertical="center" wrapText="1"/>
      <protection locked="0"/>
    </xf>
    <xf numFmtId="0" fontId="2" fillId="7" borderId="23" xfId="12" applyFont="1" applyFill="1" applyBorder="1" applyAlignment="1" applyProtection="1">
      <alignment horizontal="center" vertical="center" wrapText="1"/>
      <protection locked="0"/>
    </xf>
    <xf numFmtId="0" fontId="2" fillId="7" borderId="95" xfId="12" applyFont="1" applyFill="1" applyBorder="1" applyAlignment="1" applyProtection="1">
      <alignment horizontal="center" vertical="center" wrapText="1"/>
      <protection locked="0"/>
    </xf>
    <xf numFmtId="0" fontId="2" fillId="7" borderId="93" xfId="12" applyFont="1" applyFill="1" applyBorder="1" applyAlignment="1" applyProtection="1">
      <alignment horizontal="center" vertical="center" wrapText="1"/>
      <protection locked="0"/>
    </xf>
    <xf numFmtId="0" fontId="2" fillId="7" borderId="94" xfId="12" applyFont="1" applyFill="1" applyBorder="1" applyAlignment="1" applyProtection="1">
      <alignment horizontal="center" vertical="center" wrapText="1"/>
      <protection locked="0"/>
    </xf>
    <xf numFmtId="0" fontId="35" fillId="7" borderId="9" xfId="12" applyFont="1" applyFill="1" applyBorder="1" applyAlignment="1" applyProtection="1">
      <alignment horizontal="center" vertical="center" wrapText="1"/>
      <protection locked="0"/>
    </xf>
    <xf numFmtId="0" fontId="35" fillId="7" borderId="96" xfId="12" applyFont="1" applyFill="1" applyBorder="1" applyAlignment="1" applyProtection="1">
      <alignment horizontal="center" vertical="center" wrapText="1"/>
      <protection locked="0"/>
    </xf>
    <xf numFmtId="0" fontId="35" fillId="0" borderId="98" xfId="14" applyFont="1" applyBorder="1" applyAlignment="1" applyProtection="1">
      <alignment horizontal="left" vertical="center" shrinkToFit="1"/>
      <protection locked="0"/>
    </xf>
    <xf numFmtId="0" fontId="35" fillId="0" borderId="99" xfId="14" applyFont="1" applyBorder="1" applyAlignment="1" applyProtection="1">
      <alignment horizontal="left" vertical="center" shrinkToFit="1"/>
      <protection locked="0"/>
    </xf>
    <xf numFmtId="0" fontId="35" fillId="0" borderId="100" xfId="14" applyFont="1" applyBorder="1" applyAlignment="1" applyProtection="1">
      <alignment horizontal="left" vertical="center" shrinkToFit="1"/>
      <protection locked="0"/>
    </xf>
    <xf numFmtId="177" fontId="35" fillId="0" borderId="101" xfId="14" applyNumberFormat="1" applyFont="1" applyBorder="1" applyAlignment="1" applyProtection="1">
      <alignment horizontal="right" vertical="center" shrinkToFit="1"/>
      <protection locked="0"/>
    </xf>
    <xf numFmtId="177" fontId="35" fillId="0" borderId="102" xfId="14" applyNumberFormat="1" applyFont="1" applyBorder="1" applyAlignment="1" applyProtection="1">
      <alignment horizontal="right" vertical="center" shrinkToFit="1"/>
      <protection locked="0"/>
    </xf>
    <xf numFmtId="177" fontId="35" fillId="0" borderId="103" xfId="14" applyNumberFormat="1" applyFont="1" applyBorder="1" applyAlignment="1" applyProtection="1">
      <alignment horizontal="right" vertical="center" shrinkToFit="1"/>
      <protection locked="0"/>
    </xf>
    <xf numFmtId="177" fontId="35" fillId="0" borderId="104" xfId="14" applyNumberFormat="1" applyFont="1" applyBorder="1" applyAlignment="1" applyProtection="1">
      <alignment horizontal="right" vertical="center" shrinkToFit="1"/>
      <protection locked="0"/>
    </xf>
    <xf numFmtId="177" fontId="35" fillId="0" borderId="105" xfId="14" applyNumberFormat="1" applyFont="1" applyBorder="1" applyAlignment="1" applyProtection="1">
      <alignment horizontal="right" vertical="center" shrinkToFit="1"/>
      <protection locked="0"/>
    </xf>
    <xf numFmtId="177" fontId="35" fillId="0" borderId="106" xfId="14" applyNumberFormat="1" applyFont="1" applyBorder="1" applyAlignment="1" applyProtection="1">
      <alignment horizontal="right" vertical="center" shrinkToFit="1"/>
      <protection locked="0"/>
    </xf>
    <xf numFmtId="0" fontId="35" fillId="7" borderId="36" xfId="12" applyFont="1" applyFill="1" applyBorder="1" applyAlignment="1" applyProtection="1">
      <alignment horizontal="center" vertical="center"/>
      <protection locked="0"/>
    </xf>
    <xf numFmtId="0" fontId="35" fillId="7" borderId="8" xfId="12" applyFont="1" applyFill="1" applyBorder="1" applyAlignment="1" applyProtection="1">
      <alignment horizontal="center" vertical="center"/>
      <protection locked="0"/>
    </xf>
    <xf numFmtId="0" fontId="35" fillId="7" borderId="23" xfId="12" applyFont="1" applyFill="1" applyBorder="1" applyAlignment="1" applyProtection="1">
      <alignment horizontal="center" vertical="center"/>
      <protection locked="0"/>
    </xf>
    <xf numFmtId="0" fontId="35" fillId="7" borderId="92" xfId="12" applyFont="1" applyFill="1" applyBorder="1" applyAlignment="1" applyProtection="1">
      <alignment horizontal="center" vertical="center"/>
      <protection locked="0"/>
    </xf>
    <xf numFmtId="0" fontId="35" fillId="7" borderId="93" xfId="12" applyFont="1" applyFill="1" applyBorder="1" applyAlignment="1" applyProtection="1">
      <alignment horizontal="center" vertical="center"/>
      <protection locked="0"/>
    </xf>
    <xf numFmtId="0" fontId="35" fillId="7" borderId="94" xfId="12" applyFont="1" applyFill="1" applyBorder="1" applyAlignment="1" applyProtection="1">
      <alignment horizontal="center" vertical="center"/>
      <protection locked="0"/>
    </xf>
    <xf numFmtId="0" fontId="34" fillId="6" borderId="1" xfId="12" applyFont="1" applyFill="1" applyBorder="1" applyAlignment="1" applyProtection="1">
      <alignment horizontal="center" vertical="center"/>
    </xf>
    <xf numFmtId="0" fontId="34" fillId="6" borderId="2" xfId="12" applyFont="1" applyFill="1" applyBorder="1" applyAlignment="1" applyProtection="1">
      <alignment horizontal="center" vertical="center"/>
    </xf>
    <xf numFmtId="0" fontId="34" fillId="6" borderId="3" xfId="12" applyFont="1" applyFill="1" applyBorder="1" applyAlignment="1" applyProtection="1">
      <alignment horizontal="center" vertical="center"/>
    </xf>
    <xf numFmtId="0" fontId="35" fillId="6" borderId="75" xfId="12" applyFont="1" applyFill="1" applyBorder="1" applyAlignment="1" applyProtection="1">
      <alignment horizontal="left" vertical="center"/>
    </xf>
    <xf numFmtId="0" fontId="35" fillId="7" borderId="36" xfId="12" applyFont="1" applyFill="1" applyBorder="1" applyAlignment="1" applyProtection="1">
      <alignment horizontal="center" vertical="center" wrapText="1"/>
      <protection locked="0"/>
    </xf>
    <xf numFmtId="0" fontId="35" fillId="7" borderId="92" xfId="12" applyFont="1" applyFill="1" applyBorder="1" applyAlignment="1" applyProtection="1">
      <alignment horizontal="center" vertical="center" wrapText="1"/>
      <protection locked="0"/>
    </xf>
    <xf numFmtId="0" fontId="35" fillId="0" borderId="98" xfId="15" applyNumberFormat="1" applyFont="1" applyBorder="1" applyAlignment="1" applyProtection="1">
      <alignment horizontal="left" vertical="center" shrinkToFit="1"/>
      <protection locked="0"/>
    </xf>
    <xf numFmtId="0" fontId="35" fillId="0" borderId="99" xfId="15" applyNumberFormat="1" applyFont="1" applyBorder="1" applyAlignment="1" applyProtection="1">
      <alignment horizontal="left" vertical="center" shrinkToFit="1"/>
      <protection locked="0"/>
    </xf>
    <xf numFmtId="0" fontId="35" fillId="0" borderId="110" xfId="15" applyNumberFormat="1" applyFont="1" applyBorder="1" applyAlignment="1" applyProtection="1">
      <alignment horizontal="left" vertical="center" shrinkToFit="1"/>
      <protection locked="0"/>
    </xf>
    <xf numFmtId="0" fontId="35" fillId="0" borderId="112" xfId="14" applyFont="1" applyBorder="1" applyAlignment="1" applyProtection="1">
      <alignment horizontal="left" vertical="center" shrinkToFit="1"/>
      <protection locked="0"/>
    </xf>
    <xf numFmtId="0" fontId="35" fillId="0" borderId="113" xfId="14" applyFont="1" applyBorder="1" applyAlignment="1" applyProtection="1">
      <alignment horizontal="left" vertical="center" shrinkToFit="1"/>
      <protection locked="0"/>
    </xf>
    <xf numFmtId="0" fontId="35" fillId="0" borderId="114" xfId="14" applyFont="1" applyBorder="1" applyAlignment="1" applyProtection="1">
      <alignment horizontal="left" vertical="center" shrinkToFit="1"/>
      <protection locked="0"/>
    </xf>
    <xf numFmtId="177" fontId="35" fillId="0" borderId="115" xfId="14" applyNumberFormat="1" applyFont="1" applyBorder="1" applyAlignment="1" applyProtection="1">
      <alignment horizontal="right" vertical="center" shrinkToFit="1"/>
      <protection locked="0"/>
    </xf>
    <xf numFmtId="177" fontId="35" fillId="0" borderId="116" xfId="14" applyNumberFormat="1" applyFont="1" applyBorder="1" applyAlignment="1" applyProtection="1">
      <alignment horizontal="right" vertical="center" shrinkToFit="1"/>
      <protection locked="0"/>
    </xf>
    <xf numFmtId="177" fontId="35" fillId="0" borderId="117" xfId="14" applyNumberFormat="1" applyFont="1" applyBorder="1" applyAlignment="1" applyProtection="1">
      <alignment horizontal="right" vertical="center" shrinkToFit="1"/>
      <protection locked="0"/>
    </xf>
    <xf numFmtId="177" fontId="35" fillId="0" borderId="118" xfId="14" applyNumberFormat="1" applyFont="1" applyBorder="1" applyAlignment="1" applyProtection="1">
      <alignment horizontal="right" vertical="center" shrinkToFit="1"/>
      <protection locked="0"/>
    </xf>
    <xf numFmtId="177" fontId="35" fillId="0" borderId="113" xfId="14" applyNumberFormat="1" applyFont="1" applyBorder="1" applyAlignment="1" applyProtection="1">
      <alignment horizontal="right" vertical="center" shrinkToFit="1"/>
      <protection locked="0"/>
    </xf>
    <xf numFmtId="177" fontId="35" fillId="0" borderId="119" xfId="14" applyNumberFormat="1" applyFont="1" applyBorder="1" applyAlignment="1" applyProtection="1">
      <alignment horizontal="right" vertical="center" shrinkToFit="1"/>
      <protection locked="0"/>
    </xf>
    <xf numFmtId="177" fontId="35" fillId="0" borderId="120" xfId="15" applyNumberFormat="1" applyFont="1" applyBorder="1" applyAlignment="1" applyProtection="1">
      <alignment horizontal="right" vertical="center" shrinkToFit="1"/>
      <protection locked="0"/>
    </xf>
    <xf numFmtId="177" fontId="35" fillId="0" borderId="116" xfId="15" applyNumberFormat="1" applyFont="1" applyBorder="1" applyAlignment="1" applyProtection="1">
      <alignment horizontal="right" vertical="center" shrinkToFit="1"/>
      <protection locked="0"/>
    </xf>
    <xf numFmtId="0" fontId="35" fillId="0" borderId="116" xfId="15" applyNumberFormat="1" applyFont="1" applyBorder="1" applyAlignment="1" applyProtection="1">
      <alignment horizontal="left" vertical="center" shrinkToFit="1"/>
      <protection locked="0"/>
    </xf>
    <xf numFmtId="0" fontId="35" fillId="0" borderId="121" xfId="15" applyNumberFormat="1" applyFont="1" applyBorder="1" applyAlignment="1" applyProtection="1">
      <alignment horizontal="left" vertical="center" shrinkToFit="1"/>
      <protection locked="0"/>
    </xf>
    <xf numFmtId="0" fontId="35" fillId="0" borderId="112" xfId="15" applyFont="1" applyBorder="1" applyAlignment="1" applyProtection="1">
      <alignment horizontal="left" vertical="center" shrinkToFit="1"/>
      <protection locked="0"/>
    </xf>
    <xf numFmtId="0" fontId="35" fillId="0" borderId="113" xfId="15" applyFont="1" applyBorder="1" applyAlignment="1" applyProtection="1">
      <alignment horizontal="left" vertical="center" shrinkToFit="1"/>
      <protection locked="0"/>
    </xf>
    <xf numFmtId="0" fontId="35" fillId="0" borderId="114" xfId="15" applyFont="1" applyBorder="1" applyAlignment="1" applyProtection="1">
      <alignment horizontal="left" vertical="center" shrinkToFit="1"/>
      <protection locked="0"/>
    </xf>
    <xf numFmtId="177" fontId="35" fillId="0" borderId="98" xfId="15" applyNumberFormat="1" applyFont="1" applyBorder="1" applyAlignment="1" applyProtection="1">
      <alignment horizontal="right" vertical="center" shrinkToFit="1"/>
      <protection locked="0"/>
    </xf>
    <xf numFmtId="177" fontId="35" fillId="0" borderId="99" xfId="15" applyNumberFormat="1" applyFont="1" applyBorder="1" applyAlignment="1" applyProtection="1">
      <alignment horizontal="right" vertical="center" shrinkToFit="1"/>
      <protection locked="0"/>
    </xf>
    <xf numFmtId="177" fontId="35" fillId="0" borderId="100" xfId="15" applyNumberFormat="1" applyFont="1" applyBorder="1" applyAlignment="1" applyProtection="1">
      <alignment horizontal="right" vertical="center" shrinkToFit="1"/>
      <protection locked="0"/>
    </xf>
    <xf numFmtId="177" fontId="35" fillId="0" borderId="107" xfId="15" applyNumberFormat="1" applyFont="1" applyBorder="1" applyAlignment="1" applyProtection="1">
      <alignment horizontal="right" vertical="center" shrinkToFit="1"/>
      <protection locked="0"/>
    </xf>
    <xf numFmtId="177" fontId="35" fillId="0" borderId="102" xfId="15" applyNumberFormat="1" applyFont="1" applyBorder="1" applyAlignment="1" applyProtection="1">
      <alignment horizontal="right" vertical="center" shrinkToFit="1"/>
      <protection locked="0"/>
    </xf>
    <xf numFmtId="0" fontId="35" fillId="0" borderId="102" xfId="15" applyNumberFormat="1" applyFont="1" applyBorder="1" applyAlignment="1" applyProtection="1">
      <alignment horizontal="left" vertical="center" shrinkToFit="1"/>
      <protection locked="0"/>
    </xf>
    <xf numFmtId="0" fontId="35" fillId="0" borderId="108" xfId="15" applyNumberFormat="1" applyFont="1" applyBorder="1" applyAlignment="1" applyProtection="1">
      <alignment horizontal="left" vertical="center" shrinkToFit="1"/>
      <protection locked="0"/>
    </xf>
    <xf numFmtId="0" fontId="35" fillId="0" borderId="98" xfId="15" applyFont="1" applyBorder="1" applyAlignment="1" applyProtection="1">
      <alignment horizontal="left" vertical="center" shrinkToFit="1"/>
      <protection locked="0"/>
    </xf>
    <xf numFmtId="0" fontId="35" fillId="0" borderId="99" xfId="15" applyFont="1" applyBorder="1" applyAlignment="1" applyProtection="1">
      <alignment horizontal="left" vertical="center" shrinkToFit="1"/>
      <protection locked="0"/>
    </xf>
    <xf numFmtId="0" fontId="35" fillId="0" borderId="100" xfId="15" applyFont="1" applyBorder="1" applyAlignment="1" applyProtection="1">
      <alignment horizontal="left" vertical="center" shrinkToFit="1"/>
      <protection locked="0"/>
    </xf>
    <xf numFmtId="177" fontId="35" fillId="0" borderId="112" xfId="15" applyNumberFormat="1" applyFont="1" applyBorder="1" applyAlignment="1" applyProtection="1">
      <alignment horizontal="right" vertical="center" shrinkToFit="1"/>
      <protection locked="0"/>
    </xf>
    <xf numFmtId="177" fontId="35" fillId="0" borderId="113" xfId="15" applyNumberFormat="1" applyFont="1" applyBorder="1" applyAlignment="1" applyProtection="1">
      <alignment horizontal="right" vertical="center" shrinkToFit="1"/>
      <protection locked="0"/>
    </xf>
    <xf numFmtId="177" fontId="35" fillId="0" borderId="114" xfId="15" applyNumberFormat="1" applyFont="1" applyBorder="1" applyAlignment="1" applyProtection="1">
      <alignment horizontal="right" vertical="center" shrinkToFit="1"/>
      <protection locked="0"/>
    </xf>
    <xf numFmtId="0" fontId="35" fillId="0" borderId="112" xfId="15" applyNumberFormat="1" applyFont="1" applyBorder="1" applyAlignment="1" applyProtection="1">
      <alignment horizontal="left" vertical="center" shrinkToFit="1"/>
      <protection locked="0"/>
    </xf>
    <xf numFmtId="0" fontId="35" fillId="0" borderId="113" xfId="15" applyNumberFormat="1" applyFont="1" applyBorder="1" applyAlignment="1" applyProtection="1">
      <alignment horizontal="left" vertical="center" shrinkToFit="1"/>
      <protection locked="0"/>
    </xf>
    <xf numFmtId="0" fontId="35" fillId="0" borderId="119" xfId="15" applyNumberFormat="1" applyFont="1" applyBorder="1" applyAlignment="1" applyProtection="1">
      <alignment horizontal="left" vertical="center" shrinkToFit="1"/>
      <protection locked="0"/>
    </xf>
    <xf numFmtId="177" fontId="35" fillId="0" borderId="123" xfId="14" applyNumberFormat="1" applyFont="1" applyBorder="1" applyAlignment="1" applyProtection="1">
      <alignment horizontal="right" vertical="center" shrinkToFit="1"/>
      <protection locked="0"/>
    </xf>
    <xf numFmtId="177" fontId="35" fillId="0" borderId="124" xfId="14" applyNumberFormat="1" applyFont="1" applyBorder="1" applyAlignment="1" applyProtection="1">
      <alignment horizontal="right" vertical="center" shrinkToFit="1"/>
      <protection locked="0"/>
    </xf>
    <xf numFmtId="177" fontId="35" fillId="0" borderId="125" xfId="14" applyNumberFormat="1" applyFont="1" applyBorder="1" applyAlignment="1" applyProtection="1">
      <alignment horizontal="right" vertical="center" shrinkToFit="1"/>
      <protection locked="0"/>
    </xf>
    <xf numFmtId="0" fontId="35" fillId="8" borderId="44" xfId="12" applyFont="1" applyFill="1" applyBorder="1" applyAlignment="1" applyProtection="1">
      <alignment horizontal="left" vertical="center" shrinkToFit="1"/>
      <protection locked="0"/>
    </xf>
    <xf numFmtId="0" fontId="35" fillId="8" borderId="18" xfId="12" applyFont="1" applyFill="1" applyBorder="1" applyAlignment="1" applyProtection="1">
      <alignment horizontal="left" vertical="center" shrinkToFit="1"/>
      <protection locked="0"/>
    </xf>
    <xf numFmtId="0" fontId="35" fillId="8" borderId="43" xfId="12" applyFont="1" applyFill="1" applyBorder="1" applyAlignment="1" applyProtection="1">
      <alignment horizontal="left" vertical="center" shrinkToFit="1"/>
      <protection locked="0"/>
    </xf>
    <xf numFmtId="177" fontId="35" fillId="8" borderId="128" xfId="15" applyNumberFormat="1" applyFont="1" applyFill="1" applyBorder="1" applyAlignment="1" applyProtection="1">
      <alignment horizontal="right" vertical="center" shrinkToFit="1"/>
      <protection locked="0"/>
    </xf>
    <xf numFmtId="177" fontId="35" fillId="8" borderId="129" xfId="15" applyNumberFormat="1" applyFont="1" applyFill="1" applyBorder="1" applyAlignment="1" applyProtection="1">
      <alignment horizontal="right" vertical="center" shrinkToFit="1"/>
      <protection locked="0"/>
    </xf>
    <xf numFmtId="177" fontId="35" fillId="8" borderId="130" xfId="15" applyNumberFormat="1" applyFont="1" applyFill="1" applyBorder="1" applyAlignment="1" applyProtection="1">
      <alignment horizontal="right" vertical="center" shrinkToFit="1"/>
      <protection locked="0"/>
    </xf>
    <xf numFmtId="177" fontId="35" fillId="8" borderId="131" xfId="15" applyNumberFormat="1" applyFont="1" applyFill="1" applyBorder="1" applyAlignment="1" applyProtection="1">
      <alignment horizontal="right" vertical="center" shrinkToFit="1"/>
      <protection locked="0"/>
    </xf>
    <xf numFmtId="177" fontId="35" fillId="8" borderId="132" xfId="15" applyNumberFormat="1" applyFont="1" applyFill="1" applyBorder="1" applyAlignment="1" applyProtection="1">
      <alignment horizontal="right" vertical="center" shrinkToFit="1"/>
      <protection locked="0"/>
    </xf>
    <xf numFmtId="177" fontId="35" fillId="8" borderId="133" xfId="15" applyNumberFormat="1" applyFont="1" applyFill="1" applyBorder="1" applyAlignment="1" applyProtection="1">
      <alignment horizontal="right" vertical="center" shrinkToFit="1"/>
      <protection locked="0"/>
    </xf>
    <xf numFmtId="177" fontId="35" fillId="8" borderId="134" xfId="15" applyNumberFormat="1" applyFont="1" applyFill="1" applyBorder="1" applyAlignment="1" applyProtection="1">
      <alignment horizontal="right" vertical="center" shrinkToFit="1"/>
      <protection locked="0"/>
    </xf>
    <xf numFmtId="0" fontId="35" fillId="8" borderId="129" xfId="15" applyNumberFormat="1" applyFont="1" applyFill="1" applyBorder="1" applyAlignment="1" applyProtection="1">
      <alignment horizontal="left" vertical="center" shrinkToFit="1"/>
      <protection locked="0"/>
    </xf>
    <xf numFmtId="0" fontId="35" fillId="8" borderId="132" xfId="15" applyNumberFormat="1" applyFont="1" applyFill="1" applyBorder="1" applyAlignment="1" applyProtection="1">
      <alignment horizontal="left" vertical="center" shrinkToFit="1"/>
      <protection locked="0"/>
    </xf>
    <xf numFmtId="177" fontId="35" fillId="0" borderId="126" xfId="15" applyNumberFormat="1" applyFont="1" applyBorder="1" applyAlignment="1" applyProtection="1">
      <alignment horizontal="right" vertical="center" shrinkToFit="1"/>
      <protection locked="0"/>
    </xf>
    <xf numFmtId="177" fontId="35" fillId="0" borderId="124" xfId="15" applyNumberFormat="1" applyFont="1" applyBorder="1" applyAlignment="1" applyProtection="1">
      <alignment horizontal="right" vertical="center" shrinkToFit="1"/>
      <protection locked="0"/>
    </xf>
    <xf numFmtId="0" fontId="35" fillId="0" borderId="124" xfId="15" applyNumberFormat="1" applyFont="1" applyBorder="1" applyAlignment="1" applyProtection="1">
      <alignment horizontal="left" vertical="center" shrinkToFit="1"/>
      <protection locked="0"/>
    </xf>
    <xf numFmtId="0" fontId="35" fillId="0" borderId="127" xfId="15" applyNumberFormat="1" applyFont="1" applyBorder="1" applyAlignment="1" applyProtection="1">
      <alignment horizontal="left" vertical="center" shrinkToFit="1"/>
      <protection locked="0"/>
    </xf>
    <xf numFmtId="0" fontId="35" fillId="0" borderId="25" xfId="12" applyFont="1" applyBorder="1" applyAlignment="1" applyProtection="1">
      <alignment horizontal="center" vertical="center"/>
      <protection locked="0"/>
    </xf>
    <xf numFmtId="0" fontId="35" fillId="0" borderId="26" xfId="12" applyFont="1" applyBorder="1" applyAlignment="1" applyProtection="1">
      <alignment horizontal="center" vertical="center"/>
      <protection locked="0"/>
    </xf>
    <xf numFmtId="0" fontId="35" fillId="6" borderId="8" xfId="12" applyFont="1" applyFill="1" applyBorder="1" applyAlignment="1" applyProtection="1">
      <alignment horizontal="left" vertical="center"/>
    </xf>
    <xf numFmtId="177" fontId="35" fillId="8" borderId="17" xfId="15" applyNumberFormat="1" applyFont="1" applyFill="1" applyBorder="1" applyAlignment="1" applyProtection="1">
      <alignment horizontal="right" vertical="center" shrinkToFit="1"/>
      <protection locked="0"/>
    </xf>
    <xf numFmtId="177" fontId="35" fillId="8" borderId="18" xfId="15" applyNumberFormat="1" applyFont="1" applyFill="1" applyBorder="1" applyAlignment="1" applyProtection="1">
      <alignment horizontal="right" vertical="center" shrinkToFit="1"/>
      <protection locked="0"/>
    </xf>
    <xf numFmtId="177" fontId="35" fillId="8" borderId="19" xfId="15" applyNumberFormat="1" applyFont="1" applyFill="1" applyBorder="1" applyAlignment="1" applyProtection="1">
      <alignment horizontal="right" vertical="center" shrinkToFit="1"/>
      <protection locked="0"/>
    </xf>
    <xf numFmtId="0" fontId="35" fillId="7" borderId="36" xfId="12" applyFont="1" applyFill="1" applyBorder="1" applyAlignment="1" applyProtection="1">
      <alignment horizontal="center" vertical="center" wrapText="1" shrinkToFit="1"/>
      <protection locked="0"/>
    </xf>
    <xf numFmtId="0" fontId="35" fillId="7" borderId="8" xfId="12" applyFont="1" applyFill="1" applyBorder="1" applyAlignment="1" applyProtection="1">
      <alignment horizontal="center" vertical="center" shrinkToFit="1"/>
      <protection locked="0"/>
    </xf>
    <xf numFmtId="0" fontId="35" fillId="7" borderId="9" xfId="12" applyFont="1" applyFill="1" applyBorder="1" applyAlignment="1" applyProtection="1">
      <alignment horizontal="center" vertical="center" shrinkToFit="1"/>
      <protection locked="0"/>
    </xf>
    <xf numFmtId="0" fontId="35" fillId="7" borderId="92" xfId="12" applyFont="1" applyFill="1" applyBorder="1" applyAlignment="1" applyProtection="1">
      <alignment horizontal="center" vertical="center" shrinkToFit="1"/>
      <protection locked="0"/>
    </xf>
    <xf numFmtId="0" fontId="35" fillId="7" borderId="93" xfId="12" applyFont="1" applyFill="1" applyBorder="1" applyAlignment="1" applyProtection="1">
      <alignment horizontal="center" vertical="center" shrinkToFit="1"/>
      <protection locked="0"/>
    </xf>
    <xf numFmtId="0" fontId="35" fillId="7" borderId="96" xfId="12" applyFont="1" applyFill="1" applyBorder="1" applyAlignment="1" applyProtection="1">
      <alignment horizontal="center" vertical="center" shrinkToFit="1"/>
      <protection locked="0"/>
    </xf>
    <xf numFmtId="177" fontId="35" fillId="0" borderId="137" xfId="12" applyNumberFormat="1" applyFont="1" applyBorder="1" applyAlignment="1" applyProtection="1">
      <alignment horizontal="right" vertical="center" shrinkToFit="1"/>
      <protection locked="0"/>
    </xf>
    <xf numFmtId="187" fontId="35" fillId="0" borderId="137" xfId="12" applyNumberFormat="1" applyFont="1" applyBorder="1" applyAlignment="1" applyProtection="1">
      <alignment horizontal="right" vertical="center" shrinkToFit="1"/>
      <protection locked="0"/>
    </xf>
    <xf numFmtId="0" fontId="35" fillId="0" borderId="137" xfId="12" applyFont="1" applyBorder="1" applyAlignment="1" applyProtection="1">
      <alignment horizontal="left" vertical="center" shrinkToFit="1"/>
      <protection locked="0"/>
    </xf>
    <xf numFmtId="0" fontId="35" fillId="0" borderId="140" xfId="12" applyFont="1" applyBorder="1" applyAlignment="1" applyProtection="1">
      <alignment horizontal="left" vertical="center" shrinkToFit="1"/>
      <protection locked="0"/>
    </xf>
    <xf numFmtId="177" fontId="35" fillId="0" borderId="136" xfId="14" applyNumberFormat="1" applyFont="1" applyBorder="1" applyAlignment="1" applyProtection="1">
      <alignment horizontal="right" vertical="center" shrinkToFit="1"/>
      <protection locked="0"/>
    </xf>
    <xf numFmtId="177" fontId="35" fillId="0" borderId="137" xfId="14" applyNumberFormat="1" applyFont="1" applyBorder="1" applyAlignment="1" applyProtection="1">
      <alignment horizontal="right" vertical="center" shrinkToFit="1"/>
      <protection locked="0"/>
    </xf>
    <xf numFmtId="177" fontId="35" fillId="0" borderId="138" xfId="14" applyNumberFormat="1" applyFont="1" applyBorder="1" applyAlignment="1" applyProtection="1">
      <alignment horizontal="right" vertical="center" shrinkToFit="1"/>
      <protection locked="0"/>
    </xf>
    <xf numFmtId="177" fontId="35" fillId="0" borderId="139" xfId="14" applyNumberFormat="1" applyFont="1" applyBorder="1" applyAlignment="1" applyProtection="1">
      <alignment horizontal="right" vertical="center" shrinkToFit="1"/>
      <protection locked="0"/>
    </xf>
    <xf numFmtId="177" fontId="35" fillId="0" borderId="140" xfId="14" applyNumberFormat="1" applyFont="1" applyBorder="1" applyAlignment="1" applyProtection="1">
      <alignment horizontal="right" vertical="center" shrinkToFit="1"/>
      <protection locked="0"/>
    </xf>
    <xf numFmtId="177" fontId="35" fillId="0" borderId="141" xfId="12" applyNumberFormat="1" applyFont="1" applyBorder="1" applyAlignment="1" applyProtection="1">
      <alignment horizontal="right" vertical="center" shrinkToFit="1"/>
      <protection locked="0"/>
    </xf>
    <xf numFmtId="0" fontId="35" fillId="0" borderId="116" xfId="12" applyFont="1" applyBorder="1" applyAlignment="1" applyProtection="1">
      <alignment horizontal="left" vertical="center" shrinkToFit="1"/>
      <protection locked="0"/>
    </xf>
    <xf numFmtId="0" fontId="35" fillId="0" borderId="121" xfId="12" applyFont="1" applyBorder="1" applyAlignment="1" applyProtection="1">
      <alignment horizontal="left" vertical="center" shrinkToFit="1"/>
      <protection locked="0"/>
    </xf>
    <xf numFmtId="177" fontId="35" fillId="0" borderId="120" xfId="12" applyNumberFormat="1" applyFont="1" applyBorder="1" applyAlignment="1" applyProtection="1">
      <alignment horizontal="right" vertical="center" shrinkToFit="1"/>
      <protection locked="0"/>
    </xf>
    <xf numFmtId="177" fontId="35" fillId="0" borderId="116" xfId="12" applyNumberFormat="1" applyFont="1" applyBorder="1" applyAlignment="1" applyProtection="1">
      <alignment horizontal="right" vertical="center" shrinkToFit="1"/>
      <protection locked="0"/>
    </xf>
    <xf numFmtId="187" fontId="35" fillId="0" borderId="116" xfId="12" applyNumberFormat="1" applyFont="1" applyBorder="1" applyAlignment="1" applyProtection="1">
      <alignment horizontal="right" vertical="center" shrinkToFit="1"/>
      <protection locked="0"/>
    </xf>
    <xf numFmtId="177" fontId="35" fillId="6" borderId="115" xfId="13" applyNumberFormat="1" applyFont="1" applyFill="1" applyBorder="1" applyAlignment="1" applyProtection="1">
      <alignment horizontal="right" vertical="center" shrinkToFit="1"/>
      <protection locked="0"/>
    </xf>
    <xf numFmtId="177" fontId="35" fillId="6" borderId="116" xfId="13" applyNumberFormat="1" applyFont="1" applyFill="1" applyBorder="1" applyAlignment="1" applyProtection="1">
      <alignment horizontal="right" vertical="center" shrinkToFit="1"/>
      <protection locked="0"/>
    </xf>
    <xf numFmtId="177" fontId="35" fillId="6" borderId="117" xfId="13" applyNumberFormat="1" applyFont="1" applyFill="1" applyBorder="1" applyAlignment="1" applyProtection="1">
      <alignment horizontal="right" vertical="center" shrinkToFit="1"/>
      <protection locked="0"/>
    </xf>
    <xf numFmtId="177" fontId="35" fillId="6" borderId="120" xfId="13" applyNumberFormat="1" applyFont="1" applyFill="1" applyBorder="1" applyAlignment="1" applyProtection="1">
      <alignment horizontal="right" vertical="center" shrinkToFit="1"/>
      <protection locked="0"/>
    </xf>
    <xf numFmtId="187" fontId="35" fillId="6" borderId="116" xfId="13" applyNumberFormat="1" applyFont="1" applyFill="1" applyBorder="1" applyAlignment="1" applyProtection="1">
      <alignment horizontal="right" vertical="center" shrinkToFit="1"/>
      <protection locked="0"/>
    </xf>
    <xf numFmtId="177" fontId="35" fillId="8" borderId="142" xfId="12" applyNumberFormat="1" applyFont="1" applyFill="1" applyBorder="1" applyAlignment="1" applyProtection="1">
      <alignment horizontal="right" vertical="center" shrinkToFit="1"/>
      <protection locked="0"/>
    </xf>
    <xf numFmtId="177" fontId="35" fillId="8" borderId="134" xfId="12" applyNumberFormat="1" applyFont="1" applyFill="1" applyBorder="1" applyAlignment="1" applyProtection="1">
      <alignment horizontal="right" vertical="center" shrinkToFit="1"/>
      <protection locked="0"/>
    </xf>
    <xf numFmtId="177" fontId="35" fillId="8" borderId="143" xfId="12" applyNumberFormat="1" applyFont="1" applyFill="1" applyBorder="1" applyAlignment="1" applyProtection="1">
      <alignment horizontal="right" vertical="center" shrinkToFit="1"/>
      <protection locked="0"/>
    </xf>
    <xf numFmtId="177" fontId="35" fillId="8" borderId="131" xfId="12" applyNumberFormat="1" applyFont="1" applyFill="1" applyBorder="1" applyAlignment="1" applyProtection="1">
      <alignment horizontal="right" vertical="center" shrinkToFit="1"/>
      <protection locked="0"/>
    </xf>
    <xf numFmtId="177" fontId="35" fillId="8" borderId="129" xfId="12" applyNumberFormat="1" applyFont="1" applyFill="1" applyBorder="1" applyAlignment="1" applyProtection="1">
      <alignment horizontal="right" vertical="center" shrinkToFit="1"/>
      <protection locked="0"/>
    </xf>
    <xf numFmtId="177" fontId="35" fillId="8" borderId="132" xfId="12" applyNumberFormat="1" applyFont="1" applyFill="1" applyBorder="1" applyAlignment="1" applyProtection="1">
      <alignment horizontal="right" vertical="center" shrinkToFit="1"/>
      <protection locked="0"/>
    </xf>
    <xf numFmtId="177" fontId="35" fillId="8" borderId="133" xfId="12" applyNumberFormat="1" applyFont="1" applyFill="1" applyBorder="1" applyAlignment="1" applyProtection="1">
      <alignment horizontal="right" vertical="center" shrinkToFit="1"/>
      <protection locked="0"/>
    </xf>
    <xf numFmtId="0" fontId="35" fillId="0" borderId="81" xfId="12" applyFont="1" applyBorder="1" applyAlignment="1" applyProtection="1">
      <alignment horizontal="center" vertical="center" shrinkToFit="1"/>
      <protection locked="0"/>
    </xf>
    <xf numFmtId="187" fontId="35" fillId="8" borderId="134" xfId="12" applyNumberFormat="1" applyFont="1" applyFill="1" applyBorder="1" applyAlignment="1" applyProtection="1">
      <alignment horizontal="right" vertical="center" shrinkToFit="1"/>
      <protection locked="0"/>
    </xf>
    <xf numFmtId="0" fontId="35" fillId="8" borderId="129" xfId="12" applyNumberFormat="1" applyFont="1" applyFill="1" applyBorder="1" applyAlignment="1" applyProtection="1">
      <alignment horizontal="left" vertical="center" shrinkToFit="1"/>
      <protection locked="0"/>
    </xf>
    <xf numFmtId="0" fontId="35" fillId="8" borderId="132" xfId="12" applyNumberFormat="1" applyFont="1" applyFill="1" applyBorder="1" applyAlignment="1" applyProtection="1">
      <alignment horizontal="left" vertical="center" shrinkToFit="1"/>
      <protection locked="0"/>
    </xf>
    <xf numFmtId="177" fontId="35" fillId="8" borderId="17" xfId="12" applyNumberFormat="1" applyFont="1" applyFill="1" applyBorder="1" applyAlignment="1" applyProtection="1">
      <alignment horizontal="right" vertical="center" shrinkToFit="1"/>
      <protection locked="0"/>
    </xf>
    <xf numFmtId="177" fontId="35" fillId="8" borderId="18" xfId="12" applyNumberFormat="1" applyFont="1" applyFill="1" applyBorder="1" applyAlignment="1" applyProtection="1">
      <alignment horizontal="right" vertical="center" shrinkToFit="1"/>
      <protection locked="0"/>
    </xf>
    <xf numFmtId="177" fontId="35" fillId="8" borderId="19" xfId="12" applyNumberFormat="1" applyFont="1" applyFill="1" applyBorder="1" applyAlignment="1" applyProtection="1">
      <alignment horizontal="right" vertical="center" shrinkToFit="1"/>
      <protection locked="0"/>
    </xf>
    <xf numFmtId="0" fontId="35" fillId="7" borderId="62" xfId="12" applyFont="1" applyFill="1" applyBorder="1" applyAlignment="1" applyProtection="1">
      <alignment horizontal="center" vertical="center" wrapText="1" shrinkToFit="1"/>
      <protection locked="0"/>
    </xf>
    <xf numFmtId="0" fontId="35" fillId="7" borderId="23" xfId="12" applyFont="1" applyFill="1" applyBorder="1" applyAlignment="1" applyProtection="1">
      <alignment horizontal="center" vertical="center" shrinkToFit="1"/>
      <protection locked="0"/>
    </xf>
    <xf numFmtId="0" fontId="35" fillId="7" borderId="95" xfId="12" applyFont="1" applyFill="1" applyBorder="1" applyAlignment="1" applyProtection="1">
      <alignment horizontal="center" vertical="center" shrinkToFit="1"/>
      <protection locked="0"/>
    </xf>
    <xf numFmtId="0" fontId="35" fillId="7" borderId="94" xfId="12" applyFont="1" applyFill="1" applyBorder="1" applyAlignment="1" applyProtection="1">
      <alignment horizontal="center" vertical="center" shrinkToFit="1"/>
      <protection locked="0"/>
    </xf>
    <xf numFmtId="0" fontId="35" fillId="7" borderId="95" xfId="12" applyFont="1" applyFill="1" applyBorder="1" applyAlignment="1" applyProtection="1">
      <alignment horizontal="center" vertical="center"/>
      <protection locked="0"/>
    </xf>
    <xf numFmtId="0" fontId="35" fillId="6" borderId="112" xfId="12" applyNumberFormat="1" applyFont="1" applyFill="1" applyBorder="1" applyAlignment="1" applyProtection="1">
      <alignment horizontal="left" vertical="center" shrinkToFit="1"/>
      <protection locked="0"/>
    </xf>
    <xf numFmtId="0" fontId="35" fillId="6" borderId="113" xfId="12" applyNumberFormat="1" applyFont="1" applyFill="1" applyBorder="1" applyAlignment="1" applyProtection="1">
      <alignment horizontal="left" vertical="center" shrinkToFit="1"/>
      <protection locked="0"/>
    </xf>
    <xf numFmtId="0" fontId="35" fillId="6" borderId="119" xfId="12" applyNumberFormat="1" applyFont="1" applyFill="1" applyBorder="1" applyAlignment="1" applyProtection="1">
      <alignment horizontal="left" vertical="center" shrinkToFit="1"/>
      <protection locked="0"/>
    </xf>
    <xf numFmtId="177" fontId="35" fillId="6" borderId="112" xfId="12" applyNumberFormat="1" applyFont="1" applyFill="1" applyBorder="1" applyAlignment="1" applyProtection="1">
      <alignment horizontal="right" vertical="center" shrinkToFit="1"/>
      <protection locked="0"/>
    </xf>
    <xf numFmtId="177" fontId="35" fillId="6" borderId="113" xfId="12" applyNumberFormat="1" applyFont="1" applyFill="1" applyBorder="1" applyAlignment="1" applyProtection="1">
      <alignment horizontal="right" vertical="center" shrinkToFit="1"/>
      <protection locked="0"/>
    </xf>
    <xf numFmtId="177" fontId="35" fillId="6" borderId="114" xfId="12" applyNumberFormat="1" applyFont="1" applyFill="1" applyBorder="1" applyAlignment="1" applyProtection="1">
      <alignment horizontal="right" vertical="center" shrinkToFit="1"/>
      <protection locked="0"/>
    </xf>
    <xf numFmtId="0" fontId="35" fillId="6" borderId="112" xfId="12" applyFont="1" applyFill="1" applyBorder="1" applyAlignment="1" applyProtection="1">
      <alignment horizontal="left" vertical="center" shrinkToFit="1"/>
      <protection locked="0"/>
    </xf>
    <xf numFmtId="0" fontId="35" fillId="6" borderId="113" xfId="12" applyFont="1" applyFill="1" applyBorder="1" applyAlignment="1" applyProtection="1">
      <alignment horizontal="left" vertical="center" shrinkToFit="1"/>
      <protection locked="0"/>
    </xf>
    <xf numFmtId="0" fontId="35" fillId="6" borderId="114" xfId="12" applyFont="1" applyFill="1" applyBorder="1" applyAlignment="1" applyProtection="1">
      <alignment horizontal="left" vertical="center" shrinkToFit="1"/>
      <protection locked="0"/>
    </xf>
    <xf numFmtId="177" fontId="35" fillId="0" borderId="102" xfId="12" applyNumberFormat="1" applyFont="1" applyBorder="1" applyAlignment="1" applyProtection="1">
      <alignment horizontal="right" vertical="center" shrinkToFit="1"/>
      <protection locked="0"/>
    </xf>
    <xf numFmtId="0" fontId="35" fillId="0" borderId="102" xfId="12" applyNumberFormat="1" applyFont="1" applyBorder="1" applyAlignment="1" applyProtection="1">
      <alignment horizontal="left" vertical="center" shrinkToFit="1"/>
      <protection locked="0"/>
    </xf>
    <xf numFmtId="0" fontId="35" fillId="0" borderId="108" xfId="12" applyNumberFormat="1" applyFont="1" applyBorder="1" applyAlignment="1" applyProtection="1">
      <alignment horizontal="left" vertical="center" shrinkToFit="1"/>
      <protection locked="0"/>
    </xf>
    <xf numFmtId="0" fontId="35" fillId="0" borderId="98" xfId="12" applyFont="1" applyBorder="1" applyAlignment="1" applyProtection="1">
      <alignment horizontal="left" vertical="center" shrinkToFit="1"/>
      <protection locked="0"/>
    </xf>
    <xf numFmtId="0" fontId="35" fillId="0" borderId="99" xfId="12" applyFont="1" applyBorder="1" applyAlignment="1" applyProtection="1">
      <alignment horizontal="left" vertical="center" shrinkToFit="1"/>
      <protection locked="0"/>
    </xf>
    <xf numFmtId="0" fontId="35" fillId="0" borderId="100" xfId="12" applyFont="1" applyBorder="1" applyAlignment="1" applyProtection="1">
      <alignment horizontal="left" vertical="center" shrinkToFit="1"/>
      <protection locked="0"/>
    </xf>
    <xf numFmtId="177" fontId="35" fillId="0" borderId="101" xfId="12" applyNumberFormat="1" applyFont="1" applyBorder="1" applyAlignment="1" applyProtection="1">
      <alignment horizontal="right" vertical="center" shrinkToFit="1"/>
      <protection locked="0"/>
    </xf>
    <xf numFmtId="0" fontId="35" fillId="0" borderId="112" xfId="12" applyFont="1" applyBorder="1" applyAlignment="1" applyProtection="1">
      <alignment horizontal="left" vertical="center" shrinkToFit="1"/>
      <protection locked="0"/>
    </xf>
    <xf numFmtId="0" fontId="35" fillId="0" borderId="113" xfId="12" applyFont="1" applyBorder="1" applyAlignment="1" applyProtection="1">
      <alignment horizontal="left" vertical="center" shrinkToFit="1"/>
      <protection locked="0"/>
    </xf>
    <xf numFmtId="0" fontId="35" fillId="0" borderId="114" xfId="12" applyFont="1" applyBorder="1" applyAlignment="1" applyProtection="1">
      <alignment horizontal="left" vertical="center" shrinkToFit="1"/>
      <protection locked="0"/>
    </xf>
    <xf numFmtId="177" fontId="35" fillId="0" borderId="115" xfId="12" applyNumberFormat="1" applyFont="1" applyBorder="1" applyAlignment="1" applyProtection="1">
      <alignment horizontal="right" vertical="center" shrinkToFit="1"/>
      <protection locked="0"/>
    </xf>
    <xf numFmtId="0" fontId="35" fillId="0" borderId="116" xfId="12" applyNumberFormat="1" applyFont="1" applyBorder="1" applyAlignment="1" applyProtection="1">
      <alignment horizontal="left" vertical="center" shrinkToFit="1"/>
      <protection locked="0"/>
    </xf>
    <xf numFmtId="0" fontId="35" fillId="0" borderId="121" xfId="12" applyNumberFormat="1" applyFont="1" applyBorder="1" applyAlignment="1" applyProtection="1">
      <alignment horizontal="left" vertical="center" shrinkToFit="1"/>
      <protection locked="0"/>
    </xf>
    <xf numFmtId="177" fontId="35" fillId="0" borderId="112" xfId="12" applyNumberFormat="1" applyFont="1" applyBorder="1" applyAlignment="1" applyProtection="1">
      <alignment horizontal="right" vertical="center" shrinkToFit="1"/>
      <protection locked="0"/>
    </xf>
    <xf numFmtId="177" fontId="35" fillId="0" borderId="113" xfId="12" applyNumberFormat="1" applyFont="1" applyBorder="1" applyAlignment="1" applyProtection="1">
      <alignment horizontal="right" vertical="center" shrinkToFit="1"/>
      <protection locked="0"/>
    </xf>
    <xf numFmtId="177" fontId="35" fillId="0" borderId="117" xfId="12" applyNumberFormat="1" applyFont="1" applyBorder="1" applyAlignment="1" applyProtection="1">
      <alignment horizontal="right" vertical="center" shrinkToFit="1"/>
      <protection locked="0"/>
    </xf>
    <xf numFmtId="0" fontId="35" fillId="6" borderId="145" xfId="12" applyFont="1" applyFill="1" applyBorder="1" applyAlignment="1" applyProtection="1">
      <alignment horizontal="left" vertical="center" shrinkToFit="1"/>
      <protection locked="0"/>
    </xf>
    <xf numFmtId="0" fontId="35" fillId="6" borderId="146" xfId="12" applyFont="1" applyFill="1" applyBorder="1" applyAlignment="1" applyProtection="1">
      <alignment horizontal="left" vertical="center" shrinkToFit="1"/>
      <protection locked="0"/>
    </xf>
    <xf numFmtId="0" fontId="35" fillId="6" borderId="147" xfId="12" applyFont="1" applyFill="1" applyBorder="1" applyAlignment="1" applyProtection="1">
      <alignment horizontal="left" vertical="center" shrinkToFit="1"/>
      <protection locked="0"/>
    </xf>
    <xf numFmtId="177" fontId="35" fillId="6" borderId="123" xfId="12" applyNumberFormat="1" applyFont="1" applyFill="1" applyBorder="1" applyAlignment="1" applyProtection="1">
      <alignment horizontal="right" vertical="center" shrinkToFit="1"/>
      <protection locked="0"/>
    </xf>
    <xf numFmtId="177" fontId="35" fillId="6" borderId="124" xfId="12" applyNumberFormat="1" applyFont="1" applyFill="1" applyBorder="1" applyAlignment="1" applyProtection="1">
      <alignment horizontal="right" vertical="center" shrinkToFit="1"/>
      <protection locked="0"/>
    </xf>
    <xf numFmtId="0" fontId="35" fillId="6" borderId="124" xfId="12" applyNumberFormat="1" applyFont="1" applyFill="1" applyBorder="1" applyAlignment="1" applyProtection="1">
      <alignment horizontal="left" vertical="center" shrinkToFit="1"/>
      <protection locked="0"/>
    </xf>
    <xf numFmtId="0" fontId="35" fillId="6" borderId="127" xfId="12" applyNumberFormat="1" applyFont="1" applyFill="1" applyBorder="1" applyAlignment="1" applyProtection="1">
      <alignment horizontal="left" vertical="center" shrinkToFit="1"/>
      <protection locked="0"/>
    </xf>
    <xf numFmtId="177" fontId="35" fillId="8" borderId="148" xfId="12" applyNumberFormat="1" applyFont="1" applyFill="1" applyBorder="1" applyAlignment="1" applyProtection="1">
      <alignment horizontal="right" vertical="center" shrinkToFit="1"/>
      <protection locked="0"/>
    </xf>
    <xf numFmtId="177" fontId="35" fillId="8" borderId="149" xfId="12" applyNumberFormat="1" applyFont="1" applyFill="1" applyBorder="1" applyAlignment="1" applyProtection="1">
      <alignment horizontal="right" vertical="center" shrinkToFit="1"/>
      <protection locked="0"/>
    </xf>
    <xf numFmtId="177" fontId="35" fillId="8" borderId="150" xfId="12" applyNumberFormat="1" applyFont="1" applyFill="1" applyBorder="1" applyAlignment="1" applyProtection="1">
      <alignment horizontal="right" vertical="center" shrinkToFit="1"/>
      <protection locked="0"/>
    </xf>
    <xf numFmtId="177" fontId="35" fillId="8" borderId="44" xfId="12" applyNumberFormat="1" applyFont="1" applyFill="1" applyBorder="1" applyAlignment="1" applyProtection="1">
      <alignment horizontal="right" vertical="center" shrinkToFit="1"/>
      <protection locked="0"/>
    </xf>
    <xf numFmtId="177" fontId="35" fillId="8" borderId="43" xfId="12" applyNumberFormat="1" applyFont="1" applyFill="1" applyBorder="1" applyAlignment="1" applyProtection="1">
      <alignment horizontal="right" vertical="center" shrinkToFit="1"/>
      <protection locked="0"/>
    </xf>
    <xf numFmtId="0" fontId="35" fillId="6" borderId="39" xfId="12" applyFont="1" applyFill="1" applyBorder="1" applyAlignment="1" applyProtection="1">
      <alignment horizontal="center" vertical="center"/>
    </xf>
    <xf numFmtId="0" fontId="35" fillId="6" borderId="31" xfId="12" applyFont="1" applyFill="1" applyBorder="1" applyAlignment="1" applyProtection="1">
      <alignment horizontal="center" vertical="center"/>
    </xf>
    <xf numFmtId="0" fontId="35" fillId="6" borderId="42" xfId="12" applyFont="1" applyFill="1" applyBorder="1" applyAlignment="1" applyProtection="1">
      <alignment horizontal="center" vertical="center"/>
    </xf>
    <xf numFmtId="0" fontId="35" fillId="6" borderId="32" xfId="12" applyFont="1" applyFill="1" applyBorder="1" applyAlignment="1" applyProtection="1">
      <alignment horizontal="center" vertical="center"/>
    </xf>
    <xf numFmtId="0" fontId="35" fillId="6" borderId="11" xfId="12" applyFont="1" applyFill="1" applyBorder="1" applyProtection="1">
      <alignment vertical="center"/>
    </xf>
    <xf numFmtId="0" fontId="35" fillId="6" borderId="12" xfId="12" applyFont="1" applyFill="1" applyBorder="1" applyProtection="1">
      <alignment vertical="center"/>
    </xf>
    <xf numFmtId="0" fontId="35" fillId="6" borderId="48" xfId="12" applyFont="1" applyFill="1" applyBorder="1" applyProtection="1">
      <alignment vertical="center"/>
    </xf>
    <xf numFmtId="177" fontId="35" fillId="6" borderId="41" xfId="14" applyNumberFormat="1" applyFont="1" applyFill="1" applyBorder="1" applyAlignment="1" applyProtection="1">
      <alignment horizontal="right" vertical="center" shrinkToFit="1"/>
    </xf>
    <xf numFmtId="177" fontId="35" fillId="6" borderId="12" xfId="14" applyNumberFormat="1" applyFont="1" applyFill="1" applyBorder="1" applyAlignment="1" applyProtection="1">
      <alignment horizontal="right" vertical="center" shrinkToFit="1"/>
    </xf>
    <xf numFmtId="177" fontId="35" fillId="6" borderId="82" xfId="14" applyNumberFormat="1" applyFont="1" applyFill="1" applyBorder="1" applyAlignment="1" applyProtection="1">
      <alignment horizontal="right" vertical="center" shrinkToFit="1"/>
    </xf>
    <xf numFmtId="177" fontId="35" fillId="6" borderId="84" xfId="14" applyNumberFormat="1" applyFont="1" applyFill="1" applyBorder="1" applyAlignment="1" applyProtection="1">
      <alignment horizontal="right" vertical="center" shrinkToFit="1"/>
    </xf>
    <xf numFmtId="187" fontId="35" fillId="6" borderId="84" xfId="14" applyNumberFormat="1" applyFont="1" applyFill="1" applyBorder="1" applyAlignment="1" applyProtection="1">
      <alignment horizontal="right" vertical="center" shrinkToFit="1"/>
    </xf>
    <xf numFmtId="187" fontId="35" fillId="6" borderId="12" xfId="14" applyNumberFormat="1" applyFont="1" applyFill="1" applyBorder="1" applyAlignment="1" applyProtection="1">
      <alignment horizontal="right" vertical="center" shrinkToFit="1"/>
    </xf>
    <xf numFmtId="187" fontId="35" fillId="6" borderId="13" xfId="14" applyNumberFormat="1" applyFont="1" applyFill="1" applyBorder="1" applyAlignment="1" applyProtection="1">
      <alignment horizontal="right" vertical="center" shrinkToFit="1"/>
    </xf>
    <xf numFmtId="0" fontId="35" fillId="6" borderId="11" xfId="12" applyFont="1" applyFill="1" applyBorder="1" applyAlignment="1" applyProtection="1">
      <alignment horizontal="center" vertical="top"/>
    </xf>
    <xf numFmtId="0" fontId="35" fillId="6" borderId="12" xfId="12" applyFont="1" applyFill="1" applyBorder="1" applyAlignment="1" applyProtection="1">
      <alignment horizontal="center" vertical="top"/>
    </xf>
    <xf numFmtId="0" fontId="35" fillId="6" borderId="7" xfId="12" applyFont="1" applyFill="1" applyBorder="1" applyAlignment="1" applyProtection="1">
      <alignment horizontal="center" vertical="top"/>
    </xf>
    <xf numFmtId="0" fontId="35" fillId="6" borderId="0" xfId="12" applyFont="1" applyFill="1" applyBorder="1" applyAlignment="1" applyProtection="1">
      <alignment horizontal="center" vertical="top"/>
    </xf>
    <xf numFmtId="0" fontId="35" fillId="6" borderId="24" xfId="12" applyFont="1" applyFill="1" applyBorder="1" applyAlignment="1" applyProtection="1">
      <alignment horizontal="center" vertical="top"/>
    </xf>
    <xf numFmtId="0" fontId="35" fillId="6" borderId="54" xfId="12" applyFont="1" applyFill="1" applyBorder="1" applyAlignment="1" applyProtection="1">
      <alignment horizontal="center" vertical="top"/>
    </xf>
    <xf numFmtId="0" fontId="35" fillId="6" borderId="30" xfId="12" applyFont="1" applyFill="1" applyBorder="1" applyAlignment="1" applyProtection="1">
      <alignment horizontal="center" vertical="center"/>
    </xf>
    <xf numFmtId="0" fontId="35" fillId="6" borderId="34" xfId="12" applyFont="1" applyFill="1" applyBorder="1" applyAlignment="1" applyProtection="1">
      <alignment horizontal="center" vertical="center"/>
    </xf>
    <xf numFmtId="0" fontId="35" fillId="8" borderId="44" xfId="12" applyNumberFormat="1" applyFont="1" applyFill="1" applyBorder="1" applyAlignment="1" applyProtection="1">
      <alignment horizontal="left" vertical="center" shrinkToFit="1"/>
      <protection locked="0"/>
    </xf>
    <xf numFmtId="0" fontId="35" fillId="8" borderId="18" xfId="12" applyNumberFormat="1" applyFont="1" applyFill="1" applyBorder="1" applyAlignment="1" applyProtection="1">
      <alignment horizontal="left" vertical="center" shrinkToFit="1"/>
      <protection locked="0"/>
    </xf>
    <xf numFmtId="0" fontId="35" fillId="8" borderId="19" xfId="12" applyNumberFormat="1" applyFont="1" applyFill="1" applyBorder="1" applyAlignment="1" applyProtection="1">
      <alignment horizontal="left" vertical="center" shrinkToFit="1"/>
      <protection locked="0"/>
    </xf>
    <xf numFmtId="0" fontId="35" fillId="6" borderId="8" xfId="12" applyFont="1" applyFill="1" applyBorder="1" applyAlignment="1" applyProtection="1">
      <alignment horizontal="left" vertical="center" wrapText="1"/>
    </xf>
    <xf numFmtId="0" fontId="35" fillId="6" borderId="0" xfId="13" applyFont="1" applyFill="1" applyAlignment="1" applyProtection="1">
      <alignment horizontal="left" vertical="center"/>
    </xf>
    <xf numFmtId="0" fontId="35" fillId="6" borderId="24" xfId="12" applyFont="1" applyFill="1" applyBorder="1" applyAlignment="1" applyProtection="1">
      <alignment horizontal="center" vertical="center"/>
    </xf>
    <xf numFmtId="0" fontId="35" fillId="6" borderId="54" xfId="12" applyFont="1" applyFill="1" applyBorder="1" applyAlignment="1" applyProtection="1">
      <alignment horizontal="center" vertical="center"/>
    </xf>
    <xf numFmtId="0" fontId="35" fillId="6" borderId="67" xfId="12" applyFont="1" applyFill="1" applyBorder="1" applyAlignment="1" applyProtection="1">
      <alignment horizontal="center" vertical="center"/>
    </xf>
    <xf numFmtId="187" fontId="35" fillId="6" borderId="87" xfId="14" applyNumberFormat="1" applyFont="1" applyFill="1" applyBorder="1" applyAlignment="1" applyProtection="1">
      <alignment horizontal="right" vertical="center" shrinkToFit="1"/>
    </xf>
    <xf numFmtId="187" fontId="35" fillId="6" borderId="63" xfId="14" applyNumberFormat="1" applyFont="1" applyFill="1" applyBorder="1" applyAlignment="1" applyProtection="1">
      <alignment horizontal="right" vertical="center" shrinkToFit="1"/>
    </xf>
    <xf numFmtId="0" fontId="35" fillId="6" borderId="64" xfId="12" applyFont="1" applyFill="1" applyBorder="1" applyAlignment="1" applyProtection="1">
      <alignment vertical="center"/>
    </xf>
    <xf numFmtId="0" fontId="35" fillId="6" borderId="0" xfId="12" applyFont="1" applyFill="1" applyBorder="1" applyAlignment="1" applyProtection="1">
      <alignment vertical="center"/>
    </xf>
    <xf numFmtId="0" fontId="35" fillId="6" borderId="38" xfId="12" applyFont="1" applyFill="1" applyBorder="1" applyAlignment="1" applyProtection="1">
      <alignment vertical="center"/>
    </xf>
    <xf numFmtId="177" fontId="35" fillId="6" borderId="154" xfId="14" applyNumberFormat="1" applyFont="1" applyFill="1" applyBorder="1" applyAlignment="1" applyProtection="1">
      <alignment horizontal="right" vertical="center" shrinkToFit="1"/>
    </xf>
    <xf numFmtId="177" fontId="35" fillId="6" borderId="86" xfId="14" applyNumberFormat="1" applyFont="1" applyFill="1" applyBorder="1" applyAlignment="1" applyProtection="1">
      <alignment horizontal="right" vertical="center" shrinkToFit="1"/>
    </xf>
    <xf numFmtId="187" fontId="35" fillId="6" borderId="86" xfId="14" applyNumberFormat="1" applyFont="1" applyFill="1" applyBorder="1" applyAlignment="1" applyProtection="1">
      <alignment horizontal="right" vertical="center" shrinkToFit="1"/>
    </xf>
    <xf numFmtId="187" fontId="35" fillId="6" borderId="155" xfId="14" applyNumberFormat="1" applyFont="1" applyFill="1" applyBorder="1" applyAlignment="1" applyProtection="1">
      <alignment horizontal="right" vertical="center" shrinkToFit="1"/>
    </xf>
    <xf numFmtId="0" fontId="35" fillId="6" borderId="41" xfId="12" applyFont="1" applyFill="1" applyBorder="1" applyAlignment="1" applyProtection="1">
      <alignment vertical="center"/>
    </xf>
    <xf numFmtId="0" fontId="35" fillId="6" borderId="12" xfId="12" applyFont="1" applyFill="1" applyBorder="1" applyAlignment="1" applyProtection="1">
      <alignment vertical="center"/>
    </xf>
    <xf numFmtId="0" fontId="35" fillId="6" borderId="48" xfId="12" applyFont="1" applyFill="1" applyBorder="1" applyAlignment="1" applyProtection="1">
      <alignment vertical="center"/>
    </xf>
    <xf numFmtId="177" fontId="35" fillId="6" borderId="151" xfId="14" applyNumberFormat="1" applyFont="1" applyFill="1" applyBorder="1" applyAlignment="1" applyProtection="1">
      <alignment horizontal="right" vertical="center" shrinkToFit="1"/>
    </xf>
    <xf numFmtId="177" fontId="35" fillId="6" borderId="83" xfId="14" applyNumberFormat="1" applyFont="1" applyFill="1" applyBorder="1" applyAlignment="1" applyProtection="1">
      <alignment horizontal="right" vertical="center" shrinkToFit="1"/>
    </xf>
    <xf numFmtId="187" fontId="35" fillId="6" borderId="83" xfId="14" applyNumberFormat="1" applyFont="1" applyFill="1" applyBorder="1" applyAlignment="1" applyProtection="1">
      <alignment horizontal="right" vertical="center" shrinkToFit="1"/>
    </xf>
    <xf numFmtId="187" fontId="35" fillId="6" borderId="153" xfId="14" applyNumberFormat="1" applyFont="1" applyFill="1" applyBorder="1" applyAlignment="1" applyProtection="1">
      <alignment horizontal="right" vertical="center" shrinkToFit="1"/>
    </xf>
    <xf numFmtId="0" fontId="35" fillId="6" borderId="7" xfId="12" applyFont="1" applyFill="1" applyBorder="1" applyAlignment="1" applyProtection="1">
      <alignment horizontal="left" vertical="center"/>
    </xf>
    <xf numFmtId="0" fontId="35" fillId="6" borderId="0" xfId="12" applyFont="1" applyFill="1" applyBorder="1" applyAlignment="1" applyProtection="1">
      <alignment horizontal="left" vertical="center"/>
    </xf>
    <xf numFmtId="0" fontId="35" fillId="6" borderId="38" xfId="12" applyFont="1" applyFill="1" applyBorder="1" applyAlignment="1" applyProtection="1">
      <alignment horizontal="left" vertical="center"/>
    </xf>
    <xf numFmtId="177" fontId="35" fillId="6" borderId="64" xfId="13" applyNumberFormat="1" applyFont="1" applyFill="1" applyBorder="1" applyAlignment="1" applyProtection="1">
      <alignment horizontal="right" vertical="center" shrinkToFit="1"/>
    </xf>
    <xf numFmtId="177" fontId="35" fillId="6" borderId="0" xfId="13" applyNumberFormat="1" applyFont="1" applyFill="1" applyBorder="1" applyAlignment="1" applyProtection="1">
      <alignment horizontal="right" vertical="center" shrinkToFit="1"/>
    </xf>
    <xf numFmtId="177" fontId="35" fillId="6" borderId="85" xfId="13" applyNumberFormat="1" applyFont="1" applyFill="1" applyBorder="1" applyAlignment="1" applyProtection="1">
      <alignment horizontal="right" vertical="center" shrinkToFit="1"/>
    </xf>
    <xf numFmtId="177" fontId="35" fillId="6" borderId="88" xfId="13" applyNumberFormat="1" applyFont="1" applyFill="1" applyBorder="1" applyAlignment="1" applyProtection="1">
      <alignment horizontal="right" vertical="center" shrinkToFit="1"/>
    </xf>
    <xf numFmtId="187" fontId="35" fillId="6" borderId="88" xfId="13" applyNumberFormat="1" applyFont="1" applyFill="1" applyBorder="1" applyAlignment="1" applyProtection="1">
      <alignment horizontal="right" vertical="center" shrinkToFit="1"/>
    </xf>
    <xf numFmtId="187" fontId="35" fillId="6" borderId="0" xfId="13" applyNumberFormat="1" applyFont="1" applyFill="1" applyBorder="1" applyAlignment="1" applyProtection="1">
      <alignment horizontal="right" vertical="center" shrinkToFit="1"/>
    </xf>
    <xf numFmtId="187" fontId="35" fillId="6" borderId="66" xfId="13" applyNumberFormat="1" applyFont="1" applyFill="1" applyBorder="1" applyAlignment="1" applyProtection="1">
      <alignment horizontal="right" vertical="center" shrinkToFit="1"/>
    </xf>
    <xf numFmtId="0" fontId="35" fillId="6" borderId="41" xfId="12" applyFont="1" applyFill="1" applyBorder="1" applyProtection="1">
      <alignment vertical="center"/>
    </xf>
    <xf numFmtId="187" fontId="35" fillId="6" borderId="152" xfId="14" applyNumberFormat="1" applyFont="1" applyFill="1" applyBorder="1" applyAlignment="1" applyProtection="1">
      <alignment horizontal="right" vertical="center" shrinkToFit="1"/>
    </xf>
    <xf numFmtId="187" fontId="35" fillId="6" borderId="15" xfId="14" applyNumberFormat="1" applyFont="1" applyFill="1" applyBorder="1" applyAlignment="1" applyProtection="1">
      <alignment horizontal="right" vertical="center" shrinkToFit="1"/>
    </xf>
    <xf numFmtId="0" fontId="35" fillId="6" borderId="41" xfId="12" applyFont="1" applyFill="1" applyBorder="1" applyAlignment="1" applyProtection="1">
      <alignment horizontal="center" vertical="center" textRotation="255" wrapText="1"/>
    </xf>
    <xf numFmtId="0" fontId="35" fillId="6" borderId="48" xfId="12" applyFont="1" applyFill="1" applyBorder="1" applyAlignment="1" applyProtection="1">
      <alignment horizontal="center" vertical="center" textRotation="255" wrapText="1"/>
    </xf>
    <xf numFmtId="0" fontId="35" fillId="6" borderId="64" xfId="12" applyFont="1" applyFill="1" applyBorder="1" applyAlignment="1" applyProtection="1">
      <alignment horizontal="center" vertical="center" textRotation="255" wrapText="1"/>
    </xf>
    <xf numFmtId="0" fontId="35" fillId="6" borderId="38" xfId="12" applyFont="1" applyFill="1" applyBorder="1" applyAlignment="1" applyProtection="1">
      <alignment horizontal="center" vertical="center" textRotation="255" wrapText="1"/>
    </xf>
    <xf numFmtId="0" fontId="35" fillId="6" borderId="37" xfId="12" applyFont="1" applyFill="1" applyBorder="1" applyAlignment="1" applyProtection="1">
      <alignment horizontal="center" vertical="center" textRotation="255" wrapText="1"/>
    </xf>
    <xf numFmtId="0" fontId="35" fillId="6" borderId="40" xfId="12" applyFont="1" applyFill="1" applyBorder="1" applyAlignment="1" applyProtection="1">
      <alignment horizontal="center" vertical="center" textRotation="255" wrapText="1"/>
    </xf>
    <xf numFmtId="0" fontId="35" fillId="6" borderId="64" xfId="12" applyFont="1" applyFill="1" applyBorder="1" applyProtection="1">
      <alignment vertical="center"/>
    </xf>
    <xf numFmtId="0" fontId="35" fillId="6" borderId="0" xfId="12" applyFont="1" applyFill="1" applyBorder="1" applyProtection="1">
      <alignment vertical="center"/>
    </xf>
    <xf numFmtId="0" fontId="35" fillId="6" borderId="38" xfId="12" applyFont="1" applyFill="1" applyBorder="1" applyProtection="1">
      <alignment vertical="center"/>
    </xf>
    <xf numFmtId="0" fontId="35" fillId="6" borderId="11" xfId="12" applyFont="1" applyFill="1" applyBorder="1" applyAlignment="1" applyProtection="1">
      <alignment horizontal="center" vertical="center" textRotation="255" shrinkToFit="1"/>
    </xf>
    <xf numFmtId="0" fontId="35" fillId="6" borderId="48" xfId="12" applyFont="1" applyFill="1" applyBorder="1" applyAlignment="1" applyProtection="1">
      <alignment horizontal="center" vertical="center" textRotation="255" shrinkToFit="1"/>
    </xf>
    <xf numFmtId="0" fontId="35" fillId="6" borderId="7" xfId="12" applyFont="1" applyFill="1" applyBorder="1" applyAlignment="1" applyProtection="1">
      <alignment horizontal="center" vertical="center" textRotation="255" shrinkToFit="1"/>
    </xf>
    <xf numFmtId="0" fontId="35" fillId="6" borderId="38" xfId="12" applyFont="1" applyFill="1" applyBorder="1" applyAlignment="1" applyProtection="1">
      <alignment horizontal="center" vertical="center" textRotation="255" shrinkToFit="1"/>
    </xf>
    <xf numFmtId="0" fontId="35" fillId="6" borderId="24" xfId="12" applyFont="1" applyFill="1" applyBorder="1" applyAlignment="1" applyProtection="1">
      <alignment horizontal="center" vertical="center" textRotation="255" shrinkToFit="1"/>
    </xf>
    <xf numFmtId="0" fontId="35" fillId="6" borderId="40" xfId="12" applyFont="1" applyFill="1" applyBorder="1" applyAlignment="1" applyProtection="1">
      <alignment horizontal="center" vertical="center" textRotation="255" shrinkToFit="1"/>
    </xf>
    <xf numFmtId="177" fontId="35" fillId="6" borderId="64" xfId="14" applyNumberFormat="1" applyFont="1" applyFill="1" applyBorder="1" applyAlignment="1" applyProtection="1">
      <alignment horizontal="right" vertical="center" shrinkToFit="1"/>
    </xf>
    <xf numFmtId="177" fontId="35" fillId="6" borderId="0" xfId="14" applyNumberFormat="1" applyFont="1" applyFill="1" applyBorder="1" applyAlignment="1" applyProtection="1">
      <alignment horizontal="right" vertical="center" shrinkToFit="1"/>
    </xf>
    <xf numFmtId="177" fontId="35" fillId="6" borderId="85" xfId="14" applyNumberFormat="1" applyFont="1" applyFill="1" applyBorder="1" applyAlignment="1" applyProtection="1">
      <alignment horizontal="right" vertical="center" shrinkToFit="1"/>
    </xf>
    <xf numFmtId="177" fontId="35" fillId="6" borderId="88" xfId="14" applyNumberFormat="1" applyFont="1" applyFill="1" applyBorder="1" applyAlignment="1" applyProtection="1">
      <alignment horizontal="right" vertical="center" shrinkToFit="1"/>
    </xf>
    <xf numFmtId="187" fontId="35" fillId="6" borderId="88" xfId="14" applyNumberFormat="1" applyFont="1" applyFill="1" applyBorder="1" applyAlignment="1" applyProtection="1">
      <alignment horizontal="right" vertical="center" shrinkToFit="1"/>
    </xf>
    <xf numFmtId="187" fontId="35" fillId="6" borderId="0" xfId="14" applyNumberFormat="1" applyFont="1" applyFill="1" applyBorder="1" applyAlignment="1" applyProtection="1">
      <alignment horizontal="right" vertical="center" shrinkToFit="1"/>
    </xf>
    <xf numFmtId="187" fontId="35" fillId="6" borderId="66" xfId="14" applyNumberFormat="1" applyFont="1" applyFill="1" applyBorder="1" applyAlignment="1" applyProtection="1">
      <alignment horizontal="right" vertical="center" shrinkToFit="1"/>
    </xf>
    <xf numFmtId="0" fontId="35" fillId="6" borderId="54" xfId="12" applyFont="1" applyFill="1" applyBorder="1" applyProtection="1">
      <alignment vertical="center"/>
    </xf>
    <xf numFmtId="0" fontId="35" fillId="6" borderId="40" xfId="12" applyFont="1" applyFill="1" applyBorder="1" applyProtection="1">
      <alignment vertical="center"/>
    </xf>
    <xf numFmtId="0" fontId="35" fillId="6" borderId="64" xfId="12" applyFont="1" applyFill="1" applyBorder="1" applyAlignment="1" applyProtection="1">
      <alignment vertical="center" shrinkToFit="1"/>
    </xf>
    <xf numFmtId="0" fontId="35" fillId="6" borderId="0" xfId="12" applyFont="1" applyFill="1" applyBorder="1" applyAlignment="1" applyProtection="1">
      <alignment vertical="center" shrinkToFit="1"/>
    </xf>
    <xf numFmtId="0" fontId="35" fillId="6" borderId="38" xfId="12" applyFont="1" applyFill="1" applyBorder="1" applyAlignment="1" applyProtection="1">
      <alignment vertical="center" shrinkToFit="1"/>
    </xf>
    <xf numFmtId="0" fontId="35" fillId="6" borderId="0" xfId="12" applyFont="1" applyFill="1" applyProtection="1">
      <alignment vertical="center"/>
    </xf>
    <xf numFmtId="0" fontId="35" fillId="6" borderId="39" xfId="14" applyFont="1" applyFill="1" applyBorder="1" applyAlignment="1" applyProtection="1">
      <alignment horizontal="center" vertical="center"/>
    </xf>
    <xf numFmtId="0" fontId="35" fillId="6" borderId="31" xfId="14" applyFont="1" applyFill="1" applyBorder="1" applyAlignment="1" applyProtection="1">
      <alignment horizontal="center" vertical="center"/>
    </xf>
    <xf numFmtId="0" fontId="35" fillId="6" borderId="32" xfId="14" applyFont="1" applyFill="1" applyBorder="1" applyAlignment="1" applyProtection="1">
      <alignment horizontal="center" vertical="center"/>
    </xf>
    <xf numFmtId="0" fontId="35" fillId="6" borderId="37" xfId="12" applyFont="1" applyFill="1" applyBorder="1" applyProtection="1">
      <alignment vertical="center"/>
    </xf>
    <xf numFmtId="0" fontId="35" fillId="6" borderId="31" xfId="12" applyFont="1" applyFill="1" applyBorder="1" applyAlignment="1" applyProtection="1">
      <alignment horizontal="center" vertical="center" wrapText="1"/>
    </xf>
    <xf numFmtId="177" fontId="35" fillId="6" borderId="39" xfId="14" applyNumberFormat="1" applyFont="1" applyFill="1" applyBorder="1" applyAlignment="1" applyProtection="1">
      <alignment horizontal="right" vertical="center" shrinkToFit="1"/>
    </xf>
    <xf numFmtId="177" fontId="35" fillId="6" borderId="31" xfId="14" applyNumberFormat="1" applyFont="1" applyFill="1" applyBorder="1" applyAlignment="1" applyProtection="1">
      <alignment horizontal="right" vertical="center" shrinkToFit="1"/>
    </xf>
    <xf numFmtId="177" fontId="35" fillId="6" borderId="156" xfId="14" applyNumberFormat="1" applyFont="1" applyFill="1" applyBorder="1" applyAlignment="1" applyProtection="1">
      <alignment horizontal="right" vertical="center" shrinkToFit="1"/>
    </xf>
    <xf numFmtId="177" fontId="35" fillId="6" borderId="157" xfId="14" applyNumberFormat="1" applyFont="1" applyFill="1" applyBorder="1" applyAlignment="1" applyProtection="1">
      <alignment horizontal="right" vertical="center" shrinkToFit="1"/>
    </xf>
    <xf numFmtId="177" fontId="35" fillId="6" borderId="158" xfId="14" applyNumberFormat="1" applyFont="1" applyFill="1" applyBorder="1" applyAlignment="1" applyProtection="1">
      <alignment horizontal="right" vertical="center" shrinkToFit="1"/>
    </xf>
    <xf numFmtId="177" fontId="35" fillId="6" borderId="159" xfId="14" applyNumberFormat="1" applyFont="1" applyFill="1" applyBorder="1" applyAlignment="1" applyProtection="1">
      <alignment horizontal="right" vertical="center" shrinkToFit="1"/>
    </xf>
    <xf numFmtId="177" fontId="35" fillId="6" borderId="160" xfId="14" applyNumberFormat="1" applyFont="1" applyFill="1" applyBorder="1" applyAlignment="1" applyProtection="1">
      <alignment horizontal="right" vertical="center" shrinkToFit="1"/>
    </xf>
    <xf numFmtId="177" fontId="35" fillId="6" borderId="91" xfId="14" applyNumberFormat="1" applyFont="1" applyFill="1" applyBorder="1" applyAlignment="1" applyProtection="1">
      <alignment horizontal="right" vertical="center" shrinkToFit="1"/>
    </xf>
    <xf numFmtId="177" fontId="35" fillId="6" borderId="54" xfId="14" applyNumberFormat="1" applyFont="1" applyFill="1" applyBorder="1" applyAlignment="1" applyProtection="1">
      <alignment horizontal="right" vertical="center" shrinkToFit="1"/>
    </xf>
    <xf numFmtId="177" fontId="35" fillId="6" borderId="89" xfId="14" applyNumberFormat="1" applyFont="1" applyFill="1" applyBorder="1" applyAlignment="1" applyProtection="1">
      <alignment horizontal="right" vertical="center" shrinkToFit="1"/>
    </xf>
    <xf numFmtId="187" fontId="35" fillId="6" borderId="91" xfId="14" applyNumberFormat="1" applyFont="1" applyFill="1" applyBorder="1" applyAlignment="1" applyProtection="1">
      <alignment horizontal="right" vertical="center" shrinkToFit="1"/>
    </xf>
    <xf numFmtId="187" fontId="35" fillId="6" borderId="54" xfId="14" applyNumberFormat="1" applyFont="1" applyFill="1" applyBorder="1" applyAlignment="1" applyProtection="1">
      <alignment horizontal="right" vertical="center" shrinkToFit="1"/>
    </xf>
    <xf numFmtId="187" fontId="35" fillId="6" borderId="67" xfId="14" applyNumberFormat="1" applyFont="1" applyFill="1" applyBorder="1" applyAlignment="1" applyProtection="1">
      <alignment horizontal="right" vertical="center" shrinkToFit="1"/>
    </xf>
    <xf numFmtId="0" fontId="35" fillId="6" borderId="11" xfId="12" applyFont="1" applyFill="1" applyBorder="1" applyAlignment="1" applyProtection="1">
      <alignment horizontal="center" vertical="top" wrapText="1"/>
    </xf>
    <xf numFmtId="0" fontId="35" fillId="6" borderId="12" xfId="12" applyFont="1" applyFill="1" applyBorder="1" applyAlignment="1" applyProtection="1">
      <alignment horizontal="center" vertical="top" wrapText="1"/>
    </xf>
    <xf numFmtId="0" fontId="35" fillId="6" borderId="48" xfId="12" applyFont="1" applyFill="1" applyBorder="1" applyAlignment="1" applyProtection="1">
      <alignment horizontal="center" vertical="top" wrapText="1"/>
    </xf>
    <xf numFmtId="0" fontId="35" fillId="6" borderId="7" xfId="12" applyFont="1" applyFill="1" applyBorder="1" applyAlignment="1" applyProtection="1">
      <alignment horizontal="center" vertical="top" wrapText="1"/>
    </xf>
    <xf numFmtId="0" fontId="35" fillId="6" borderId="0" xfId="12" applyFont="1" applyFill="1" applyBorder="1" applyAlignment="1" applyProtection="1">
      <alignment horizontal="center" vertical="top" wrapText="1"/>
    </xf>
    <xf numFmtId="0" fontId="35" fillId="6" borderId="38" xfId="12" applyFont="1" applyFill="1" applyBorder="1" applyAlignment="1" applyProtection="1">
      <alignment horizontal="center" vertical="top" wrapText="1"/>
    </xf>
    <xf numFmtId="0" fontId="35" fillId="6" borderId="24" xfId="12" applyFont="1" applyFill="1" applyBorder="1" applyAlignment="1" applyProtection="1">
      <alignment horizontal="center" vertical="top" wrapText="1"/>
    </xf>
    <xf numFmtId="0" fontId="35" fillId="6" borderId="54" xfId="12" applyFont="1" applyFill="1" applyBorder="1" applyAlignment="1" applyProtection="1">
      <alignment horizontal="center" vertical="top" wrapText="1"/>
    </xf>
    <xf numFmtId="177" fontId="35" fillId="6" borderId="161" xfId="14" applyNumberFormat="1" applyFont="1" applyFill="1" applyBorder="1" applyAlignment="1" applyProtection="1">
      <alignment horizontal="right" vertical="center" shrinkToFit="1"/>
    </xf>
    <xf numFmtId="177" fontId="35" fillId="6" borderId="90" xfId="14" applyNumberFormat="1" applyFont="1" applyFill="1" applyBorder="1" applyAlignment="1" applyProtection="1">
      <alignment horizontal="right" vertical="center" shrinkToFit="1"/>
    </xf>
    <xf numFmtId="187" fontId="35" fillId="6" borderId="158" xfId="14" applyNumberFormat="1" applyFont="1" applyFill="1" applyBorder="1" applyAlignment="1" applyProtection="1">
      <alignment horizontal="right" vertical="center" shrinkToFit="1"/>
    </xf>
    <xf numFmtId="187" fontId="35" fillId="6" borderId="159" xfId="14" applyNumberFormat="1" applyFont="1" applyFill="1" applyBorder="1" applyAlignment="1" applyProtection="1">
      <alignment horizontal="right" vertical="center" shrinkToFit="1"/>
    </xf>
    <xf numFmtId="187" fontId="35" fillId="6" borderId="162" xfId="14" applyNumberFormat="1" applyFont="1" applyFill="1" applyBorder="1" applyAlignment="1" applyProtection="1">
      <alignment horizontal="right" vertical="center" shrinkToFit="1"/>
    </xf>
    <xf numFmtId="0" fontId="35" fillId="6" borderId="37" xfId="12" applyFont="1" applyFill="1" applyBorder="1" applyAlignment="1" applyProtection="1">
      <alignment vertical="center"/>
    </xf>
    <xf numFmtId="0" fontId="35" fillId="6" borderId="54" xfId="12" applyFont="1" applyFill="1" applyBorder="1" applyAlignment="1" applyProtection="1">
      <alignment vertical="center"/>
    </xf>
    <xf numFmtId="0" fontId="35" fillId="6" borderId="40" xfId="12" applyFont="1" applyFill="1" applyBorder="1" applyAlignment="1" applyProtection="1">
      <alignment vertical="center"/>
    </xf>
    <xf numFmtId="177" fontId="35" fillId="6" borderId="37" xfId="14" applyNumberFormat="1" applyFont="1" applyFill="1" applyBorder="1" applyAlignment="1" applyProtection="1">
      <alignment horizontal="right" vertical="center" shrinkToFit="1"/>
    </xf>
    <xf numFmtId="0" fontId="37" fillId="6" borderId="42" xfId="12" applyFont="1" applyFill="1" applyBorder="1" applyAlignment="1" applyProtection="1">
      <alignment horizontal="center" vertical="center"/>
    </xf>
    <xf numFmtId="0" fontId="35" fillId="6" borderId="41" xfId="12" applyFont="1" applyFill="1" applyBorder="1" applyAlignment="1" applyProtection="1">
      <alignment horizontal="center" vertical="center" wrapText="1"/>
    </xf>
    <xf numFmtId="0" fontId="35" fillId="6" borderId="12" xfId="12" applyFont="1" applyFill="1" applyBorder="1" applyAlignment="1" applyProtection="1">
      <alignment horizontal="center" vertical="center" wrapText="1"/>
    </xf>
    <xf numFmtId="0" fontId="35" fillId="6" borderId="48" xfId="12" applyFont="1" applyFill="1" applyBorder="1" applyAlignment="1" applyProtection="1">
      <alignment horizontal="center" vertical="center" wrapText="1"/>
    </xf>
    <xf numFmtId="0" fontId="35" fillId="6" borderId="64" xfId="12" applyFont="1" applyFill="1" applyBorder="1" applyAlignment="1" applyProtection="1">
      <alignment horizontal="center" vertical="center" wrapText="1"/>
    </xf>
    <xf numFmtId="0" fontId="35" fillId="6" borderId="0" xfId="12" applyFont="1" applyFill="1" applyBorder="1" applyAlignment="1" applyProtection="1">
      <alignment horizontal="center" vertical="center" wrapText="1"/>
    </xf>
    <xf numFmtId="0" fontId="35" fillId="6" borderId="38" xfId="12" applyFont="1" applyFill="1" applyBorder="1" applyAlignment="1" applyProtection="1">
      <alignment horizontal="center" vertical="center" wrapText="1"/>
    </xf>
    <xf numFmtId="0" fontId="35" fillId="6" borderId="54" xfId="12" applyFont="1" applyFill="1" applyBorder="1" applyAlignment="1" applyProtection="1">
      <alignment horizontal="center" vertical="center" wrapText="1"/>
    </xf>
    <xf numFmtId="0" fontId="35" fillId="6" borderId="40" xfId="12" applyFont="1" applyFill="1" applyBorder="1" applyAlignment="1" applyProtection="1">
      <alignment horizontal="center" vertical="center" wrapText="1"/>
    </xf>
    <xf numFmtId="0" fontId="35" fillId="6" borderId="41" xfId="14" applyFont="1" applyFill="1" applyBorder="1" applyAlignment="1" applyProtection="1">
      <alignment horizontal="left" vertical="center" shrinkToFit="1"/>
    </xf>
    <xf numFmtId="0" fontId="35" fillId="6" borderId="12" xfId="14" applyFont="1" applyFill="1" applyBorder="1" applyAlignment="1" applyProtection="1">
      <alignment horizontal="left" vertical="center" shrinkToFit="1"/>
    </xf>
    <xf numFmtId="0" fontId="35" fillId="6" borderId="48" xfId="14" applyFont="1" applyFill="1" applyBorder="1" applyAlignment="1" applyProtection="1">
      <alignment horizontal="left" vertical="center" shrinkToFit="1"/>
    </xf>
    <xf numFmtId="187" fontId="35" fillId="6" borderId="163" xfId="14" applyNumberFormat="1" applyFont="1" applyFill="1" applyBorder="1" applyAlignment="1" applyProtection="1">
      <alignment horizontal="right" vertical="center" shrinkToFit="1"/>
    </xf>
    <xf numFmtId="187" fontId="35" fillId="6" borderId="47" xfId="14" applyNumberFormat="1" applyFont="1" applyFill="1" applyBorder="1" applyAlignment="1" applyProtection="1">
      <alignment horizontal="right" vertical="center" shrinkToFit="1"/>
    </xf>
    <xf numFmtId="0" fontId="35" fillId="6" borderId="64" xfId="14" applyFont="1" applyFill="1" applyBorder="1" applyAlignment="1" applyProtection="1">
      <alignment horizontal="left" vertical="center" shrinkToFit="1"/>
    </xf>
    <xf numFmtId="0" fontId="35" fillId="6" borderId="0" xfId="14" applyFont="1" applyFill="1" applyBorder="1" applyAlignment="1" applyProtection="1">
      <alignment horizontal="left" vertical="center" shrinkToFit="1"/>
    </xf>
    <xf numFmtId="0" fontId="35" fillId="6" borderId="38" xfId="14" applyFont="1" applyFill="1" applyBorder="1" applyAlignment="1" applyProtection="1">
      <alignment horizontal="left" vertical="center" shrinkToFit="1"/>
    </xf>
    <xf numFmtId="0" fontId="35" fillId="6" borderId="11" xfId="12" applyFont="1" applyFill="1" applyBorder="1" applyAlignment="1" applyProtection="1">
      <alignment horizontal="center" vertical="center" wrapText="1"/>
    </xf>
    <xf numFmtId="0" fontId="35" fillId="6" borderId="7" xfId="12" applyFont="1" applyFill="1" applyBorder="1" applyAlignment="1" applyProtection="1">
      <alignment horizontal="center" vertical="center" wrapText="1"/>
    </xf>
    <xf numFmtId="0" fontId="35" fillId="6" borderId="74" xfId="12" applyFont="1" applyFill="1" applyBorder="1" applyAlignment="1" applyProtection="1">
      <alignment horizontal="center" vertical="center" wrapText="1"/>
    </xf>
    <xf numFmtId="0" fontId="35" fillId="6" borderId="75" xfId="12" applyFont="1" applyFill="1" applyBorder="1" applyAlignment="1" applyProtection="1">
      <alignment horizontal="center" vertical="center" wrapText="1"/>
    </xf>
    <xf numFmtId="0" fontId="35" fillId="6" borderId="70" xfId="12" applyFont="1" applyFill="1" applyBorder="1" applyAlignment="1" applyProtection="1">
      <alignment horizontal="center" vertical="center" wrapText="1"/>
    </xf>
    <xf numFmtId="187" fontId="35" fillId="6" borderId="129" xfId="14" applyNumberFormat="1" applyFont="1" applyFill="1" applyBorder="1" applyAlignment="1" applyProtection="1">
      <alignment horizontal="right" vertical="center" shrinkToFit="1"/>
    </xf>
    <xf numFmtId="187" fontId="35" fillId="6" borderId="166" xfId="14" applyNumberFormat="1" applyFont="1" applyFill="1" applyBorder="1" applyAlignment="1" applyProtection="1">
      <alignment horizontal="right" vertical="center" shrinkToFit="1"/>
    </xf>
    <xf numFmtId="187" fontId="35" fillId="6" borderId="167" xfId="14" applyNumberFormat="1" applyFont="1" applyFill="1" applyBorder="1" applyAlignment="1" applyProtection="1">
      <alignment horizontal="right" vertical="center" shrinkToFit="1"/>
    </xf>
    <xf numFmtId="187" fontId="35" fillId="6" borderId="168" xfId="14" applyNumberFormat="1" applyFont="1" applyFill="1" applyBorder="1" applyAlignment="1" applyProtection="1">
      <alignment horizontal="right" vertical="center" shrinkToFit="1"/>
    </xf>
    <xf numFmtId="0" fontId="35" fillId="6" borderId="81" xfId="12" applyFont="1" applyFill="1" applyBorder="1" applyAlignment="1" applyProtection="1">
      <alignment horizontal="center" vertical="center"/>
    </xf>
    <xf numFmtId="0" fontId="35" fillId="6" borderId="25" xfId="12" applyFont="1" applyFill="1" applyBorder="1" applyAlignment="1" applyProtection="1">
      <alignment horizontal="center" vertical="center"/>
    </xf>
    <xf numFmtId="0" fontId="35" fillId="6" borderId="46" xfId="12" applyFont="1" applyFill="1" applyBorder="1" applyAlignment="1" applyProtection="1">
      <alignment horizontal="center" vertical="center"/>
    </xf>
    <xf numFmtId="0" fontId="35" fillId="6" borderId="45" xfId="12" applyFont="1" applyFill="1" applyBorder="1" applyAlignment="1" applyProtection="1">
      <alignment horizontal="center" vertical="center"/>
    </xf>
    <xf numFmtId="0" fontId="35" fillId="6" borderId="72" xfId="12" applyFont="1" applyFill="1" applyBorder="1" applyProtection="1">
      <alignment vertical="center"/>
    </xf>
    <xf numFmtId="0" fontId="35" fillId="6" borderId="75" xfId="12" applyFont="1" applyFill="1" applyBorder="1" applyProtection="1">
      <alignment vertical="center"/>
    </xf>
    <xf numFmtId="0" fontId="35" fillId="6" borderId="70" xfId="12" applyFont="1" applyFill="1" applyBorder="1" applyProtection="1">
      <alignment vertical="center"/>
    </xf>
    <xf numFmtId="177" fontId="35" fillId="6" borderId="172" xfId="14" applyNumberFormat="1" applyFont="1" applyFill="1" applyBorder="1" applyAlignment="1" applyProtection="1">
      <alignment horizontal="right" vertical="center" shrinkToFit="1"/>
    </xf>
    <xf numFmtId="177" fontId="35" fillId="6" borderId="173" xfId="14" applyNumberFormat="1" applyFont="1" applyFill="1" applyBorder="1" applyAlignment="1" applyProtection="1">
      <alignment horizontal="right" vertical="center" shrinkToFit="1"/>
    </xf>
    <xf numFmtId="187" fontId="35" fillId="6" borderId="173" xfId="14" applyNumberFormat="1" applyFont="1" applyFill="1" applyBorder="1" applyAlignment="1" applyProtection="1">
      <alignment horizontal="right" vertical="center" shrinkToFit="1"/>
    </xf>
    <xf numFmtId="187" fontId="35" fillId="6" borderId="174" xfId="14" applyNumberFormat="1" applyFont="1" applyFill="1" applyBorder="1" applyAlignment="1" applyProtection="1">
      <alignment horizontal="right" vertical="center" shrinkToFit="1"/>
    </xf>
    <xf numFmtId="0" fontId="35" fillId="6" borderId="11" xfId="12" applyFont="1" applyFill="1" applyBorder="1" applyAlignment="1" applyProtection="1">
      <alignment horizontal="left" vertical="center"/>
    </xf>
    <xf numFmtId="0" fontId="35" fillId="6" borderId="12" xfId="12" applyFont="1" applyFill="1" applyBorder="1" applyAlignment="1" applyProtection="1">
      <alignment horizontal="left" vertical="center"/>
    </xf>
    <xf numFmtId="0" fontId="35" fillId="6" borderId="12" xfId="12" applyFont="1" applyFill="1" applyBorder="1" applyAlignment="1" applyProtection="1">
      <alignment horizontal="right" vertical="center"/>
    </xf>
    <xf numFmtId="0" fontId="35" fillId="6" borderId="48" xfId="12" applyFont="1" applyFill="1" applyBorder="1" applyAlignment="1" applyProtection="1">
      <alignment horizontal="right" vertical="center"/>
    </xf>
    <xf numFmtId="177" fontId="35" fillId="6" borderId="41" xfId="13" applyNumberFormat="1" applyFont="1" applyFill="1" applyBorder="1" applyAlignment="1" applyProtection="1">
      <alignment horizontal="right" vertical="center" shrinkToFit="1"/>
    </xf>
    <xf numFmtId="177" fontId="35" fillId="6" borderId="12" xfId="13" applyNumberFormat="1" applyFont="1" applyFill="1" applyBorder="1" applyAlignment="1" applyProtection="1">
      <alignment horizontal="right" vertical="center" shrinkToFit="1"/>
    </xf>
    <xf numFmtId="177" fontId="35" fillId="6" borderId="82" xfId="13" applyNumberFormat="1" applyFont="1" applyFill="1" applyBorder="1" applyAlignment="1" applyProtection="1">
      <alignment horizontal="right" vertical="center" shrinkToFit="1"/>
    </xf>
    <xf numFmtId="177" fontId="35" fillId="6" borderId="84" xfId="13" applyNumberFormat="1" applyFont="1" applyFill="1" applyBorder="1" applyAlignment="1" applyProtection="1">
      <alignment horizontal="right" vertical="center" shrinkToFit="1"/>
    </xf>
    <xf numFmtId="187" fontId="35" fillId="6" borderId="169" xfId="14" applyNumberFormat="1" applyFont="1" applyFill="1" applyBorder="1" applyAlignment="1" applyProtection="1">
      <alignment horizontal="right" vertical="center" shrinkToFit="1"/>
    </xf>
    <xf numFmtId="187" fontId="35" fillId="6" borderId="170" xfId="14" applyNumberFormat="1" applyFont="1" applyFill="1" applyBorder="1" applyAlignment="1" applyProtection="1">
      <alignment horizontal="right" vertical="center" shrinkToFit="1"/>
    </xf>
    <xf numFmtId="187" fontId="35" fillId="6" borderId="171" xfId="14" applyNumberFormat="1" applyFont="1" applyFill="1" applyBorder="1" applyAlignment="1" applyProtection="1">
      <alignment horizontal="right" vertical="center" shrinkToFit="1"/>
    </xf>
    <xf numFmtId="176" fontId="35" fillId="6" borderId="41" xfId="14" applyNumberFormat="1" applyFont="1" applyFill="1" applyBorder="1" applyAlignment="1" applyProtection="1">
      <alignment horizontal="right" vertical="center" shrinkToFit="1"/>
    </xf>
    <xf numFmtId="176" fontId="35" fillId="6" borderId="12" xfId="14" applyNumberFormat="1" applyFont="1" applyFill="1" applyBorder="1" applyAlignment="1" applyProtection="1">
      <alignment horizontal="right" vertical="center" shrinkToFit="1"/>
    </xf>
    <xf numFmtId="176" fontId="35" fillId="6" borderId="48" xfId="14" applyNumberFormat="1" applyFont="1" applyFill="1" applyBorder="1" applyAlignment="1" applyProtection="1">
      <alignment horizontal="right" vertical="center" shrinkToFit="1"/>
    </xf>
    <xf numFmtId="0" fontId="35" fillId="6" borderId="26" xfId="12" applyFont="1" applyFill="1" applyBorder="1" applyAlignment="1" applyProtection="1">
      <alignment horizontal="center" vertical="center"/>
    </xf>
    <xf numFmtId="0" fontId="35" fillId="6" borderId="11" xfId="12" applyFont="1" applyFill="1" applyBorder="1" applyAlignment="1" applyProtection="1">
      <alignment horizontal="center" vertical="center" textRotation="255" wrapText="1"/>
    </xf>
    <xf numFmtId="0" fontId="35" fillId="6" borderId="7" xfId="12" applyFont="1" applyFill="1" applyBorder="1" applyAlignment="1" applyProtection="1">
      <alignment horizontal="center" vertical="center" textRotation="255" wrapText="1"/>
    </xf>
    <xf numFmtId="0" fontId="35" fillId="6" borderId="24" xfId="12" applyFont="1" applyFill="1" applyBorder="1" applyAlignment="1" applyProtection="1">
      <alignment horizontal="center" vertical="center" textRotation="255" wrapText="1"/>
    </xf>
    <xf numFmtId="0" fontId="35" fillId="6" borderId="17" xfId="12" applyFont="1" applyFill="1" applyBorder="1" applyAlignment="1" applyProtection="1">
      <alignment horizontal="left" vertical="center" wrapText="1"/>
    </xf>
    <xf numFmtId="0" fontId="35" fillId="6" borderId="18" xfId="12" applyFont="1" applyFill="1" applyBorder="1" applyAlignment="1" applyProtection="1">
      <alignment horizontal="left" vertical="center"/>
    </xf>
    <xf numFmtId="0" fontId="35" fillId="6" borderId="43" xfId="12" applyFont="1" applyFill="1" applyBorder="1" applyAlignment="1" applyProtection="1">
      <alignment horizontal="left" vertical="center"/>
    </xf>
    <xf numFmtId="187" fontId="35" fillId="6" borderId="128" xfId="14" applyNumberFormat="1" applyFont="1" applyFill="1" applyBorder="1" applyAlignment="1" applyProtection="1">
      <alignment horizontal="right" vertical="center" shrinkToFit="1"/>
    </xf>
    <xf numFmtId="177" fontId="35" fillId="6" borderId="164" xfId="14" applyNumberFormat="1" applyFont="1" applyFill="1" applyBorder="1" applyAlignment="1" applyProtection="1">
      <alignment horizontal="right" vertical="center" shrinkToFit="1"/>
    </xf>
    <xf numFmtId="177" fontId="35" fillId="6" borderId="165" xfId="14" applyNumberFormat="1" applyFont="1" applyFill="1" applyBorder="1" applyAlignment="1" applyProtection="1">
      <alignment horizontal="right" vertical="center" shrinkToFit="1"/>
    </xf>
    <xf numFmtId="0" fontId="35" fillId="6" borderId="7" xfId="12" applyFont="1" applyFill="1" applyBorder="1" applyProtection="1">
      <alignment vertical="center"/>
    </xf>
    <xf numFmtId="176" fontId="35" fillId="6" borderId="64" xfId="14" applyNumberFormat="1" applyFont="1" applyFill="1" applyBorder="1" applyAlignment="1" applyProtection="1">
      <alignment horizontal="right" vertical="center" shrinkToFit="1"/>
    </xf>
    <xf numFmtId="176" fontId="35" fillId="6" borderId="0" xfId="14" applyNumberFormat="1" applyFont="1" applyFill="1" applyBorder="1" applyAlignment="1" applyProtection="1">
      <alignment horizontal="right" vertical="center" shrinkToFit="1"/>
    </xf>
    <xf numFmtId="176" fontId="35" fillId="6" borderId="38" xfId="14" applyNumberFormat="1" applyFont="1" applyFill="1" applyBorder="1" applyAlignment="1" applyProtection="1">
      <alignment horizontal="right" vertical="center" shrinkToFit="1"/>
    </xf>
    <xf numFmtId="176" fontId="35" fillId="6" borderId="0" xfId="14" applyNumberFormat="1" applyFont="1" applyFill="1" applyAlignment="1" applyProtection="1">
      <alignment horizontal="right" vertical="center" shrinkToFit="1"/>
    </xf>
    <xf numFmtId="176" fontId="35" fillId="6" borderId="66" xfId="14" applyNumberFormat="1" applyFont="1" applyFill="1" applyBorder="1" applyAlignment="1" applyProtection="1">
      <alignment horizontal="right" vertical="center" shrinkToFit="1"/>
    </xf>
    <xf numFmtId="0" fontId="35" fillId="6" borderId="0" xfId="12" applyFont="1" applyFill="1" applyBorder="1" applyAlignment="1" applyProtection="1">
      <alignment horizontal="right" vertical="center" wrapText="1"/>
    </xf>
    <xf numFmtId="0" fontId="35" fillId="6" borderId="0" xfId="12" applyFont="1" applyFill="1" applyBorder="1" applyAlignment="1" applyProtection="1">
      <alignment horizontal="right" vertical="center"/>
    </xf>
    <xf numFmtId="0" fontId="35" fillId="6" borderId="38" xfId="12" applyFont="1" applyFill="1" applyBorder="1" applyAlignment="1" applyProtection="1">
      <alignment horizontal="right" vertical="center"/>
    </xf>
    <xf numFmtId="187" fontId="35" fillId="6" borderId="175" xfId="14" applyNumberFormat="1" applyFont="1" applyFill="1" applyBorder="1" applyAlignment="1" applyProtection="1">
      <alignment horizontal="right" vertical="center" shrinkToFit="1"/>
    </xf>
    <xf numFmtId="187" fontId="35" fillId="6" borderId="176" xfId="14" applyNumberFormat="1" applyFont="1" applyFill="1" applyBorder="1" applyAlignment="1" applyProtection="1">
      <alignment horizontal="right" vertical="center" shrinkToFit="1"/>
    </xf>
    <xf numFmtId="187" fontId="35" fillId="6" borderId="177" xfId="14" applyNumberFormat="1" applyFont="1" applyFill="1" applyBorder="1" applyAlignment="1" applyProtection="1">
      <alignment horizontal="right" vertical="center" shrinkToFit="1"/>
    </xf>
    <xf numFmtId="176" fontId="35" fillId="6" borderId="13" xfId="14" applyNumberFormat="1" applyFont="1" applyFill="1" applyBorder="1" applyAlignment="1" applyProtection="1">
      <alignment horizontal="right" vertical="center" shrinkToFit="1"/>
    </xf>
    <xf numFmtId="0" fontId="35" fillId="6" borderId="75" xfId="12" applyFont="1" applyFill="1" applyBorder="1" applyAlignment="1" applyProtection="1">
      <alignment horizontal="center" vertical="center"/>
    </xf>
    <xf numFmtId="0" fontId="35" fillId="6" borderId="70" xfId="12" applyFont="1" applyFill="1" applyBorder="1" applyAlignment="1" applyProtection="1">
      <alignment horizontal="center" vertical="center"/>
    </xf>
    <xf numFmtId="187" fontId="35" fillId="6" borderId="130" xfId="14" applyNumberFormat="1" applyFont="1" applyFill="1" applyBorder="1" applyAlignment="1" applyProtection="1">
      <alignment horizontal="right" vertical="center" shrinkToFit="1"/>
    </xf>
    <xf numFmtId="187" fontId="35" fillId="6" borderId="18" xfId="14" applyNumberFormat="1" applyFont="1" applyFill="1" applyBorder="1" applyAlignment="1" applyProtection="1">
      <alignment horizontal="right" vertical="center" shrinkToFit="1"/>
    </xf>
    <xf numFmtId="187" fontId="35" fillId="6" borderId="184" xfId="14" applyNumberFormat="1" applyFont="1" applyFill="1" applyBorder="1" applyAlignment="1" applyProtection="1">
      <alignment horizontal="right" vertical="center" shrinkToFit="1"/>
    </xf>
    <xf numFmtId="187" fontId="35" fillId="6" borderId="185" xfId="14" applyNumberFormat="1" applyFont="1" applyFill="1" applyBorder="1" applyAlignment="1" applyProtection="1">
      <alignment horizontal="right" vertical="center" shrinkToFit="1"/>
    </xf>
    <xf numFmtId="0" fontId="35" fillId="6" borderId="74" xfId="12" applyFont="1" applyFill="1" applyBorder="1" applyProtection="1">
      <alignment vertical="center"/>
    </xf>
    <xf numFmtId="188" fontId="35" fillId="6" borderId="72" xfId="14" applyNumberFormat="1" applyFont="1" applyFill="1" applyBorder="1" applyAlignment="1" applyProtection="1">
      <alignment horizontal="right" vertical="center" shrinkToFit="1"/>
    </xf>
    <xf numFmtId="188" fontId="35" fillId="6" borderId="75" xfId="14" applyNumberFormat="1" applyFont="1" applyFill="1" applyBorder="1" applyAlignment="1" applyProtection="1">
      <alignment horizontal="right" vertical="center" shrinkToFit="1"/>
    </xf>
    <xf numFmtId="188" fontId="35" fillId="6" borderId="70" xfId="14" applyNumberFormat="1" applyFont="1" applyFill="1" applyBorder="1" applyAlignment="1" applyProtection="1">
      <alignment horizontal="right" vertical="center" shrinkToFit="1"/>
    </xf>
    <xf numFmtId="188" fontId="35" fillId="6" borderId="181" xfId="14" applyNumberFormat="1" applyFont="1" applyFill="1" applyBorder="1" applyAlignment="1" applyProtection="1">
      <alignment horizontal="right" vertical="center" shrinkToFit="1"/>
    </xf>
    <xf numFmtId="188" fontId="35" fillId="6" borderId="182" xfId="14" applyNumberFormat="1" applyFont="1" applyFill="1" applyBorder="1" applyAlignment="1" applyProtection="1">
      <alignment horizontal="right" vertical="center" shrinkToFit="1"/>
    </xf>
    <xf numFmtId="188" fontId="35" fillId="6" borderId="183" xfId="14" applyNumberFormat="1" applyFont="1" applyFill="1" applyBorder="1" applyAlignment="1" applyProtection="1">
      <alignment horizontal="right" vertical="center" shrinkToFit="1"/>
    </xf>
    <xf numFmtId="0" fontId="35" fillId="6" borderId="11" xfId="12" applyFont="1" applyFill="1" applyBorder="1" applyAlignment="1" applyProtection="1">
      <alignment horizontal="left" vertical="center" wrapText="1"/>
    </xf>
    <xf numFmtId="0" fontId="35" fillId="6" borderId="12" xfId="12" applyFont="1" applyFill="1" applyBorder="1" applyAlignment="1" applyProtection="1">
      <alignment horizontal="left" vertical="center" wrapText="1"/>
    </xf>
    <xf numFmtId="0" fontId="35" fillId="6" borderId="74" xfId="12" applyFont="1" applyFill="1" applyBorder="1" applyAlignment="1" applyProtection="1">
      <alignment horizontal="left" vertical="center" wrapText="1"/>
    </xf>
    <xf numFmtId="0" fontId="35" fillId="6" borderId="75" xfId="12" applyFont="1" applyFill="1" applyBorder="1" applyAlignment="1" applyProtection="1">
      <alignment horizontal="left" vertical="center" wrapText="1"/>
    </xf>
    <xf numFmtId="0" fontId="35" fillId="6" borderId="12" xfId="12" applyFont="1" applyFill="1" applyBorder="1" applyAlignment="1" applyProtection="1">
      <alignment horizontal="center" vertical="center"/>
    </xf>
    <xf numFmtId="0" fontId="35" fillId="6" borderId="48" xfId="12" applyFont="1" applyFill="1" applyBorder="1" applyAlignment="1" applyProtection="1">
      <alignment horizontal="center" vertical="center"/>
    </xf>
    <xf numFmtId="187" fontId="35" fillId="6" borderId="39" xfId="14" applyNumberFormat="1" applyFont="1" applyFill="1" applyBorder="1" applyAlignment="1" applyProtection="1">
      <alignment horizontal="right" vertical="center" shrinkToFit="1"/>
    </xf>
    <xf numFmtId="187" fontId="35" fillId="6" borderId="31" xfId="14" applyNumberFormat="1" applyFont="1" applyFill="1" applyBorder="1" applyAlignment="1" applyProtection="1">
      <alignment horizontal="right" vertical="center" shrinkToFit="1"/>
    </xf>
    <xf numFmtId="187" fontId="35" fillId="6" borderId="156" xfId="14" applyNumberFormat="1" applyFont="1" applyFill="1" applyBorder="1" applyAlignment="1" applyProtection="1">
      <alignment horizontal="right" vertical="center" shrinkToFit="1"/>
    </xf>
    <xf numFmtId="187" fontId="35" fillId="6" borderId="157" xfId="14" applyNumberFormat="1" applyFont="1" applyFill="1" applyBorder="1" applyAlignment="1" applyProtection="1">
      <alignment horizontal="right" vertical="center" shrinkToFit="1"/>
    </xf>
    <xf numFmtId="187" fontId="35" fillId="6" borderId="160" xfId="14" applyNumberFormat="1" applyFont="1" applyFill="1" applyBorder="1" applyAlignment="1" applyProtection="1">
      <alignment horizontal="right" vertical="center" shrinkToFit="1"/>
    </xf>
    <xf numFmtId="188" fontId="35" fillId="6" borderId="64" xfId="14" applyNumberFormat="1" applyFont="1" applyFill="1" applyBorder="1" applyAlignment="1" applyProtection="1">
      <alignment horizontal="right" vertical="center" shrinkToFit="1"/>
    </xf>
    <xf numFmtId="188" fontId="35" fillId="6" borderId="0" xfId="14" applyNumberFormat="1" applyFont="1" applyFill="1" applyBorder="1" applyAlignment="1" applyProtection="1">
      <alignment horizontal="right" vertical="center" shrinkToFit="1"/>
    </xf>
    <xf numFmtId="188" fontId="35" fillId="6" borderId="38" xfId="14" applyNumberFormat="1" applyFont="1" applyFill="1" applyBorder="1" applyAlignment="1" applyProtection="1">
      <alignment horizontal="right" vertical="center" shrinkToFit="1"/>
    </xf>
    <xf numFmtId="188" fontId="35" fillId="6" borderId="0" xfId="14" applyNumberFormat="1" applyFont="1" applyFill="1" applyAlignment="1" applyProtection="1">
      <alignment horizontal="right" vertical="center" shrinkToFit="1"/>
    </xf>
    <xf numFmtId="188" fontId="35" fillId="6" borderId="66" xfId="14" applyNumberFormat="1" applyFont="1" applyFill="1" applyBorder="1" applyAlignment="1" applyProtection="1">
      <alignment horizontal="right" vertical="center" shrinkToFit="1"/>
    </xf>
    <xf numFmtId="0" fontId="37" fillId="6" borderId="24" xfId="12" applyFont="1" applyFill="1" applyBorder="1" applyAlignment="1" applyProtection="1">
      <alignment horizontal="left" vertical="center"/>
    </xf>
    <xf numFmtId="0" fontId="35" fillId="6" borderId="54" xfId="12" applyFont="1" applyFill="1" applyBorder="1" applyAlignment="1" applyProtection="1">
      <alignment horizontal="left" vertical="center"/>
    </xf>
    <xf numFmtId="0" fontId="35" fillId="6" borderId="54" xfId="12" applyFont="1" applyFill="1" applyBorder="1" applyAlignment="1" applyProtection="1">
      <alignment horizontal="right" vertical="center" wrapText="1"/>
    </xf>
    <xf numFmtId="0" fontId="35" fillId="6" borderId="54" xfId="12" applyFont="1" applyFill="1" applyBorder="1" applyAlignment="1" applyProtection="1">
      <alignment horizontal="right" vertical="center"/>
    </xf>
    <xf numFmtId="0" fontId="35" fillId="6" borderId="40" xfId="12" applyFont="1" applyFill="1" applyBorder="1" applyAlignment="1" applyProtection="1">
      <alignment horizontal="right" vertical="center"/>
    </xf>
    <xf numFmtId="187" fontId="35" fillId="6" borderId="178" xfId="14" applyNumberFormat="1" applyFont="1" applyFill="1" applyBorder="1" applyAlignment="1" applyProtection="1">
      <alignment horizontal="right" vertical="center" shrinkToFit="1"/>
    </xf>
    <xf numFmtId="187" fontId="35" fillId="6" borderId="179" xfId="14" applyNumberFormat="1" applyFont="1" applyFill="1" applyBorder="1" applyAlignment="1" applyProtection="1">
      <alignment horizontal="right" vertical="center" shrinkToFit="1"/>
    </xf>
    <xf numFmtId="187" fontId="35" fillId="6" borderId="180" xfId="14" applyNumberFormat="1" applyFont="1" applyFill="1" applyBorder="1" applyAlignment="1" applyProtection="1">
      <alignment horizontal="right" vertical="center" shrinkToFit="1"/>
    </xf>
    <xf numFmtId="178" fontId="18" fillId="0" borderId="39" xfId="16" applyNumberFormat="1" applyFont="1" applyFill="1" applyBorder="1" applyAlignment="1">
      <alignment vertical="center"/>
    </xf>
    <xf numFmtId="178" fontId="18" fillId="0" borderId="31" xfId="16" applyNumberFormat="1" applyFont="1" applyFill="1" applyBorder="1" applyAlignment="1">
      <alignment vertical="center"/>
    </xf>
    <xf numFmtId="178" fontId="18" fillId="0" borderId="42" xfId="16" applyNumberFormat="1" applyFont="1" applyFill="1" applyBorder="1" applyAlignment="1">
      <alignment vertical="center"/>
    </xf>
    <xf numFmtId="0" fontId="2" fillId="6" borderId="34" xfId="16" applyFont="1" applyFill="1" applyBorder="1" applyAlignment="1">
      <alignment horizontal="center" vertical="center" wrapText="1"/>
    </xf>
    <xf numFmtId="0" fontId="2" fillId="6" borderId="34" xfId="16" applyFont="1" applyFill="1" applyBorder="1" applyAlignment="1">
      <alignment horizontal="center" vertical="center"/>
    </xf>
    <xf numFmtId="179" fontId="4" fillId="6" borderId="39" xfId="17" applyNumberFormat="1" applyFont="1" applyFill="1" applyBorder="1" applyAlignment="1">
      <alignment horizontal="left" vertical="center" wrapText="1"/>
    </xf>
    <xf numFmtId="179" fontId="4" fillId="6" borderId="31" xfId="17" applyNumberFormat="1" applyFont="1" applyFill="1" applyBorder="1" applyAlignment="1">
      <alignment horizontal="left" vertical="center" wrapText="1"/>
    </xf>
    <xf numFmtId="179" fontId="4" fillId="6" borderId="42" xfId="17" applyNumberFormat="1" applyFont="1" applyFill="1" applyBorder="1" applyAlignment="1">
      <alignment horizontal="left" vertical="center" wrapText="1"/>
    </xf>
    <xf numFmtId="0" fontId="4" fillId="6" borderId="39" xfId="17" applyFont="1" applyFill="1" applyBorder="1" applyAlignment="1">
      <alignment horizontal="left" vertical="center"/>
    </xf>
    <xf numFmtId="0" fontId="4" fillId="6" borderId="31" xfId="17" applyFont="1" applyFill="1" applyBorder="1" applyAlignment="1">
      <alignment horizontal="left" vertical="center"/>
    </xf>
    <xf numFmtId="0" fontId="4" fillId="6" borderId="42" xfId="17" applyFont="1" applyFill="1" applyBorder="1" applyAlignment="1">
      <alignment horizontal="left" vertical="center"/>
    </xf>
    <xf numFmtId="178" fontId="18" fillId="0" borderId="15" xfId="18" applyNumberFormat="1" applyFont="1" applyBorder="1" applyAlignment="1">
      <alignment horizontal="center" vertical="center" wrapText="1"/>
    </xf>
    <xf numFmtId="178" fontId="18" fillId="0" borderId="47" xfId="18" applyNumberFormat="1" applyFont="1" applyBorder="1" applyAlignment="1">
      <alignment horizontal="center" vertical="center" wrapText="1"/>
    </xf>
    <xf numFmtId="178" fontId="18" fillId="0" borderId="39" xfId="18" applyNumberFormat="1" applyFont="1" applyBorder="1" applyAlignment="1">
      <alignment horizontal="center" vertical="center"/>
    </xf>
    <xf numFmtId="178" fontId="18" fillId="0" borderId="31" xfId="18" applyNumberFormat="1" applyFont="1" applyBorder="1" applyAlignment="1">
      <alignment horizontal="center" vertical="center"/>
    </xf>
    <xf numFmtId="178" fontId="18" fillId="0" borderId="42" xfId="18" applyNumberFormat="1" applyFont="1" applyBorder="1" applyAlignment="1">
      <alignment horizontal="center" vertical="center"/>
    </xf>
    <xf numFmtId="178" fontId="4" fillId="6" borderId="39" xfId="16" applyNumberFormat="1" applyFont="1" applyFill="1" applyBorder="1" applyAlignment="1">
      <alignment vertical="center" wrapText="1"/>
    </xf>
    <xf numFmtId="178" fontId="4" fillId="6" borderId="31" xfId="16" applyNumberFormat="1" applyFont="1" applyFill="1" applyBorder="1" applyAlignment="1">
      <alignment vertical="center" wrapText="1"/>
    </xf>
    <xf numFmtId="178" fontId="4" fillId="6" borderId="42" xfId="16" applyNumberFormat="1" applyFont="1" applyFill="1" applyBorder="1" applyAlignment="1">
      <alignment vertical="center" wrapText="1"/>
    </xf>
    <xf numFmtId="178" fontId="4" fillId="0" borderId="39" xfId="16" applyNumberFormat="1" applyFont="1" applyFill="1" applyBorder="1" applyAlignment="1">
      <alignment vertical="center" wrapText="1"/>
    </xf>
    <xf numFmtId="178" fontId="4" fillId="0" borderId="31" xfId="16" applyNumberFormat="1" applyFont="1" applyFill="1" applyBorder="1" applyAlignment="1">
      <alignment vertical="center" wrapText="1"/>
    </xf>
    <xf numFmtId="178" fontId="4" fillId="0" borderId="42" xfId="16" applyNumberFormat="1" applyFont="1" applyFill="1" applyBorder="1" applyAlignment="1">
      <alignment vertical="center" wrapText="1"/>
    </xf>
    <xf numFmtId="0" fontId="4" fillId="6" borderId="39" xfId="16" applyFont="1" applyFill="1" applyBorder="1" applyAlignment="1">
      <alignment vertical="center"/>
    </xf>
    <xf numFmtId="0" fontId="4" fillId="6" borderId="31" xfId="16" applyFont="1" applyFill="1" applyBorder="1" applyAlignment="1">
      <alignment vertical="center"/>
    </xf>
    <xf numFmtId="0" fontId="4" fillId="6" borderId="42" xfId="16" applyFont="1" applyFill="1" applyBorder="1" applyAlignment="1">
      <alignment vertical="center"/>
    </xf>
    <xf numFmtId="0" fontId="7" fillId="0" borderId="8" xfId="1" applyFont="1" applyFill="1" applyBorder="1" applyAlignment="1" applyProtection="1">
      <alignment horizontal="left" vertical="center" wrapText="1"/>
    </xf>
    <xf numFmtId="0" fontId="7" fillId="0" borderId="9" xfId="1" applyFont="1" applyFill="1" applyBorder="1" applyAlignment="1" applyProtection="1">
      <alignment horizontal="left" vertical="center" wrapText="1"/>
    </xf>
    <xf numFmtId="0" fontId="7" fillId="0" borderId="12" xfId="1" applyFont="1" applyFill="1" applyBorder="1" applyAlignment="1" applyProtection="1">
      <alignment horizontal="left" vertical="center"/>
    </xf>
    <xf numFmtId="0" fontId="7" fillId="0" borderId="13" xfId="1" applyFont="1" applyFill="1" applyBorder="1" applyAlignment="1" applyProtection="1">
      <alignment horizontal="left" vertical="center"/>
    </xf>
    <xf numFmtId="0" fontId="7" fillId="0" borderId="18" xfId="1" applyFont="1" applyFill="1" applyBorder="1" applyAlignment="1" applyProtection="1">
      <alignment horizontal="left" vertical="center"/>
    </xf>
    <xf numFmtId="0" fontId="7" fillId="0" borderId="19" xfId="1" applyFont="1" applyFill="1" applyBorder="1" applyAlignment="1" applyProtection="1">
      <alignment horizontal="left" vertical="center"/>
    </xf>
    <xf numFmtId="0" fontId="8" fillId="0" borderId="31" xfId="2" applyFont="1" applyFill="1" applyBorder="1" applyAlignment="1">
      <alignment horizontal="left" vertical="center" wrapText="1"/>
    </xf>
    <xf numFmtId="0" fontId="8" fillId="0" borderId="31" xfId="2" applyFont="1" applyBorder="1" applyAlignment="1">
      <alignment horizontal="left" vertical="center" wrapText="1"/>
    </xf>
    <xf numFmtId="0" fontId="8" fillId="0" borderId="32" xfId="2" applyFont="1" applyBorder="1" applyAlignment="1">
      <alignment horizontal="left" vertical="center" wrapText="1"/>
    </xf>
    <xf numFmtId="0" fontId="8" fillId="0" borderId="18" xfId="2" applyFont="1" applyFill="1" applyBorder="1" applyAlignment="1">
      <alignment horizontal="left" vertical="center" wrapText="1"/>
    </xf>
    <xf numFmtId="0" fontId="8" fillId="0" borderId="18" xfId="2" applyFont="1" applyBorder="1" applyAlignment="1">
      <alignment horizontal="left" vertical="center" wrapText="1"/>
    </xf>
    <xf numFmtId="0" fontId="8" fillId="0" borderId="19" xfId="2" applyFont="1" applyBorder="1" applyAlignment="1">
      <alignment horizontal="left" vertical="center" wrapText="1"/>
    </xf>
    <xf numFmtId="0" fontId="8" fillId="0" borderId="25" xfId="2" applyFont="1" applyFill="1" applyBorder="1" applyAlignment="1">
      <alignment horizontal="left" vertical="center" wrapText="1"/>
    </xf>
    <xf numFmtId="0" fontId="8" fillId="0" borderId="26" xfId="2" applyFont="1" applyFill="1" applyBorder="1" applyAlignment="1">
      <alignment horizontal="left" vertical="center" wrapText="1"/>
    </xf>
    <xf numFmtId="0" fontId="8" fillId="0" borderId="36" xfId="3" applyFont="1" applyFill="1" applyBorder="1" applyAlignment="1">
      <alignment vertical="center" wrapText="1"/>
    </xf>
    <xf numFmtId="0" fontId="8" fillId="0" borderId="23" xfId="3" applyFont="1" applyFill="1" applyBorder="1" applyAlignment="1">
      <alignment vertical="center" wrapText="1"/>
    </xf>
    <xf numFmtId="0" fontId="8" fillId="0" borderId="7" xfId="3" applyFont="1" applyFill="1" applyBorder="1" applyAlignment="1">
      <alignment vertical="center" wrapText="1"/>
    </xf>
    <xf numFmtId="0" fontId="8" fillId="0" borderId="38" xfId="3" applyFont="1" applyFill="1" applyBorder="1" applyAlignment="1">
      <alignment vertical="center" wrapText="1"/>
    </xf>
    <xf numFmtId="0" fontId="8" fillId="0" borderId="24" xfId="3" applyFont="1" applyFill="1" applyBorder="1" applyAlignment="1">
      <alignment vertical="center" wrapText="1"/>
    </xf>
    <xf numFmtId="0" fontId="8" fillId="0" borderId="40" xfId="3" applyFont="1" applyFill="1" applyBorder="1" applyAlignment="1">
      <alignment vertical="center" wrapText="1"/>
    </xf>
    <xf numFmtId="0" fontId="8" fillId="0" borderId="25" xfId="3" applyFont="1" applyFill="1" applyBorder="1" applyAlignment="1">
      <alignment vertical="center"/>
    </xf>
    <xf numFmtId="0" fontId="8" fillId="0" borderId="26" xfId="3" applyFont="1" applyFill="1" applyBorder="1" applyAlignment="1">
      <alignment vertical="center"/>
    </xf>
    <xf numFmtId="0" fontId="8" fillId="0" borderId="31" xfId="3" applyFont="1" applyFill="1" applyBorder="1" applyAlignment="1">
      <alignment vertical="center"/>
    </xf>
    <xf numFmtId="0" fontId="8" fillId="0" borderId="32" xfId="3" applyFont="1" applyFill="1" applyBorder="1" applyAlignment="1">
      <alignment vertical="center"/>
    </xf>
    <xf numFmtId="0" fontId="8" fillId="0" borderId="30" xfId="3" applyFont="1" applyFill="1" applyBorder="1" applyAlignment="1">
      <alignment vertical="center" wrapText="1"/>
    </xf>
    <xf numFmtId="0" fontId="8" fillId="0" borderId="42" xfId="3" applyFont="1" applyFill="1" applyBorder="1" applyAlignment="1">
      <alignment vertical="center" wrapText="1"/>
    </xf>
    <xf numFmtId="0" fontId="8" fillId="0" borderId="17" xfId="3" applyFont="1" applyFill="1" applyBorder="1" applyAlignment="1">
      <alignment vertical="center"/>
    </xf>
    <xf numFmtId="0" fontId="8" fillId="0" borderId="43" xfId="3" applyFont="1" applyFill="1" applyBorder="1" applyAlignment="1">
      <alignment vertical="center"/>
    </xf>
    <xf numFmtId="0" fontId="8" fillId="0" borderId="18" xfId="3" applyFont="1" applyFill="1" applyBorder="1" applyAlignment="1">
      <alignment vertical="center"/>
    </xf>
    <xf numFmtId="0" fontId="8" fillId="0" borderId="19" xfId="3" applyFont="1" applyFill="1" applyBorder="1" applyAlignment="1">
      <alignment vertical="center"/>
    </xf>
    <xf numFmtId="0" fontId="9" fillId="0" borderId="27" xfId="3" applyFont="1" applyBorder="1" applyAlignment="1">
      <alignment horizontal="center" vertical="center" wrapText="1"/>
    </xf>
    <xf numFmtId="0" fontId="9" fillId="0" borderId="28" xfId="3" applyFont="1" applyBorder="1" applyAlignment="1">
      <alignment horizontal="center" vertical="center" wrapText="1"/>
    </xf>
    <xf numFmtId="0" fontId="9" fillId="0" borderId="20" xfId="3" applyFont="1" applyBorder="1" applyAlignment="1">
      <alignment horizontal="center" vertical="center" wrapText="1"/>
    </xf>
    <xf numFmtId="0" fontId="9" fillId="0" borderId="21" xfId="3" applyFont="1" applyBorder="1" applyAlignment="1">
      <alignment horizontal="center" vertical="center" wrapText="1"/>
    </xf>
    <xf numFmtId="0" fontId="9" fillId="0" borderId="45" xfId="3" applyFont="1" applyBorder="1">
      <alignment vertical="center"/>
    </xf>
    <xf numFmtId="0" fontId="9" fillId="0" borderId="25" xfId="3" applyFont="1" applyBorder="1">
      <alignment vertical="center"/>
    </xf>
    <xf numFmtId="0" fontId="9" fillId="0" borderId="46" xfId="3" applyFont="1" applyBorder="1">
      <alignment vertical="center"/>
    </xf>
    <xf numFmtId="0" fontId="9" fillId="0" borderId="44" xfId="3" applyFont="1" applyBorder="1">
      <alignment vertical="center"/>
    </xf>
    <xf numFmtId="0" fontId="9" fillId="0" borderId="18" xfId="3" applyFont="1" applyBorder="1">
      <alignment vertical="center"/>
    </xf>
    <xf numFmtId="0" fontId="9" fillId="0" borderId="43" xfId="3" applyFont="1" applyBorder="1">
      <alignment vertical="center"/>
    </xf>
    <xf numFmtId="0" fontId="8" fillId="0" borderId="36" xfId="4" applyFont="1" applyFill="1" applyBorder="1" applyAlignment="1">
      <alignment vertical="center" wrapText="1"/>
    </xf>
    <xf numFmtId="0" fontId="8" fillId="0" borderId="23" xfId="4" applyFont="1" applyFill="1" applyBorder="1" applyAlignment="1">
      <alignment vertical="center" wrapText="1"/>
    </xf>
    <xf numFmtId="0" fontId="8" fillId="0" borderId="7" xfId="4" applyFont="1" applyFill="1" applyBorder="1" applyAlignment="1">
      <alignment vertical="center" wrapText="1"/>
    </xf>
    <xf numFmtId="0" fontId="8" fillId="0" borderId="38" xfId="4" applyFont="1" applyFill="1" applyBorder="1" applyAlignment="1">
      <alignment vertical="center" wrapText="1"/>
    </xf>
    <xf numFmtId="0" fontId="8" fillId="0" borderId="24" xfId="4" applyFont="1" applyFill="1" applyBorder="1" applyAlignment="1">
      <alignment vertical="center" wrapText="1"/>
    </xf>
    <xf numFmtId="0" fontId="8" fillId="0" borderId="40" xfId="4" applyFont="1" applyFill="1" applyBorder="1" applyAlignment="1">
      <alignment vertical="center" wrapText="1"/>
    </xf>
    <xf numFmtId="0" fontId="8" fillId="0" borderId="25" xfId="4" applyFont="1" applyFill="1" applyBorder="1" applyAlignment="1">
      <alignment horizontal="left" vertical="center"/>
    </xf>
    <xf numFmtId="0" fontId="8" fillId="0" borderId="26" xfId="4" applyFont="1" applyFill="1" applyBorder="1" applyAlignment="1">
      <alignment horizontal="left" vertical="center"/>
    </xf>
    <xf numFmtId="0" fontId="8" fillId="0" borderId="31" xfId="4" applyFont="1" applyFill="1" applyBorder="1" applyAlignment="1">
      <alignment horizontal="left" vertical="center"/>
    </xf>
    <xf numFmtId="0" fontId="8" fillId="0" borderId="32" xfId="4" applyFont="1" applyFill="1" applyBorder="1" applyAlignment="1">
      <alignment horizontal="left" vertical="center"/>
    </xf>
    <xf numFmtId="0" fontId="8" fillId="0" borderId="39" xfId="4" applyFont="1" applyFill="1" applyBorder="1" applyAlignment="1">
      <alignment horizontal="center" vertical="center" shrinkToFit="1"/>
    </xf>
    <xf numFmtId="0" fontId="8" fillId="0" borderId="31" xfId="4" applyFont="1" applyFill="1" applyBorder="1" applyAlignment="1">
      <alignment horizontal="center" vertical="center" shrinkToFit="1"/>
    </xf>
    <xf numFmtId="0" fontId="8" fillId="0" borderId="32" xfId="4" applyFont="1" applyFill="1" applyBorder="1" applyAlignment="1">
      <alignment horizontal="center" vertical="center" shrinkToFit="1"/>
    </xf>
    <xf numFmtId="0" fontId="8" fillId="0" borderId="11" xfId="4" applyFont="1" applyFill="1" applyBorder="1" applyAlignment="1">
      <alignment vertical="center" wrapText="1"/>
    </xf>
    <xf numFmtId="0" fontId="8" fillId="0" borderId="48" xfId="4" applyFont="1" applyFill="1" applyBorder="1" applyAlignment="1">
      <alignment vertical="center" wrapText="1"/>
    </xf>
    <xf numFmtId="0" fontId="8" fillId="0" borderId="17" xfId="4" applyFont="1" applyFill="1" applyBorder="1" applyAlignment="1">
      <alignment vertical="center"/>
    </xf>
    <xf numFmtId="0" fontId="8" fillId="0" borderId="43" xfId="4" applyFont="1" applyFill="1" applyBorder="1" applyAlignment="1">
      <alignment vertical="center"/>
    </xf>
    <xf numFmtId="0" fontId="8" fillId="0" borderId="18" xfId="4" applyFont="1" applyFill="1" applyBorder="1" applyAlignment="1">
      <alignment horizontal="left" vertical="center"/>
    </xf>
    <xf numFmtId="0" fontId="8" fillId="0" borderId="19" xfId="4" applyFont="1" applyFill="1" applyBorder="1" applyAlignment="1">
      <alignment horizontal="left" vertical="center"/>
    </xf>
    <xf numFmtId="0" fontId="14" fillId="0" borderId="39" xfId="1" applyFont="1" applyFill="1" applyBorder="1" applyAlignment="1" applyProtection="1">
      <alignment horizontal="left" vertical="center" wrapText="1"/>
      <protection locked="0"/>
    </xf>
    <xf numFmtId="0" fontId="14" fillId="0" borderId="31" xfId="1" applyFont="1" applyFill="1" applyBorder="1" applyAlignment="1" applyProtection="1">
      <alignment horizontal="left" vertical="center" wrapText="1"/>
      <protection locked="0"/>
    </xf>
    <xf numFmtId="0" fontId="14" fillId="0" borderId="32" xfId="1" applyFont="1" applyFill="1" applyBorder="1" applyAlignment="1" applyProtection="1">
      <alignment horizontal="left" vertical="center" wrapText="1"/>
      <protection locked="0"/>
    </xf>
    <xf numFmtId="0" fontId="14" fillId="0" borderId="44" xfId="1" applyFont="1" applyFill="1" applyBorder="1" applyAlignment="1" applyProtection="1">
      <alignment horizontal="left" vertical="center" wrapText="1"/>
      <protection locked="0"/>
    </xf>
    <xf numFmtId="0" fontId="14" fillId="0" borderId="18" xfId="1" applyFont="1" applyFill="1" applyBorder="1" applyAlignment="1" applyProtection="1">
      <alignment horizontal="left" vertical="center" wrapText="1"/>
      <protection locked="0"/>
    </xf>
    <xf numFmtId="0" fontId="14" fillId="0" borderId="19" xfId="1" applyFont="1" applyFill="1" applyBorder="1" applyAlignment="1" applyProtection="1">
      <alignment horizontal="left" vertical="center" wrapText="1"/>
      <protection locked="0"/>
    </xf>
    <xf numFmtId="0" fontId="14" fillId="0" borderId="2" xfId="1" applyFont="1" applyFill="1" applyBorder="1" applyAlignment="1" applyProtection="1">
      <alignment horizontal="left" vertical="center"/>
    </xf>
    <xf numFmtId="0" fontId="14" fillId="0" borderId="3" xfId="1" applyFont="1" applyFill="1" applyBorder="1" applyAlignment="1" applyProtection="1">
      <alignment horizontal="left" vertical="center"/>
    </xf>
    <xf numFmtId="0" fontId="14" fillId="0" borderId="8" xfId="1" applyFont="1" applyFill="1" applyBorder="1" applyAlignment="1" applyProtection="1">
      <alignment horizontal="left" vertical="center" wrapText="1"/>
    </xf>
    <xf numFmtId="0" fontId="14" fillId="0" borderId="9" xfId="1" applyFont="1" applyFill="1" applyBorder="1" applyAlignment="1" applyProtection="1">
      <alignment horizontal="left" vertical="center" wrapText="1"/>
    </xf>
    <xf numFmtId="0" fontId="14" fillId="0" borderId="12" xfId="1" applyFont="1" applyFill="1" applyBorder="1" applyAlignment="1" applyProtection="1">
      <alignment horizontal="left" vertical="center"/>
    </xf>
    <xf numFmtId="0" fontId="14" fillId="0" borderId="13" xfId="1" applyFont="1" applyFill="1" applyBorder="1" applyAlignment="1" applyProtection="1">
      <alignment horizontal="left" vertical="center"/>
    </xf>
    <xf numFmtId="0" fontId="14" fillId="0" borderId="31" xfId="1" applyFont="1" applyFill="1" applyBorder="1" applyAlignment="1" applyProtection="1">
      <alignment horizontal="left" vertical="center"/>
    </xf>
    <xf numFmtId="0" fontId="14" fillId="0" borderId="32" xfId="1" applyFont="1" applyFill="1" applyBorder="1" applyAlignment="1" applyProtection="1">
      <alignment horizontal="left" vertical="center"/>
    </xf>
    <xf numFmtId="187" fontId="2" fillId="6" borderId="34" xfId="17" applyNumberFormat="1" applyFont="1" applyFill="1" applyBorder="1" applyAlignment="1">
      <alignment horizontal="center" vertical="center"/>
    </xf>
    <xf numFmtId="178" fontId="17" fillId="0" borderId="0" xfId="16" applyNumberFormat="1" applyAlignment="1">
      <alignment horizontal="center" vertical="center"/>
    </xf>
    <xf numFmtId="187" fontId="2" fillId="0" borderId="0" xfId="16" applyNumberFormat="1" applyFont="1" applyAlignment="1">
      <alignment horizontal="center" vertical="center"/>
    </xf>
    <xf numFmtId="179" fontId="2" fillId="6" borderId="34" xfId="17" applyNumberFormat="1" applyFont="1" applyFill="1" applyBorder="1" applyAlignment="1">
      <alignment horizontal="center" vertical="center" wrapText="1"/>
    </xf>
    <xf numFmtId="187" fontId="2" fillId="6" borderId="0" xfId="17" applyNumberFormat="1" applyFont="1" applyFill="1" applyAlignment="1">
      <alignment horizontal="center" vertical="center" wrapText="1"/>
    </xf>
    <xf numFmtId="0" fontId="2" fillId="0" borderId="34" xfId="16" applyFont="1" applyBorder="1" applyAlignment="1">
      <alignment horizontal="center" vertical="center"/>
    </xf>
    <xf numFmtId="0" fontId="2" fillId="0" borderId="0" xfId="16" applyFont="1" applyAlignment="1">
      <alignment horizontal="center" vertical="center"/>
    </xf>
    <xf numFmtId="187" fontId="2" fillId="6" borderId="0" xfId="17" applyNumberFormat="1" applyFont="1" applyFill="1" applyAlignment="1">
      <alignment horizontal="center" vertical="center"/>
    </xf>
    <xf numFmtId="179" fontId="2" fillId="6" borderId="0" xfId="17" applyNumberFormat="1" applyFont="1" applyFill="1" applyAlignment="1">
      <alignment horizontal="center" vertical="center" wrapText="1"/>
    </xf>
    <xf numFmtId="0" fontId="2" fillId="0" borderId="39" xfId="16" applyFont="1" applyBorder="1" applyAlignment="1">
      <alignment horizontal="center" vertical="center"/>
    </xf>
    <xf numFmtId="0" fontId="2" fillId="0" borderId="31" xfId="16" applyFont="1" applyBorder="1" applyAlignment="1">
      <alignment horizontal="center" vertical="center"/>
    </xf>
    <xf numFmtId="0" fontId="2" fillId="0" borderId="42" xfId="16" applyFont="1" applyBorder="1" applyAlignment="1">
      <alignment horizontal="center" vertical="center"/>
    </xf>
    <xf numFmtId="0" fontId="2" fillId="0" borderId="41" xfId="16" applyFont="1" applyBorder="1" applyAlignment="1" applyProtection="1">
      <alignment horizontal="left" vertical="top" wrapText="1"/>
      <protection locked="0"/>
    </xf>
    <xf numFmtId="0" fontId="2" fillId="0" borderId="12" xfId="16" applyFont="1" applyBorder="1" applyAlignment="1" applyProtection="1">
      <alignment horizontal="left" vertical="top" wrapText="1"/>
      <protection locked="0"/>
    </xf>
    <xf numFmtId="0" fontId="2" fillId="0" borderId="48" xfId="16" applyFont="1" applyBorder="1" applyAlignment="1" applyProtection="1">
      <alignment horizontal="left" vertical="top" wrapText="1"/>
      <protection locked="0"/>
    </xf>
    <xf numFmtId="0" fontId="2" fillId="0" borderId="64" xfId="16" applyFont="1" applyBorder="1" applyAlignment="1" applyProtection="1">
      <alignment horizontal="left" vertical="top" wrapText="1"/>
      <protection locked="0"/>
    </xf>
    <xf numFmtId="0" fontId="2" fillId="0" borderId="0" xfId="16" applyFont="1" applyAlignment="1" applyProtection="1">
      <alignment horizontal="left" vertical="top" wrapText="1"/>
      <protection locked="0"/>
    </xf>
    <xf numFmtId="0" fontId="2" fillId="0" borderId="38" xfId="16" applyFont="1" applyBorder="1" applyAlignment="1" applyProtection="1">
      <alignment horizontal="left" vertical="top" wrapText="1"/>
      <protection locked="0"/>
    </xf>
    <xf numFmtId="0" fontId="2" fillId="0" borderId="37" xfId="16" applyFont="1" applyBorder="1" applyAlignment="1" applyProtection="1">
      <alignment horizontal="left" vertical="top" wrapText="1"/>
      <protection locked="0"/>
    </xf>
    <xf numFmtId="0" fontId="2" fillId="0" borderId="54" xfId="16" applyFont="1" applyBorder="1" applyAlignment="1" applyProtection="1">
      <alignment horizontal="left" vertical="top" wrapText="1"/>
      <protection locked="0"/>
    </xf>
    <xf numFmtId="0" fontId="2" fillId="0" borderId="40" xfId="16" applyFont="1" applyBorder="1" applyAlignment="1" applyProtection="1">
      <alignment horizontal="left" vertical="top" wrapText="1"/>
      <protection locked="0"/>
    </xf>
    <xf numFmtId="179" fontId="2" fillId="0" borderId="0" xfId="17" applyNumberFormat="1" applyFont="1" applyAlignment="1">
      <alignment horizontal="center" vertical="center" wrapText="1"/>
    </xf>
  </cellXfs>
  <cellStyles count="22">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5" xfId="20"/>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1"/>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47278</c:v>
                </c:pt>
                <c:pt idx="1">
                  <c:v>44504</c:v>
                </c:pt>
                <c:pt idx="2">
                  <c:v>47820</c:v>
                </c:pt>
                <c:pt idx="3">
                  <c:v>41934</c:v>
                </c:pt>
                <c:pt idx="4">
                  <c:v>45588</c:v>
                </c:pt>
              </c:numCache>
            </c:numRef>
          </c:val>
          <c:smooth val="0"/>
          <c:extLst xmlns:c16r2="http://schemas.microsoft.com/office/drawing/2015/06/chart">
            <c:ext xmlns:c16="http://schemas.microsoft.com/office/drawing/2014/chart" uri="{C3380CC4-5D6E-409C-BE32-E72D297353CC}">
              <c16:uniqueId val="{00000000-71D8-4C8F-844F-A55320BE4C4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39951</c:v>
                </c:pt>
                <c:pt idx="1">
                  <c:v>30861</c:v>
                </c:pt>
                <c:pt idx="2">
                  <c:v>24050</c:v>
                </c:pt>
                <c:pt idx="3">
                  <c:v>23304</c:v>
                </c:pt>
                <c:pt idx="4">
                  <c:v>33259</c:v>
                </c:pt>
              </c:numCache>
            </c:numRef>
          </c:val>
          <c:smooth val="0"/>
          <c:extLst xmlns:c16r2="http://schemas.microsoft.com/office/drawing/2015/06/chart">
            <c:ext xmlns:c16="http://schemas.microsoft.com/office/drawing/2014/chart" uri="{C3380CC4-5D6E-409C-BE32-E72D297353CC}">
              <c16:uniqueId val="{00000001-71D8-4C8F-844F-A55320BE4C42}"/>
            </c:ext>
          </c:extLst>
        </c:ser>
        <c:dLbls>
          <c:showLegendKey val="0"/>
          <c:showVal val="0"/>
          <c:showCatName val="0"/>
          <c:showSerName val="0"/>
          <c:showPercent val="0"/>
          <c:showBubbleSize val="0"/>
        </c:dLbls>
        <c:marker val="1"/>
        <c:smooth val="0"/>
        <c:axId val="485471984"/>
        <c:axId val="485471592"/>
      </c:lineChart>
      <c:catAx>
        <c:axId val="48547198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85471592"/>
        <c:crosses val="autoZero"/>
        <c:auto val="1"/>
        <c:lblAlgn val="ctr"/>
        <c:lblOffset val="100"/>
        <c:tickLblSkip val="1"/>
        <c:tickMarkSkip val="1"/>
        <c:noMultiLvlLbl val="0"/>
      </c:catAx>
      <c:valAx>
        <c:axId val="485471592"/>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854719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8.25</c:v>
                </c:pt>
                <c:pt idx="1">
                  <c:v>6.32</c:v>
                </c:pt>
                <c:pt idx="2">
                  <c:v>7.65</c:v>
                </c:pt>
                <c:pt idx="3">
                  <c:v>7.39</c:v>
                </c:pt>
                <c:pt idx="4">
                  <c:v>5.68</c:v>
                </c:pt>
              </c:numCache>
            </c:numRef>
          </c:val>
          <c:extLst xmlns:c16r2="http://schemas.microsoft.com/office/drawing/2015/06/chart">
            <c:ext xmlns:c16="http://schemas.microsoft.com/office/drawing/2014/chart" uri="{C3380CC4-5D6E-409C-BE32-E72D297353CC}">
              <c16:uniqueId val="{00000000-0ED7-42C5-8688-FA916132C70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25.38</c:v>
                </c:pt>
                <c:pt idx="1">
                  <c:v>27.42</c:v>
                </c:pt>
                <c:pt idx="2">
                  <c:v>22.3</c:v>
                </c:pt>
                <c:pt idx="3">
                  <c:v>18.670000000000002</c:v>
                </c:pt>
                <c:pt idx="4">
                  <c:v>21.92</c:v>
                </c:pt>
              </c:numCache>
            </c:numRef>
          </c:val>
          <c:extLst xmlns:c16r2="http://schemas.microsoft.com/office/drawing/2015/06/chart">
            <c:ext xmlns:c16="http://schemas.microsoft.com/office/drawing/2014/chart" uri="{C3380CC4-5D6E-409C-BE32-E72D297353CC}">
              <c16:uniqueId val="{00000001-0ED7-42C5-8688-FA916132C70F}"/>
            </c:ext>
          </c:extLst>
        </c:ser>
        <c:dLbls>
          <c:showLegendKey val="0"/>
          <c:showVal val="0"/>
          <c:showCatName val="0"/>
          <c:showSerName val="0"/>
          <c:showPercent val="0"/>
          <c:showBubbleSize val="0"/>
        </c:dLbls>
        <c:gapWidth val="250"/>
        <c:overlap val="100"/>
        <c:axId val="485466888"/>
        <c:axId val="48546728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2.14</c:v>
                </c:pt>
                <c:pt idx="1">
                  <c:v>0.09</c:v>
                </c:pt>
                <c:pt idx="2">
                  <c:v>-3.96</c:v>
                </c:pt>
                <c:pt idx="3">
                  <c:v>-0.49</c:v>
                </c:pt>
                <c:pt idx="4">
                  <c:v>4.49</c:v>
                </c:pt>
              </c:numCache>
            </c:numRef>
          </c:val>
          <c:smooth val="0"/>
          <c:extLst xmlns:c16r2="http://schemas.microsoft.com/office/drawing/2015/06/chart">
            <c:ext xmlns:c16="http://schemas.microsoft.com/office/drawing/2014/chart" uri="{C3380CC4-5D6E-409C-BE32-E72D297353CC}">
              <c16:uniqueId val="{00000002-0ED7-42C5-8688-FA916132C70F}"/>
            </c:ext>
          </c:extLst>
        </c:ser>
        <c:dLbls>
          <c:showLegendKey val="0"/>
          <c:showVal val="0"/>
          <c:showCatName val="0"/>
          <c:showSerName val="0"/>
          <c:showPercent val="0"/>
          <c:showBubbleSize val="0"/>
        </c:dLbls>
        <c:marker val="1"/>
        <c:smooth val="0"/>
        <c:axId val="485466888"/>
        <c:axId val="485467280"/>
      </c:lineChart>
      <c:catAx>
        <c:axId val="4854668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85467280"/>
        <c:crosses val="autoZero"/>
        <c:auto val="1"/>
        <c:lblAlgn val="ctr"/>
        <c:lblOffset val="100"/>
        <c:tickLblSkip val="1"/>
        <c:tickMarkSkip val="1"/>
        <c:noMultiLvlLbl val="0"/>
      </c:catAx>
      <c:valAx>
        <c:axId val="4854672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54668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0.11</c:v>
                </c:pt>
                <c:pt idx="2">
                  <c:v>#N/A</c:v>
                </c:pt>
                <c:pt idx="3">
                  <c:v>0.12</c:v>
                </c:pt>
                <c:pt idx="4">
                  <c:v>#N/A</c:v>
                </c:pt>
                <c:pt idx="5">
                  <c:v>0.17</c:v>
                </c:pt>
                <c:pt idx="6">
                  <c:v>#N/A</c:v>
                </c:pt>
                <c:pt idx="7">
                  <c:v>0.87</c:v>
                </c:pt>
                <c:pt idx="8">
                  <c:v>0</c:v>
                </c:pt>
                <c:pt idx="9">
                  <c:v>0</c:v>
                </c:pt>
              </c:numCache>
            </c:numRef>
          </c:val>
          <c:extLst xmlns:c16r2="http://schemas.microsoft.com/office/drawing/2015/06/chart">
            <c:ext xmlns:c16="http://schemas.microsoft.com/office/drawing/2014/chart" uri="{C3380CC4-5D6E-409C-BE32-E72D297353CC}">
              <c16:uniqueId val="{00000000-8E95-4903-BF43-2C636C2A278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8E95-4903-BF43-2C636C2A2780}"/>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0.01</c:v>
                </c:pt>
                <c:pt idx="2">
                  <c:v>#N/A</c:v>
                </c:pt>
                <c:pt idx="3">
                  <c:v>0</c:v>
                </c:pt>
                <c:pt idx="4">
                  <c:v>#N/A</c:v>
                </c:pt>
                <c:pt idx="5">
                  <c:v>0</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2-8E95-4903-BF43-2C636C2A2780}"/>
            </c:ext>
          </c:extLst>
        </c:ser>
        <c:ser>
          <c:idx val="3"/>
          <c:order val="3"/>
          <c:tx>
            <c:strRef>
              <c:f>データシート!$A$30</c:f>
              <c:strCache>
                <c:ptCount val="1"/>
                <c:pt idx="0">
                  <c:v>介護保険特別会計（介護サービス事業勘定）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0.04</c:v>
                </c:pt>
                <c:pt idx="2">
                  <c:v>#N/A</c:v>
                </c:pt>
                <c:pt idx="3">
                  <c:v>7.0000000000000007E-2</c:v>
                </c:pt>
                <c:pt idx="4">
                  <c:v>#N/A</c:v>
                </c:pt>
                <c:pt idx="5">
                  <c:v>0.1</c:v>
                </c:pt>
                <c:pt idx="6">
                  <c:v>#N/A</c:v>
                </c:pt>
                <c:pt idx="7">
                  <c:v>0.08</c:v>
                </c:pt>
                <c:pt idx="8">
                  <c:v>#N/A</c:v>
                </c:pt>
                <c:pt idx="9">
                  <c:v>0.06</c:v>
                </c:pt>
              </c:numCache>
            </c:numRef>
          </c:val>
          <c:extLst xmlns:c16r2="http://schemas.microsoft.com/office/drawing/2015/06/chart">
            <c:ext xmlns:c16="http://schemas.microsoft.com/office/drawing/2014/chart" uri="{C3380CC4-5D6E-409C-BE32-E72D297353CC}">
              <c16:uniqueId val="{00000003-8E95-4903-BF43-2C636C2A2780}"/>
            </c:ext>
          </c:extLst>
        </c:ser>
        <c:ser>
          <c:idx val="4"/>
          <c:order val="4"/>
          <c:tx>
            <c:strRef>
              <c:f>データシート!$A$31</c:f>
              <c:strCache>
                <c:ptCount val="1"/>
                <c:pt idx="0">
                  <c:v>住宅新築資金等貸付事業特別会計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0.08</c:v>
                </c:pt>
                <c:pt idx="2">
                  <c:v>#N/A</c:v>
                </c:pt>
                <c:pt idx="3">
                  <c:v>0.13</c:v>
                </c:pt>
                <c:pt idx="4">
                  <c:v>#N/A</c:v>
                </c:pt>
                <c:pt idx="5">
                  <c:v>0.16</c:v>
                </c:pt>
                <c:pt idx="6">
                  <c:v>#N/A</c:v>
                </c:pt>
                <c:pt idx="7">
                  <c:v>0.23</c:v>
                </c:pt>
                <c:pt idx="8">
                  <c:v>#N/A</c:v>
                </c:pt>
                <c:pt idx="9">
                  <c:v>0.32</c:v>
                </c:pt>
              </c:numCache>
            </c:numRef>
          </c:val>
          <c:extLst xmlns:c16r2="http://schemas.microsoft.com/office/drawing/2015/06/chart">
            <c:ext xmlns:c16="http://schemas.microsoft.com/office/drawing/2014/chart" uri="{C3380CC4-5D6E-409C-BE32-E72D297353CC}">
              <c16:uniqueId val="{00000004-8E95-4903-BF43-2C636C2A2780}"/>
            </c:ext>
          </c:extLst>
        </c:ser>
        <c:ser>
          <c:idx val="5"/>
          <c:order val="5"/>
          <c:tx>
            <c:strRef>
              <c:f>データシート!$A$32</c:f>
              <c:strCache>
                <c:ptCount val="1"/>
                <c:pt idx="0">
                  <c:v>介護保険特別会計（保険事業勘定）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0.59</c:v>
                </c:pt>
                <c:pt idx="2">
                  <c:v>#N/A</c:v>
                </c:pt>
                <c:pt idx="3">
                  <c:v>1.5</c:v>
                </c:pt>
                <c:pt idx="4">
                  <c:v>#N/A</c:v>
                </c:pt>
                <c:pt idx="5">
                  <c:v>0.84</c:v>
                </c:pt>
                <c:pt idx="6">
                  <c:v>#N/A</c:v>
                </c:pt>
                <c:pt idx="7">
                  <c:v>0.6</c:v>
                </c:pt>
                <c:pt idx="8">
                  <c:v>#N/A</c:v>
                </c:pt>
                <c:pt idx="9">
                  <c:v>1.28</c:v>
                </c:pt>
              </c:numCache>
            </c:numRef>
          </c:val>
          <c:extLst xmlns:c16r2="http://schemas.microsoft.com/office/drawing/2015/06/chart">
            <c:ext xmlns:c16="http://schemas.microsoft.com/office/drawing/2014/chart" uri="{C3380CC4-5D6E-409C-BE32-E72D297353CC}">
              <c16:uniqueId val="{00000005-8E95-4903-BF43-2C636C2A2780}"/>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0.9</c:v>
                </c:pt>
                <c:pt idx="1">
                  <c:v>#N/A</c:v>
                </c:pt>
                <c:pt idx="2">
                  <c:v>0.28000000000000003</c:v>
                </c:pt>
                <c:pt idx="3">
                  <c:v>#N/A</c:v>
                </c:pt>
                <c:pt idx="4">
                  <c:v>#N/A</c:v>
                </c:pt>
                <c:pt idx="5">
                  <c:v>1.24</c:v>
                </c:pt>
                <c:pt idx="6">
                  <c:v>#N/A</c:v>
                </c:pt>
                <c:pt idx="7">
                  <c:v>2.25</c:v>
                </c:pt>
                <c:pt idx="8">
                  <c:v>#N/A</c:v>
                </c:pt>
                <c:pt idx="9">
                  <c:v>1.82</c:v>
                </c:pt>
              </c:numCache>
            </c:numRef>
          </c:val>
          <c:extLst xmlns:c16r2="http://schemas.microsoft.com/office/drawing/2015/06/chart">
            <c:ext xmlns:c16="http://schemas.microsoft.com/office/drawing/2014/chart" uri="{C3380CC4-5D6E-409C-BE32-E72D297353CC}">
              <c16:uniqueId val="{00000006-8E95-4903-BF43-2C636C2A2780}"/>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0</c:v>
                </c:pt>
                <c:pt idx="1">
                  <c:v>0</c:v>
                </c:pt>
                <c:pt idx="2">
                  <c:v>0</c:v>
                </c:pt>
                <c:pt idx="3">
                  <c:v>0</c:v>
                </c:pt>
                <c:pt idx="4">
                  <c:v>0</c:v>
                </c:pt>
                <c:pt idx="5">
                  <c:v>0</c:v>
                </c:pt>
                <c:pt idx="6">
                  <c:v>0</c:v>
                </c:pt>
                <c:pt idx="7">
                  <c:v>0</c:v>
                </c:pt>
                <c:pt idx="8">
                  <c:v>#N/A</c:v>
                </c:pt>
                <c:pt idx="9">
                  <c:v>2.77</c:v>
                </c:pt>
              </c:numCache>
            </c:numRef>
          </c:val>
          <c:extLst xmlns:c16r2="http://schemas.microsoft.com/office/drawing/2015/06/chart">
            <c:ext xmlns:c16="http://schemas.microsoft.com/office/drawing/2014/chart" uri="{C3380CC4-5D6E-409C-BE32-E72D297353CC}">
              <c16:uniqueId val="{00000007-8E95-4903-BF43-2C636C2A2780}"/>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8.16</c:v>
                </c:pt>
                <c:pt idx="2">
                  <c:v>#N/A</c:v>
                </c:pt>
                <c:pt idx="3">
                  <c:v>6.18</c:v>
                </c:pt>
                <c:pt idx="4">
                  <c:v>#N/A</c:v>
                </c:pt>
                <c:pt idx="5">
                  <c:v>7.49</c:v>
                </c:pt>
                <c:pt idx="6">
                  <c:v>#N/A</c:v>
                </c:pt>
                <c:pt idx="7">
                  <c:v>7.15</c:v>
                </c:pt>
                <c:pt idx="8">
                  <c:v>#N/A</c:v>
                </c:pt>
                <c:pt idx="9">
                  <c:v>5.35</c:v>
                </c:pt>
              </c:numCache>
            </c:numRef>
          </c:val>
          <c:extLst xmlns:c16r2="http://schemas.microsoft.com/office/drawing/2015/06/chart">
            <c:ext xmlns:c16="http://schemas.microsoft.com/office/drawing/2014/chart" uri="{C3380CC4-5D6E-409C-BE32-E72D297353CC}">
              <c16:uniqueId val="{00000008-8E95-4903-BF43-2C636C2A2780}"/>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13.12</c:v>
                </c:pt>
                <c:pt idx="2">
                  <c:v>#N/A</c:v>
                </c:pt>
                <c:pt idx="3">
                  <c:v>13.51</c:v>
                </c:pt>
                <c:pt idx="4">
                  <c:v>#N/A</c:v>
                </c:pt>
                <c:pt idx="5">
                  <c:v>13.86</c:v>
                </c:pt>
                <c:pt idx="6">
                  <c:v>#N/A</c:v>
                </c:pt>
                <c:pt idx="7">
                  <c:v>21.08</c:v>
                </c:pt>
                <c:pt idx="8">
                  <c:v>#N/A</c:v>
                </c:pt>
                <c:pt idx="9">
                  <c:v>12.9</c:v>
                </c:pt>
              </c:numCache>
            </c:numRef>
          </c:val>
          <c:extLst xmlns:c16r2="http://schemas.microsoft.com/office/drawing/2015/06/chart">
            <c:ext xmlns:c16="http://schemas.microsoft.com/office/drawing/2014/chart" uri="{C3380CC4-5D6E-409C-BE32-E72D297353CC}">
              <c16:uniqueId val="{00000009-8E95-4903-BF43-2C636C2A2780}"/>
            </c:ext>
          </c:extLst>
        </c:ser>
        <c:dLbls>
          <c:showLegendKey val="0"/>
          <c:showVal val="0"/>
          <c:showCatName val="0"/>
          <c:showSerName val="0"/>
          <c:showPercent val="0"/>
          <c:showBubbleSize val="0"/>
        </c:dLbls>
        <c:gapWidth val="150"/>
        <c:overlap val="100"/>
        <c:axId val="485466104"/>
        <c:axId val="485472768"/>
      </c:barChart>
      <c:catAx>
        <c:axId val="4854661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85472768"/>
        <c:crosses val="autoZero"/>
        <c:auto val="1"/>
        <c:lblAlgn val="ctr"/>
        <c:lblOffset val="100"/>
        <c:tickLblSkip val="1"/>
        <c:tickMarkSkip val="1"/>
        <c:noMultiLvlLbl val="0"/>
      </c:catAx>
      <c:valAx>
        <c:axId val="4854727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546610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1726</c:v>
                </c:pt>
                <c:pt idx="5">
                  <c:v>1738</c:v>
                </c:pt>
                <c:pt idx="8">
                  <c:v>1543</c:v>
                </c:pt>
                <c:pt idx="11">
                  <c:v>1502</c:v>
                </c:pt>
                <c:pt idx="14">
                  <c:v>1469</c:v>
                </c:pt>
              </c:numCache>
            </c:numRef>
          </c:val>
          <c:extLst xmlns:c16r2="http://schemas.microsoft.com/office/drawing/2015/06/chart">
            <c:ext xmlns:c16="http://schemas.microsoft.com/office/drawing/2014/chart" uri="{C3380CC4-5D6E-409C-BE32-E72D297353CC}">
              <c16:uniqueId val="{00000000-839C-4B04-8004-FBA13D7EF24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839C-4B04-8004-FBA13D7EF24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165</c:v>
                </c:pt>
                <c:pt idx="3">
                  <c:v>170</c:v>
                </c:pt>
                <c:pt idx="6">
                  <c:v>192</c:v>
                </c:pt>
                <c:pt idx="9">
                  <c:v>104</c:v>
                </c:pt>
                <c:pt idx="12">
                  <c:v>49</c:v>
                </c:pt>
              </c:numCache>
            </c:numRef>
          </c:val>
          <c:extLst xmlns:c16r2="http://schemas.microsoft.com/office/drawing/2015/06/chart">
            <c:ext xmlns:c16="http://schemas.microsoft.com/office/drawing/2014/chart" uri="{C3380CC4-5D6E-409C-BE32-E72D297353CC}">
              <c16:uniqueId val="{00000002-839C-4B04-8004-FBA13D7EF24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320</c:v>
                </c:pt>
                <c:pt idx="3">
                  <c:v>279</c:v>
                </c:pt>
                <c:pt idx="6">
                  <c:v>105</c:v>
                </c:pt>
                <c:pt idx="9">
                  <c:v>69</c:v>
                </c:pt>
                <c:pt idx="12">
                  <c:v>56</c:v>
                </c:pt>
              </c:numCache>
            </c:numRef>
          </c:val>
          <c:extLst xmlns:c16r2="http://schemas.microsoft.com/office/drawing/2015/06/chart">
            <c:ext xmlns:c16="http://schemas.microsoft.com/office/drawing/2014/chart" uri="{C3380CC4-5D6E-409C-BE32-E72D297353CC}">
              <c16:uniqueId val="{00000003-839C-4B04-8004-FBA13D7EF24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450</c:v>
                </c:pt>
                <c:pt idx="3">
                  <c:v>460</c:v>
                </c:pt>
                <c:pt idx="6">
                  <c:v>491</c:v>
                </c:pt>
                <c:pt idx="9">
                  <c:v>575</c:v>
                </c:pt>
                <c:pt idx="12">
                  <c:v>623</c:v>
                </c:pt>
              </c:numCache>
            </c:numRef>
          </c:val>
          <c:extLst xmlns:c16r2="http://schemas.microsoft.com/office/drawing/2015/06/chart">
            <c:ext xmlns:c16="http://schemas.microsoft.com/office/drawing/2014/chart" uri="{C3380CC4-5D6E-409C-BE32-E72D297353CC}">
              <c16:uniqueId val="{00000004-839C-4B04-8004-FBA13D7EF24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839C-4B04-8004-FBA13D7EF24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839C-4B04-8004-FBA13D7EF24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1310</c:v>
                </c:pt>
                <c:pt idx="3">
                  <c:v>1304</c:v>
                </c:pt>
                <c:pt idx="6">
                  <c:v>1355</c:v>
                </c:pt>
                <c:pt idx="9">
                  <c:v>1335</c:v>
                </c:pt>
                <c:pt idx="12">
                  <c:v>1329</c:v>
                </c:pt>
              </c:numCache>
            </c:numRef>
          </c:val>
          <c:extLst xmlns:c16r2="http://schemas.microsoft.com/office/drawing/2015/06/chart">
            <c:ext xmlns:c16="http://schemas.microsoft.com/office/drawing/2014/chart" uri="{C3380CC4-5D6E-409C-BE32-E72D297353CC}">
              <c16:uniqueId val="{00000007-839C-4B04-8004-FBA13D7EF24E}"/>
            </c:ext>
          </c:extLst>
        </c:ser>
        <c:dLbls>
          <c:showLegendKey val="0"/>
          <c:showVal val="0"/>
          <c:showCatName val="0"/>
          <c:showSerName val="0"/>
          <c:showPercent val="0"/>
          <c:showBubbleSize val="0"/>
        </c:dLbls>
        <c:gapWidth val="100"/>
        <c:overlap val="100"/>
        <c:axId val="485467672"/>
        <c:axId val="48547041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519</c:v>
                </c:pt>
                <c:pt idx="2">
                  <c:v>#N/A</c:v>
                </c:pt>
                <c:pt idx="3">
                  <c:v>#N/A</c:v>
                </c:pt>
                <c:pt idx="4">
                  <c:v>475</c:v>
                </c:pt>
                <c:pt idx="5">
                  <c:v>#N/A</c:v>
                </c:pt>
                <c:pt idx="6">
                  <c:v>#N/A</c:v>
                </c:pt>
                <c:pt idx="7">
                  <c:v>600</c:v>
                </c:pt>
                <c:pt idx="8">
                  <c:v>#N/A</c:v>
                </c:pt>
                <c:pt idx="9">
                  <c:v>#N/A</c:v>
                </c:pt>
                <c:pt idx="10">
                  <c:v>581</c:v>
                </c:pt>
                <c:pt idx="11">
                  <c:v>#N/A</c:v>
                </c:pt>
                <c:pt idx="12">
                  <c:v>#N/A</c:v>
                </c:pt>
                <c:pt idx="13">
                  <c:v>588</c:v>
                </c:pt>
                <c:pt idx="14">
                  <c:v>#N/A</c:v>
                </c:pt>
              </c:numCache>
            </c:numRef>
          </c:val>
          <c:smooth val="0"/>
          <c:extLst xmlns:c16r2="http://schemas.microsoft.com/office/drawing/2015/06/chart">
            <c:ext xmlns:c16="http://schemas.microsoft.com/office/drawing/2014/chart" uri="{C3380CC4-5D6E-409C-BE32-E72D297353CC}">
              <c16:uniqueId val="{00000008-839C-4B04-8004-FBA13D7EF24E}"/>
            </c:ext>
          </c:extLst>
        </c:ser>
        <c:dLbls>
          <c:showLegendKey val="0"/>
          <c:showVal val="0"/>
          <c:showCatName val="0"/>
          <c:showSerName val="0"/>
          <c:showPercent val="0"/>
          <c:showBubbleSize val="0"/>
        </c:dLbls>
        <c:marker val="1"/>
        <c:smooth val="0"/>
        <c:axId val="485467672"/>
        <c:axId val="485470416"/>
      </c:lineChart>
      <c:catAx>
        <c:axId val="4854676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85470416"/>
        <c:crosses val="autoZero"/>
        <c:auto val="1"/>
        <c:lblAlgn val="ctr"/>
        <c:lblOffset val="100"/>
        <c:tickLblSkip val="1"/>
        <c:tickMarkSkip val="1"/>
        <c:noMultiLvlLbl val="0"/>
      </c:catAx>
      <c:valAx>
        <c:axId val="4854704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54676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18249</c:v>
                </c:pt>
                <c:pt idx="5">
                  <c:v>18240</c:v>
                </c:pt>
                <c:pt idx="8">
                  <c:v>17991</c:v>
                </c:pt>
                <c:pt idx="11">
                  <c:v>17691</c:v>
                </c:pt>
                <c:pt idx="14">
                  <c:v>17563</c:v>
                </c:pt>
              </c:numCache>
            </c:numRef>
          </c:val>
          <c:extLst xmlns:c16r2="http://schemas.microsoft.com/office/drawing/2015/06/chart">
            <c:ext xmlns:c16="http://schemas.microsoft.com/office/drawing/2014/chart" uri="{C3380CC4-5D6E-409C-BE32-E72D297353CC}">
              <c16:uniqueId val="{00000000-1FBA-49AD-A3EC-82F4DD7E8A0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792</c:v>
                </c:pt>
                <c:pt idx="5">
                  <c:v>746</c:v>
                </c:pt>
                <c:pt idx="8">
                  <c:v>654</c:v>
                </c:pt>
                <c:pt idx="11">
                  <c:v>583</c:v>
                </c:pt>
                <c:pt idx="14">
                  <c:v>401</c:v>
                </c:pt>
              </c:numCache>
            </c:numRef>
          </c:val>
          <c:extLst xmlns:c16r2="http://schemas.microsoft.com/office/drawing/2015/06/chart">
            <c:ext xmlns:c16="http://schemas.microsoft.com/office/drawing/2014/chart" uri="{C3380CC4-5D6E-409C-BE32-E72D297353CC}">
              <c16:uniqueId val="{00000001-1FBA-49AD-A3EC-82F4DD7E8A0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5612</c:v>
                </c:pt>
                <c:pt idx="5">
                  <c:v>6093</c:v>
                </c:pt>
                <c:pt idx="8">
                  <c:v>6489</c:v>
                </c:pt>
                <c:pt idx="11">
                  <c:v>5937</c:v>
                </c:pt>
                <c:pt idx="14">
                  <c:v>6353</c:v>
                </c:pt>
              </c:numCache>
            </c:numRef>
          </c:val>
          <c:extLst xmlns:c16r2="http://schemas.microsoft.com/office/drawing/2015/06/chart">
            <c:ext xmlns:c16="http://schemas.microsoft.com/office/drawing/2014/chart" uri="{C3380CC4-5D6E-409C-BE32-E72D297353CC}">
              <c16:uniqueId val="{00000002-1FBA-49AD-A3EC-82F4DD7E8A0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1FBA-49AD-A3EC-82F4DD7E8A0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1FBA-49AD-A3EC-82F4DD7E8A0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249</c:v>
                </c:pt>
                <c:pt idx="3">
                  <c:v>248</c:v>
                </c:pt>
                <c:pt idx="6">
                  <c:v>258</c:v>
                </c:pt>
                <c:pt idx="9">
                  <c:v>264</c:v>
                </c:pt>
                <c:pt idx="12">
                  <c:v>198</c:v>
                </c:pt>
              </c:numCache>
            </c:numRef>
          </c:val>
          <c:extLst xmlns:c16r2="http://schemas.microsoft.com/office/drawing/2015/06/chart">
            <c:ext xmlns:c16="http://schemas.microsoft.com/office/drawing/2014/chart" uri="{C3380CC4-5D6E-409C-BE32-E72D297353CC}">
              <c16:uniqueId val="{00000005-1FBA-49AD-A3EC-82F4DD7E8A0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1FBA-49AD-A3EC-82F4DD7E8A0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1251</c:v>
                </c:pt>
                <c:pt idx="3">
                  <c:v>867</c:v>
                </c:pt>
                <c:pt idx="6">
                  <c:v>786</c:v>
                </c:pt>
                <c:pt idx="9">
                  <c:v>727</c:v>
                </c:pt>
                <c:pt idx="12">
                  <c:v>678</c:v>
                </c:pt>
              </c:numCache>
            </c:numRef>
          </c:val>
          <c:extLst xmlns:c16r2="http://schemas.microsoft.com/office/drawing/2015/06/chart">
            <c:ext xmlns:c16="http://schemas.microsoft.com/office/drawing/2014/chart" uri="{C3380CC4-5D6E-409C-BE32-E72D297353CC}">
              <c16:uniqueId val="{00000007-1FBA-49AD-A3EC-82F4DD7E8A0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6063</c:v>
                </c:pt>
                <c:pt idx="3">
                  <c:v>5988</c:v>
                </c:pt>
                <c:pt idx="6">
                  <c:v>5783</c:v>
                </c:pt>
                <c:pt idx="9">
                  <c:v>5991</c:v>
                </c:pt>
                <c:pt idx="12">
                  <c:v>6988</c:v>
                </c:pt>
              </c:numCache>
            </c:numRef>
          </c:val>
          <c:extLst xmlns:c16r2="http://schemas.microsoft.com/office/drawing/2015/06/chart">
            <c:ext xmlns:c16="http://schemas.microsoft.com/office/drawing/2014/chart" uri="{C3380CC4-5D6E-409C-BE32-E72D297353CC}">
              <c16:uniqueId val="{00000008-1FBA-49AD-A3EC-82F4DD7E8A0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9</c:v>
                </c:pt>
                <c:pt idx="3">
                  <c:v>8</c:v>
                </c:pt>
                <c:pt idx="6">
                  <c:v>6</c:v>
                </c:pt>
                <c:pt idx="9">
                  <c:v>4</c:v>
                </c:pt>
                <c:pt idx="12">
                  <c:v>2</c:v>
                </c:pt>
              </c:numCache>
            </c:numRef>
          </c:val>
          <c:extLst xmlns:c16r2="http://schemas.microsoft.com/office/drawing/2015/06/chart">
            <c:ext xmlns:c16="http://schemas.microsoft.com/office/drawing/2014/chart" uri="{C3380CC4-5D6E-409C-BE32-E72D297353CC}">
              <c16:uniqueId val="{00000009-1FBA-49AD-A3EC-82F4DD7E8A0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14449</c:v>
                </c:pt>
                <c:pt idx="3">
                  <c:v>14765</c:v>
                </c:pt>
                <c:pt idx="6">
                  <c:v>14826</c:v>
                </c:pt>
                <c:pt idx="9">
                  <c:v>14215</c:v>
                </c:pt>
                <c:pt idx="12">
                  <c:v>13959</c:v>
                </c:pt>
              </c:numCache>
            </c:numRef>
          </c:val>
          <c:extLst xmlns:c16r2="http://schemas.microsoft.com/office/drawing/2015/06/chart">
            <c:ext xmlns:c16="http://schemas.microsoft.com/office/drawing/2014/chart" uri="{C3380CC4-5D6E-409C-BE32-E72D297353CC}">
              <c16:uniqueId val="{0000000A-1FBA-49AD-A3EC-82F4DD7E8A0F}"/>
            </c:ext>
          </c:extLst>
        </c:ser>
        <c:dLbls>
          <c:showLegendKey val="0"/>
          <c:showVal val="0"/>
          <c:showCatName val="0"/>
          <c:showSerName val="0"/>
          <c:showPercent val="0"/>
          <c:showBubbleSize val="0"/>
        </c:dLbls>
        <c:gapWidth val="100"/>
        <c:overlap val="100"/>
        <c:axId val="484167240"/>
        <c:axId val="48417037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1FBA-49AD-A3EC-82F4DD7E8A0F}"/>
            </c:ext>
          </c:extLst>
        </c:ser>
        <c:dLbls>
          <c:showLegendKey val="0"/>
          <c:showVal val="0"/>
          <c:showCatName val="0"/>
          <c:showSerName val="0"/>
          <c:showPercent val="0"/>
          <c:showBubbleSize val="0"/>
        </c:dLbls>
        <c:marker val="1"/>
        <c:smooth val="0"/>
        <c:axId val="484167240"/>
        <c:axId val="484170376"/>
      </c:lineChart>
      <c:catAx>
        <c:axId val="4841672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84170376"/>
        <c:crosses val="autoZero"/>
        <c:auto val="1"/>
        <c:lblAlgn val="ctr"/>
        <c:lblOffset val="100"/>
        <c:tickLblSkip val="1"/>
        <c:tickMarkSkip val="1"/>
        <c:noMultiLvlLbl val="0"/>
      </c:catAx>
      <c:valAx>
        <c:axId val="4841703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41672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2574</c:v>
                </c:pt>
                <c:pt idx="1">
                  <c:v>2169</c:v>
                </c:pt>
                <c:pt idx="2">
                  <c:v>2590</c:v>
                </c:pt>
              </c:numCache>
            </c:numRef>
          </c:val>
          <c:extLst xmlns:c16r2="http://schemas.microsoft.com/office/drawing/2015/06/chart">
            <c:ext xmlns:c16="http://schemas.microsoft.com/office/drawing/2014/chart" uri="{C3380CC4-5D6E-409C-BE32-E72D297353CC}">
              <c16:uniqueId val="{00000000-1CF1-4925-A4EE-F98F436CEFC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42</c:v>
                </c:pt>
                <c:pt idx="1">
                  <c:v>42</c:v>
                </c:pt>
                <c:pt idx="2">
                  <c:v>42</c:v>
                </c:pt>
              </c:numCache>
            </c:numRef>
          </c:val>
          <c:extLst xmlns:c16r2="http://schemas.microsoft.com/office/drawing/2015/06/chart">
            <c:ext xmlns:c16="http://schemas.microsoft.com/office/drawing/2014/chart" uri="{C3380CC4-5D6E-409C-BE32-E72D297353CC}">
              <c16:uniqueId val="{00000001-1CF1-4925-A4EE-F98F436CEFC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3255</c:v>
                </c:pt>
                <c:pt idx="1">
                  <c:v>3097</c:v>
                </c:pt>
                <c:pt idx="2">
                  <c:v>2970</c:v>
                </c:pt>
              </c:numCache>
            </c:numRef>
          </c:val>
          <c:extLst xmlns:c16r2="http://schemas.microsoft.com/office/drawing/2015/06/chart">
            <c:ext xmlns:c16="http://schemas.microsoft.com/office/drawing/2014/chart" uri="{C3380CC4-5D6E-409C-BE32-E72D297353CC}">
              <c16:uniqueId val="{00000002-1CF1-4925-A4EE-F98F436CEFCD}"/>
            </c:ext>
          </c:extLst>
        </c:ser>
        <c:dLbls>
          <c:showLegendKey val="0"/>
          <c:showVal val="0"/>
          <c:showCatName val="0"/>
          <c:showSerName val="0"/>
          <c:showPercent val="0"/>
          <c:showBubbleSize val="0"/>
        </c:dLbls>
        <c:gapWidth val="120"/>
        <c:overlap val="100"/>
        <c:axId val="484170768"/>
        <c:axId val="484169984"/>
      </c:barChart>
      <c:catAx>
        <c:axId val="4841707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84169984"/>
        <c:crosses val="autoZero"/>
        <c:auto val="1"/>
        <c:lblAlgn val="ctr"/>
        <c:lblOffset val="100"/>
        <c:tickLblSkip val="1"/>
        <c:tickMarkSkip val="1"/>
        <c:noMultiLvlLbl val="0"/>
      </c:catAx>
      <c:valAx>
        <c:axId val="48416998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841707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65CA-4EBF-860C-198D8D3E03CD}"/>
                </c:ext>
                <c:ext xmlns:c15="http://schemas.microsoft.com/office/drawing/2012/chart" uri="{CE6537A1-D6FC-4f65-9D91-7224C49458BB}">
                  <c15:dlblFieldTable>
                    <c15:dlblFTEntry>
                      <c15:txfldGUID>{5B29F5DC-3F56-4B69-B8CA-064135CC038B}</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65CA-4EBF-860C-198D8D3E03CD}"/>
                </c:ext>
                <c:ext xmlns:c15="http://schemas.microsoft.com/office/drawing/2012/chart" uri="{CE6537A1-D6FC-4f65-9D91-7224C49458BB}">
                  <c15:dlblFieldTable>
                    <c15:dlblFTEntry>
                      <c15:txfldGUID>{1D3847BF-84D8-4871-ADEC-A77055BC3292}</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65CA-4EBF-860C-198D8D3E03CD}"/>
                </c:ext>
                <c:ext xmlns:c15="http://schemas.microsoft.com/office/drawing/2012/chart" uri="{CE6537A1-D6FC-4f65-9D91-7224C49458BB}">
                  <c15:dlblFieldTable>
                    <c15:dlblFTEntry>
                      <c15:txfldGUID>{77016CCB-377E-4F02-941B-7645EE60CF89}</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65CA-4EBF-860C-198D8D3E03CD}"/>
                </c:ext>
                <c:ext xmlns:c15="http://schemas.microsoft.com/office/drawing/2012/chart" uri="{CE6537A1-D6FC-4f65-9D91-7224C49458BB}">
                  <c15:dlblFieldTable>
                    <c15:dlblFTEntry>
                      <c15:txfldGUID>{078B7B02-FD70-4B2D-B6A5-DB7D1C29104F}</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65CA-4EBF-860C-198D8D3E03CD}"/>
                </c:ext>
                <c:ext xmlns:c15="http://schemas.microsoft.com/office/drawing/2012/chart" uri="{CE6537A1-D6FC-4f65-9D91-7224C49458BB}">
                  <c15:dlblFieldTable>
                    <c15:dlblFTEntry>
                      <c15:txfldGUID>{646C8211-46FC-40F9-8D91-A762E9563279}</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65CA-4EBF-860C-198D8D3E03CD}"/>
                </c:ext>
                <c:ext xmlns:c15="http://schemas.microsoft.com/office/drawing/2012/chart" uri="{CE6537A1-D6FC-4f65-9D91-7224C49458BB}">
                  <c15:dlblFieldTable>
                    <c15:dlblFTEntry>
                      <c15:txfldGUID>{034A2F06-F2A3-4387-B391-B6B3BDC5AEB6}</c15:txfldGUID>
                      <c15:f>公会計指標分析・財政指標組合せ分析表!$BX$50</c15:f>
                      <c15:dlblFieldTableCache>
                        <c:ptCount val="1"/>
                        <c:pt idx="0">
                          <c:v>H28</c:v>
                        </c:pt>
                      </c15:dlblFieldTableCache>
                    </c15:dlblFTEntry>
                  </c15:dlblFieldTable>
                  <c15:showDataLabelsRange val="0"/>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65CA-4EBF-860C-198D8D3E03CD}"/>
                </c:ext>
                <c:ext xmlns:c15="http://schemas.microsoft.com/office/drawing/2012/chart" uri="{CE6537A1-D6FC-4f65-9D91-7224C49458BB}">
                  <c15:dlblFieldTable>
                    <c15:dlblFTEntry>
                      <c15:txfldGUID>{1394AAD4-FA2E-4D29-96EA-36F42BC21515}</c15:txfldGUID>
                      <c15:f>公会計指標分析・財政指標組合せ分析表!$CF$50</c15:f>
                      <c15:dlblFieldTableCache>
                        <c:ptCount val="1"/>
                        <c:pt idx="0">
                          <c:v>H29</c:v>
                        </c:pt>
                      </c15:dlblFieldTableCache>
                    </c15:dlblFTEntry>
                  </c15:dlblFieldTable>
                  <c15:showDataLabelsRange val="0"/>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65CA-4EBF-860C-198D8D3E03CD}"/>
                </c:ext>
                <c:ext xmlns:c15="http://schemas.microsoft.com/office/drawing/2012/chart" uri="{CE6537A1-D6FC-4f65-9D91-7224C49458BB}">
                  <c15:dlblFieldTable>
                    <c15:dlblFTEntry>
                      <c15:txfldGUID>{270D4B13-B8CC-4AB3-B6C9-46F8B89F75EB}</c15:txfldGUID>
                      <c15:f>公会計指標分析・財政指標組合せ分析表!$CN$50</c15:f>
                      <c15:dlblFieldTableCache>
                        <c:ptCount val="1"/>
                        <c:pt idx="0">
                          <c:v>H30</c:v>
                        </c:pt>
                      </c15:dlblFieldTableCache>
                    </c15:dlblFTEntry>
                  </c15:dlblFieldTable>
                  <c15:showDataLabelsRange val="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65CA-4EBF-860C-198D8D3E03CD}"/>
                </c:ext>
                <c:ext xmlns:c15="http://schemas.microsoft.com/office/drawing/2012/chart" uri="{CE6537A1-D6FC-4f65-9D91-7224C49458BB}">
                  <c15:dlblFieldTable>
                    <c15:dlblFTEntry>
                      <c15:txfldGUID>{3024FC07-41E5-4DC2-AAC6-495458DEC510}</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48.8</c:v>
                </c:pt>
                <c:pt idx="8">
                  <c:v>49.2</c:v>
                </c:pt>
                <c:pt idx="16">
                  <c:v>50.5</c:v>
                </c:pt>
                <c:pt idx="24">
                  <c:v>52.3</c:v>
                </c:pt>
                <c:pt idx="32">
                  <c:v>53.5</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65CA-4EBF-860C-198D8D3E03C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65CA-4EBF-860C-198D8D3E03CD}"/>
                </c:ext>
                <c:ext xmlns:c15="http://schemas.microsoft.com/office/drawing/2012/chart" uri="{CE6537A1-D6FC-4f65-9D91-7224C49458BB}">
                  <c15:layout/>
                  <c15:dlblFieldTable>
                    <c15:dlblFTEntry>
                      <c15:txfldGUID>{B0E9EA35-999D-4E60-AAA2-5B4A6933D4B9}</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65CA-4EBF-860C-198D8D3E03CD}"/>
                </c:ext>
                <c:ext xmlns:c15="http://schemas.microsoft.com/office/drawing/2012/chart" uri="{CE6537A1-D6FC-4f65-9D91-7224C49458BB}">
                  <c15:dlblFieldTable>
                    <c15:dlblFTEntry>
                      <c15:txfldGUID>{0FC996A8-D8C6-4519-AFFD-FE8FCB679F96}</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65CA-4EBF-860C-198D8D3E03CD}"/>
                </c:ext>
                <c:ext xmlns:c15="http://schemas.microsoft.com/office/drawing/2012/chart" uri="{CE6537A1-D6FC-4f65-9D91-7224C49458BB}">
                  <c15:dlblFieldTable>
                    <c15:dlblFTEntry>
                      <c15:txfldGUID>{BE9B24F2-02D4-4ED9-80DD-B67978A01B21}</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65CA-4EBF-860C-198D8D3E03CD}"/>
                </c:ext>
                <c:ext xmlns:c15="http://schemas.microsoft.com/office/drawing/2012/chart" uri="{CE6537A1-D6FC-4f65-9D91-7224C49458BB}">
                  <c15:dlblFieldTable>
                    <c15:dlblFTEntry>
                      <c15:txfldGUID>{78D3C751-CBFA-497B-8739-72F42D45CDAF}</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65CA-4EBF-860C-198D8D3E03CD}"/>
                </c:ext>
                <c:ext xmlns:c15="http://schemas.microsoft.com/office/drawing/2012/chart" uri="{CE6537A1-D6FC-4f65-9D91-7224C49458BB}">
                  <c15:dlblFieldTable>
                    <c15:dlblFTEntry>
                      <c15:txfldGUID>{C880345D-5723-4891-A5A7-E440864DB310}</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65CA-4EBF-860C-198D8D3E03CD}"/>
                </c:ext>
                <c:ext xmlns:c15="http://schemas.microsoft.com/office/drawing/2012/chart" uri="{CE6537A1-D6FC-4f65-9D91-7224C49458BB}">
                  <c15:layout/>
                  <c15:dlblFieldTable>
                    <c15:dlblFTEntry>
                      <c15:txfldGUID>{E722FA2D-8910-439E-A3E7-AAAD349CEAAB}</c15:txfldGUID>
                      <c15:f>公会計指標分析・財政指標組合せ分析表!$BX$50</c15:f>
                      <c15:dlblFieldTableCache>
                        <c:ptCount val="1"/>
                        <c:pt idx="0">
                          <c:v>H28</c:v>
                        </c:pt>
                      </c15:dlblFieldTableCache>
                    </c15:dlblFTEntry>
                  </c15:dlblFieldTable>
                  <c15:showDataLabelsRange val="0"/>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65CA-4EBF-860C-198D8D3E03CD}"/>
                </c:ext>
                <c:ext xmlns:c15="http://schemas.microsoft.com/office/drawing/2012/chart" uri="{CE6537A1-D6FC-4f65-9D91-7224C49458BB}">
                  <c15:layout/>
                  <c15:dlblFieldTable>
                    <c15:dlblFTEntry>
                      <c15:txfldGUID>{66CCB973-ADC5-4366-8186-D9C3E5FAB4F8}</c15:txfldGUID>
                      <c15:f>公会計指標分析・財政指標組合せ分析表!$CF$50</c15:f>
                      <c15:dlblFieldTableCache>
                        <c:ptCount val="1"/>
                        <c:pt idx="0">
                          <c:v>H29</c:v>
                        </c:pt>
                      </c15:dlblFieldTableCache>
                    </c15:dlblFTEntry>
                  </c15:dlblFieldTable>
                  <c15:showDataLabelsRange val="0"/>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65CA-4EBF-860C-198D8D3E03CD}"/>
                </c:ext>
                <c:ext xmlns:c15="http://schemas.microsoft.com/office/drawing/2012/chart" uri="{CE6537A1-D6FC-4f65-9D91-7224C49458BB}">
                  <c15:layout/>
                  <c15:dlblFieldTable>
                    <c15:dlblFTEntry>
                      <c15:txfldGUID>{DD75FA32-D66F-4F57-9014-C840ACBF17D6}</c15:txfldGUID>
                      <c15:f>公会計指標分析・財政指標組合せ分析表!$CN$50</c15:f>
                      <c15:dlblFieldTableCache>
                        <c:ptCount val="1"/>
                        <c:pt idx="0">
                          <c:v>H30</c:v>
                        </c:pt>
                      </c15:dlblFieldTableCache>
                    </c15:dlblFTEntry>
                  </c15:dlblFieldTable>
                  <c15:showDataLabelsRange val="0"/>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65CA-4EBF-860C-198D8D3E03CD}"/>
                </c:ext>
                <c:ext xmlns:c15="http://schemas.microsoft.com/office/drawing/2012/chart" uri="{CE6537A1-D6FC-4f65-9D91-7224C49458BB}">
                  <c15:layout/>
                  <c15:dlblFieldTable>
                    <c15:dlblFTEntry>
                      <c15:txfldGUID>{45A733CF-1BFB-4741-9671-E5CD0AD6D906}</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56.8</c:v>
                </c:pt>
                <c:pt idx="8">
                  <c:v>60.4</c:v>
                </c:pt>
                <c:pt idx="16">
                  <c:v>59.3</c:v>
                </c:pt>
                <c:pt idx="24">
                  <c:v>59.9</c:v>
                </c:pt>
                <c:pt idx="32">
                  <c:v>61.5</c:v>
                </c:pt>
              </c:numCache>
            </c:numRef>
          </c:xVal>
          <c:yVal>
            <c:numRef>
              <c:f>公会計指標分析・財政指標組合せ分析表!$BP$55:$DC$55</c:f>
              <c:numCache>
                <c:formatCode>#,##0.0;"▲ "#,##0.0</c:formatCode>
                <c:ptCount val="40"/>
                <c:pt idx="0">
                  <c:v>33.6</c:v>
                </c:pt>
                <c:pt idx="8">
                  <c:v>35.299999999999997</c:v>
                </c:pt>
                <c:pt idx="16">
                  <c:v>31.9</c:v>
                </c:pt>
                <c:pt idx="24">
                  <c:v>24.2</c:v>
                </c:pt>
                <c:pt idx="32">
                  <c:v>22.1</c:v>
                </c:pt>
              </c:numCache>
            </c:numRef>
          </c:yVal>
          <c:smooth val="0"/>
          <c:extLst xmlns:c16r2="http://schemas.microsoft.com/office/drawing/2015/06/chart">
            <c:ext xmlns:c16="http://schemas.microsoft.com/office/drawing/2014/chart" uri="{C3380CC4-5D6E-409C-BE32-E72D297353CC}">
              <c16:uniqueId val="{00000013-65CA-4EBF-860C-198D8D3E03CD}"/>
            </c:ext>
          </c:extLst>
        </c:ser>
        <c:dLbls>
          <c:showLegendKey val="0"/>
          <c:showVal val="1"/>
          <c:showCatName val="0"/>
          <c:showSerName val="0"/>
          <c:showPercent val="0"/>
          <c:showBubbleSize val="0"/>
        </c:dLbls>
        <c:axId val="484167632"/>
        <c:axId val="484168024"/>
      </c:scatterChart>
      <c:valAx>
        <c:axId val="484167632"/>
        <c:scaling>
          <c:orientation val="minMax"/>
          <c:max val="61.9"/>
          <c:min val="56.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84168024"/>
        <c:crosses val="autoZero"/>
        <c:crossBetween val="midCat"/>
      </c:valAx>
      <c:valAx>
        <c:axId val="484168024"/>
        <c:scaling>
          <c:orientation val="minMax"/>
          <c:max val="38"/>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8416763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30A5-45B8-8A4E-4F0679E45118}"/>
                </c:ext>
                <c:ext xmlns:c15="http://schemas.microsoft.com/office/drawing/2012/chart" uri="{CE6537A1-D6FC-4f65-9D91-7224C49458BB}">
                  <c15:dlblFieldTable>
                    <c15:dlblFTEntry>
                      <c15:txfldGUID>{3FC8AA9A-276E-43E5-AECD-3CB028323EAB}</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30A5-45B8-8A4E-4F0679E45118}"/>
                </c:ext>
                <c:ext xmlns:c15="http://schemas.microsoft.com/office/drawing/2012/chart" uri="{CE6537A1-D6FC-4f65-9D91-7224C49458BB}">
                  <c15:dlblFieldTable>
                    <c15:dlblFTEntry>
                      <c15:txfldGUID>{1B2587F1-C019-4DC1-94A7-F79B249B0DD8}</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30A5-45B8-8A4E-4F0679E45118}"/>
                </c:ext>
                <c:ext xmlns:c15="http://schemas.microsoft.com/office/drawing/2012/chart" uri="{CE6537A1-D6FC-4f65-9D91-7224C49458BB}">
                  <c15:dlblFieldTable>
                    <c15:dlblFTEntry>
                      <c15:txfldGUID>{D23D8BC5-43A8-4FD2-8BBA-FC1FD018159E}</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30A5-45B8-8A4E-4F0679E45118}"/>
                </c:ext>
                <c:ext xmlns:c15="http://schemas.microsoft.com/office/drawing/2012/chart" uri="{CE6537A1-D6FC-4f65-9D91-7224C49458BB}">
                  <c15:dlblFieldTable>
                    <c15:dlblFTEntry>
                      <c15:txfldGUID>{59AB093C-59E9-4372-89FC-A0FA04CD93EF}</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30A5-45B8-8A4E-4F0679E45118}"/>
                </c:ext>
                <c:ext xmlns:c15="http://schemas.microsoft.com/office/drawing/2012/chart" uri="{CE6537A1-D6FC-4f65-9D91-7224C49458BB}">
                  <c15:dlblFieldTable>
                    <c15:dlblFTEntry>
                      <c15:txfldGUID>{3DD8D24F-BD4F-423F-AF27-02FA146A35DE}</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30A5-45B8-8A4E-4F0679E45118}"/>
                </c:ext>
                <c:ext xmlns:c15="http://schemas.microsoft.com/office/drawing/2012/chart" uri="{CE6537A1-D6FC-4f65-9D91-7224C49458BB}">
                  <c15:dlblFieldTable>
                    <c15:dlblFTEntry>
                      <c15:txfldGUID>{FD52A8D3-6054-4090-89D3-1D41EE9558C4}</c15:txfldGUID>
                      <c15:f>公会計指標分析・財政指標組合せ分析表!$BX$72</c15:f>
                      <c15:dlblFieldTableCache>
                        <c:ptCount val="1"/>
                        <c:pt idx="0">
                          <c:v>H28</c:v>
                        </c:pt>
                      </c15:dlblFieldTableCache>
                    </c15:dlblFTEntry>
                  </c15:dlblFieldTable>
                  <c15:showDataLabelsRange val="0"/>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30A5-45B8-8A4E-4F0679E45118}"/>
                </c:ext>
                <c:ext xmlns:c15="http://schemas.microsoft.com/office/drawing/2012/chart" uri="{CE6537A1-D6FC-4f65-9D91-7224C49458BB}">
                  <c15:dlblFieldTable>
                    <c15:dlblFTEntry>
                      <c15:txfldGUID>{996FBD01-8B43-4561-A933-B7E3558DD41F}</c15:txfldGUID>
                      <c15:f>公会計指標分析・財政指標組合せ分析表!$CF$72</c15:f>
                      <c15:dlblFieldTableCache>
                        <c:ptCount val="1"/>
                        <c:pt idx="0">
                          <c:v>H29</c:v>
                        </c:pt>
                      </c15:dlblFieldTableCache>
                    </c15:dlblFTEntry>
                  </c15:dlblFieldTable>
                  <c15:showDataLabelsRange val="0"/>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30A5-45B8-8A4E-4F0679E45118}"/>
                </c:ext>
                <c:ext xmlns:c15="http://schemas.microsoft.com/office/drawing/2012/chart" uri="{CE6537A1-D6FC-4f65-9D91-7224C49458BB}">
                  <c15:dlblFieldTable>
                    <c15:dlblFTEntry>
                      <c15:txfldGUID>{ED1B02F8-494F-4D2D-BF5C-A34AD4F492CF}</c15:txfldGUID>
                      <c15:f>公会計指標分析・財政指標組合せ分析表!$CN$72</c15:f>
                      <c15:dlblFieldTableCache>
                        <c:ptCount val="1"/>
                        <c:pt idx="0">
                          <c:v>H30</c:v>
                        </c:pt>
                      </c15:dlblFieldTableCache>
                    </c15:dlblFTEntry>
                  </c15:dlblFieldTable>
                  <c15:showDataLabelsRange val="0"/>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30A5-45B8-8A4E-4F0679E45118}"/>
                </c:ext>
                <c:ext xmlns:c15="http://schemas.microsoft.com/office/drawing/2012/chart" uri="{CE6537A1-D6FC-4f65-9D91-7224C49458BB}">
                  <c15:dlblFieldTable>
                    <c15:dlblFTEntry>
                      <c15:txfldGUID>{5E294BF0-2E5E-4EDB-B2F2-5D744BD89388}</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5.9</c:v>
                </c:pt>
                <c:pt idx="8">
                  <c:v>5.0999999999999996</c:v>
                </c:pt>
                <c:pt idx="16">
                  <c:v>5.3</c:v>
                </c:pt>
                <c:pt idx="24">
                  <c:v>5.5</c:v>
                </c:pt>
                <c:pt idx="32">
                  <c:v>5.7</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30A5-45B8-8A4E-4F0679E4511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30A5-45B8-8A4E-4F0679E45118}"/>
                </c:ext>
                <c:ext xmlns:c15="http://schemas.microsoft.com/office/drawing/2012/chart" uri="{CE6537A1-D6FC-4f65-9D91-7224C49458BB}">
                  <c15:layout/>
                  <c15:dlblFieldTable>
                    <c15:dlblFTEntry>
                      <c15:txfldGUID>{DAC9D881-DCA0-4FB0-98F3-7A4CC05616E6}</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30A5-45B8-8A4E-4F0679E45118}"/>
                </c:ext>
                <c:ext xmlns:c15="http://schemas.microsoft.com/office/drawing/2012/chart" uri="{CE6537A1-D6FC-4f65-9D91-7224C49458BB}">
                  <c15:dlblFieldTable>
                    <c15:dlblFTEntry>
                      <c15:txfldGUID>{D8B60660-FACA-4CDE-8056-88F4F75B56B1}</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30A5-45B8-8A4E-4F0679E45118}"/>
                </c:ext>
                <c:ext xmlns:c15="http://schemas.microsoft.com/office/drawing/2012/chart" uri="{CE6537A1-D6FC-4f65-9D91-7224C49458BB}">
                  <c15:dlblFieldTable>
                    <c15:dlblFTEntry>
                      <c15:txfldGUID>{405C1582-C609-49E7-A7AA-B4EB57E5DFD8}</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30A5-45B8-8A4E-4F0679E45118}"/>
                </c:ext>
                <c:ext xmlns:c15="http://schemas.microsoft.com/office/drawing/2012/chart" uri="{CE6537A1-D6FC-4f65-9D91-7224C49458BB}">
                  <c15:dlblFieldTable>
                    <c15:dlblFTEntry>
                      <c15:txfldGUID>{5EC03F7A-FA12-4FED-B0AC-173FFD81E908}</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30A5-45B8-8A4E-4F0679E45118}"/>
                </c:ext>
                <c:ext xmlns:c15="http://schemas.microsoft.com/office/drawing/2012/chart" uri="{CE6537A1-D6FC-4f65-9D91-7224C49458BB}">
                  <c15:dlblFieldTable>
                    <c15:dlblFTEntry>
                      <c15:txfldGUID>{4AA7AC65-09BE-4C6E-93AA-9F1129A4EBE9}</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30A5-45B8-8A4E-4F0679E45118}"/>
                </c:ext>
                <c:ext xmlns:c15="http://schemas.microsoft.com/office/drawing/2012/chart" uri="{CE6537A1-D6FC-4f65-9D91-7224C49458BB}">
                  <c15:layout/>
                  <c15:dlblFieldTable>
                    <c15:dlblFTEntry>
                      <c15:txfldGUID>{A2ADD27B-011B-45CB-989A-3763C744E11A}</c15:txfldGUID>
                      <c15:f>公会計指標分析・財政指標組合せ分析表!$BX$72</c15:f>
                      <c15:dlblFieldTableCache>
                        <c:ptCount val="1"/>
                        <c:pt idx="0">
                          <c:v>H28</c:v>
                        </c:pt>
                      </c15:dlblFieldTableCache>
                    </c15:dlblFTEntry>
                  </c15:dlblFieldTable>
                  <c15:showDataLabelsRange val="0"/>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30A5-45B8-8A4E-4F0679E45118}"/>
                </c:ext>
                <c:ext xmlns:c15="http://schemas.microsoft.com/office/drawing/2012/chart" uri="{CE6537A1-D6FC-4f65-9D91-7224C49458BB}">
                  <c15:layout/>
                  <c15:dlblFieldTable>
                    <c15:dlblFTEntry>
                      <c15:txfldGUID>{A47806B6-C202-47BE-8A32-9731F5FABC2D}</c15:txfldGUID>
                      <c15:f>公会計指標分析・財政指標組合せ分析表!$CF$72</c15:f>
                      <c15:dlblFieldTableCache>
                        <c:ptCount val="1"/>
                        <c:pt idx="0">
                          <c:v>H29</c:v>
                        </c:pt>
                      </c15:dlblFieldTableCache>
                    </c15:dlblFTEntry>
                  </c15:dlblFieldTable>
                  <c15:showDataLabelsRange val="0"/>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30A5-45B8-8A4E-4F0679E45118}"/>
                </c:ext>
                <c:ext xmlns:c15="http://schemas.microsoft.com/office/drawing/2012/chart" uri="{CE6537A1-D6FC-4f65-9D91-7224C49458BB}">
                  <c15:layout/>
                  <c15:dlblFieldTable>
                    <c15:dlblFTEntry>
                      <c15:txfldGUID>{1ECD788E-A265-4B4D-B75C-47731059D794}</c15:txfldGUID>
                      <c15:f>公会計指標分析・財政指標組合せ分析表!$CN$72</c15:f>
                      <c15:dlblFieldTableCache>
                        <c:ptCount val="1"/>
                        <c:pt idx="0">
                          <c:v>H30</c:v>
                        </c:pt>
                      </c15:dlblFieldTableCache>
                    </c15:dlblFTEntry>
                  </c15:dlblFieldTable>
                  <c15:showDataLabelsRange val="0"/>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30A5-45B8-8A4E-4F0679E45118}"/>
                </c:ext>
                <c:ext xmlns:c15="http://schemas.microsoft.com/office/drawing/2012/chart" uri="{CE6537A1-D6FC-4f65-9D91-7224C49458BB}">
                  <c15:layout/>
                  <c15:dlblFieldTable>
                    <c15:dlblFTEntry>
                      <c15:txfldGUID>{1669A356-C512-411C-8D45-1AC99F2F5653}</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c:v>
                </c:pt>
                <c:pt idx="8">
                  <c:v>6.9</c:v>
                </c:pt>
                <c:pt idx="16">
                  <c:v>6.6</c:v>
                </c:pt>
                <c:pt idx="24">
                  <c:v>6.4</c:v>
                </c:pt>
                <c:pt idx="32">
                  <c:v>6.3</c:v>
                </c:pt>
              </c:numCache>
            </c:numRef>
          </c:xVal>
          <c:yVal>
            <c:numRef>
              <c:f>公会計指標分析・財政指標組合せ分析表!$BP$77:$DC$77</c:f>
              <c:numCache>
                <c:formatCode>#,##0.0;"▲ "#,##0.0</c:formatCode>
                <c:ptCount val="40"/>
                <c:pt idx="0">
                  <c:v>33.6</c:v>
                </c:pt>
                <c:pt idx="8">
                  <c:v>35.299999999999997</c:v>
                </c:pt>
                <c:pt idx="16">
                  <c:v>31.9</c:v>
                </c:pt>
                <c:pt idx="24">
                  <c:v>24.2</c:v>
                </c:pt>
                <c:pt idx="32">
                  <c:v>22.1</c:v>
                </c:pt>
              </c:numCache>
            </c:numRef>
          </c:yVal>
          <c:smooth val="0"/>
          <c:extLst xmlns:c16r2="http://schemas.microsoft.com/office/drawing/2015/06/chart">
            <c:ext xmlns:c16="http://schemas.microsoft.com/office/drawing/2014/chart" uri="{C3380CC4-5D6E-409C-BE32-E72D297353CC}">
              <c16:uniqueId val="{00000013-30A5-45B8-8A4E-4F0679E45118}"/>
            </c:ext>
          </c:extLst>
        </c:ser>
        <c:dLbls>
          <c:showLegendKey val="0"/>
          <c:showVal val="1"/>
          <c:showCatName val="0"/>
          <c:showSerName val="0"/>
          <c:showPercent val="0"/>
          <c:showBubbleSize val="0"/>
        </c:dLbls>
        <c:axId val="484168808"/>
        <c:axId val="484173512"/>
      </c:scatterChart>
      <c:valAx>
        <c:axId val="484168808"/>
        <c:scaling>
          <c:orientation val="minMax"/>
          <c:max val="7.1"/>
          <c:min val="6.2"/>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84173512"/>
        <c:crosses val="autoZero"/>
        <c:crossBetween val="midCat"/>
      </c:valAx>
      <c:valAx>
        <c:axId val="484173512"/>
        <c:scaling>
          <c:orientation val="minMax"/>
          <c:max val="38"/>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84168808"/>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福岡県古賀市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元利償還金については、市制施行に伴う大型事業に係る償還ピークが過ぎたことから、平成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年度まで減少していたが、平成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に実施した生涯学習センターの建替えに伴う起債償還が始まり、増加傾向に転じる見込みである。また、組合等が起こした地方債の元利償還金に対する負担金等は、玄界環境組合の起債償還終了に伴い、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以降減少している。今後は、老朽化した公共施設等の整備のための新規起債による償還金の増加、公営企業債の元利償還金に対する繰入金の増加が見込まれるため、起債について慎重な判断を引き続き行うとともに、適正な繰出額の算定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福岡県古賀市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例年、充当可能財源等</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が将来負担額</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を上回っているため、将来負担比率は発生していない。</a:t>
          </a:r>
          <a:br>
            <a:rPr kumimoji="1" lang="ja-JP" altLang="en-US" sz="1400">
              <a:latin typeface="ＭＳ ゴシック" pitchFamily="49" charset="-128"/>
              <a:ea typeface="ＭＳ ゴシック" pitchFamily="49" charset="-128"/>
            </a:rPr>
          </a:br>
          <a:r>
            <a:rPr kumimoji="1" lang="ja-JP" altLang="en-US" sz="1400">
              <a:latin typeface="ＭＳ ゴシック" pitchFamily="49" charset="-128"/>
              <a:ea typeface="ＭＳ ゴシック" pitchFamily="49" charset="-128"/>
            </a:rPr>
            <a:t>今後も、公営企業や一部事務組合の起債も含めて慎重な判断に努め、繰上償還など将来世代への過度な負担とならないよう検討するとともに、充当可能財源の確保により、将来世代負担の適正化に努める。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福岡県古賀市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年度ふるさと応援寄附分の約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千万円を取り崩した一方、積立は約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千万円となり、ふるさと応援寄附基金は約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・財政調整基金は令和元年度は取り崩さず、地方財政法第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条の規定に基づき、決算剰余金を財政調整基金に約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千万円積立たことで、基金全体としては約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・今後、ふるさと応援寄附金の大きな増減はないと見込まれるが、ふるさと応援寄附金額に影響されないように基金の積立・取崩し方法を検討する。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・公共施設等の老朽化対策や扶助費の増などにより基金の取崩しが増加する見込みであるため、適宜積み立てながら将来に備える。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・古賀市公共施設等建設保全資金積立金：　市役所本庁舎及び関係施設等公共施設を建設整備拡充または保全する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・古賀市ふるさと応援寄附基金：　寄附者の指定する目的に応じた事業を実施</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・古賀市ふるさと応援寄附基金：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年度寄附分の約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千万円を取り崩し、令和元年度寄附分の約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千万円を積み立てことに</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より、ふるさと応援寄附基金は約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千万円減少した。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・古賀市公共施設等建設保全資金積立金：　今後、公共施設等総合管理計画に基づき、取崩しが増加する見込みであることから、新規に建設した公共施設については減価償却費を算定し、相当額を毎年積み立てることで、将来の支出に備える。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・古賀市ふるさと応援寄附基金：　基金全体の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を占めているが、主として臨時的経費、政策的経費に充当するために取崩し、ふるさと応援寄附金に依存しない行財政運営とするよう努める。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・決算剰余金の内、約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億円を繰上償還したため、約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・減債基金と合わせて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億円以上を維持することとし、緊急時対応に備える。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・取崩しを行っていないため、運用利子分の増加のみで、百万円単位の増減はない。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・残高が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千万円程度あり、今後公債費償還ピーク時などに取崩すことが考えられるが、財政調整基金と合わせて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億円以上を維持する。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149858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283970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418082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552194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686306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149858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283970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418082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552194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686306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113980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5013305" y="190500"/>
          <a:ext cx="347345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5015845" y="215900"/>
          <a:ext cx="34518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5041245" y="241300"/>
          <a:ext cx="3394710"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福岡県古賀市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2539345" y="190500"/>
          <a:ext cx="234061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2564745" y="215900"/>
          <a:ext cx="22961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2590145" y="241300"/>
          <a:ext cx="226187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36880" y="883285"/>
          <a:ext cx="8879205" cy="17437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558165" y="915035"/>
          <a:ext cx="1214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731645" y="915035"/>
          <a:ext cx="117348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59,522
58,718
42.07
23,025,174
22,186,151
670,696
11,814,714
13,958,907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2905125" y="915035"/>
          <a:ext cx="1341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246245" y="934085"/>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026785" y="934085"/>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7200265" y="946785"/>
          <a:ext cx="56642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246245" y="169354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090285" y="169354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9765665" y="883285"/>
          <a:ext cx="1341120" cy="1247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9987915" y="946785"/>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9987915" y="120967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9987915" y="154495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9825355" y="10356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9879330" y="99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9879330" y="12985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9923780" y="154495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9844405" y="15449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9923780" y="177927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9844405" y="191833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2478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29622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3" name="テキスト ボックス 42"/>
        <xdr:cNvSpPr txBox="1"/>
      </xdr:nvSpPr>
      <xdr:spPr>
        <a:xfrm>
          <a:off x="419100" y="319595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3344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67093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127125" y="4180205"/>
          <a:ext cx="373888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774684" y="452367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387084" y="450700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[ 53.5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48152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48152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15632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15632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762444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762444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127125" y="484441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10984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10984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16318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当市では、平成</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年度に策定した公共施設等総合管理計画において、</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40</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年間で公共施設等の総延床面積を現在の</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割の規模にすることを目標にし、公共施設等の集約化・複合化、施設の長寿命化の取り組みを進めている。</a:t>
          </a:r>
          <a:endPar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有形固定資産減価償却率については上昇傾向にあるものの、類似団体平均と比較すると低水準で推移しており、今後も同計画に基づいて長期的な視点から効果的かつ効率的な管理を推進する。</a:t>
          </a: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10426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127125" y="695769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xdr:cNvSpPr txBox="1"/>
      </xdr:nvSpPr>
      <xdr:spPr>
        <a:xfrm>
          <a:off x="772811" y="686389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xdr:cNvCxnSpPr/>
      </xdr:nvCxnSpPr>
      <xdr:spPr>
        <a:xfrm>
          <a:off x="1127125" y="6653077"/>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xdr:cNvSpPr txBox="1"/>
      </xdr:nvSpPr>
      <xdr:spPr>
        <a:xfrm>
          <a:off x="772811" y="656308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xdr:cNvCxnSpPr/>
      </xdr:nvCxnSpPr>
      <xdr:spPr>
        <a:xfrm>
          <a:off x="1127125" y="635226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xdr:cNvSpPr txBox="1"/>
      </xdr:nvSpPr>
      <xdr:spPr>
        <a:xfrm>
          <a:off x="772811" y="626227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xdr:cNvCxnSpPr/>
      </xdr:nvCxnSpPr>
      <xdr:spPr>
        <a:xfrm>
          <a:off x="1127125" y="6051459"/>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xdr:cNvSpPr txBox="1"/>
      </xdr:nvSpPr>
      <xdr:spPr>
        <a:xfrm>
          <a:off x="772811" y="595765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xdr:cNvCxnSpPr/>
      </xdr:nvCxnSpPr>
      <xdr:spPr>
        <a:xfrm>
          <a:off x="1127125" y="5750651"/>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xdr:cNvSpPr txBox="1"/>
      </xdr:nvSpPr>
      <xdr:spPr>
        <a:xfrm>
          <a:off x="772811" y="565685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xdr:cNvCxnSpPr/>
      </xdr:nvCxnSpPr>
      <xdr:spPr>
        <a:xfrm>
          <a:off x="1127125" y="544984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xdr:cNvSpPr txBox="1"/>
      </xdr:nvSpPr>
      <xdr:spPr>
        <a:xfrm>
          <a:off x="772811" y="53560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xdr:cNvCxnSpPr/>
      </xdr:nvCxnSpPr>
      <xdr:spPr>
        <a:xfrm>
          <a:off x="1127125" y="5145223"/>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xdr:cNvSpPr txBox="1"/>
      </xdr:nvSpPr>
      <xdr:spPr>
        <a:xfrm>
          <a:off x="772811" y="50552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xdr:cNvCxnSpPr/>
      </xdr:nvCxnSpPr>
      <xdr:spPr>
        <a:xfrm>
          <a:off x="1127125" y="48444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xdr:cNvSpPr txBox="1"/>
      </xdr:nvSpPr>
      <xdr:spPr>
        <a:xfrm>
          <a:off x="772811" y="4754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xdr:cNvSpPr/>
      </xdr:nvSpPr>
      <xdr:spPr>
        <a:xfrm>
          <a:off x="1127125" y="484441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33474</xdr:rowOff>
    </xdr:from>
    <xdr:to>
      <xdr:col>23</xdr:col>
      <xdr:colOff>85090</xdr:colOff>
      <xdr:row>35</xdr:row>
      <xdr:rowOff>37465</xdr:rowOff>
    </xdr:to>
    <xdr:cxnSp macro="">
      <xdr:nvCxnSpPr>
        <xdr:cNvPr id="77" name="直線コネクタ 76"/>
        <xdr:cNvCxnSpPr/>
      </xdr:nvCxnSpPr>
      <xdr:spPr>
        <a:xfrm flipV="1">
          <a:off x="4206240" y="5314134"/>
          <a:ext cx="1270" cy="1345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41292</xdr:rowOff>
    </xdr:from>
    <xdr:ext cx="405111" cy="259045"/>
    <xdr:sp macro="" textlink="">
      <xdr:nvSpPr>
        <xdr:cNvPr id="78" name="有形固定資産減価償却率最小値テキスト"/>
        <xdr:cNvSpPr txBox="1"/>
      </xdr:nvSpPr>
      <xdr:spPr>
        <a:xfrm>
          <a:off x="4258945" y="6663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37465</xdr:rowOff>
    </xdr:from>
    <xdr:to>
      <xdr:col>23</xdr:col>
      <xdr:colOff>174625</xdr:colOff>
      <xdr:row>35</xdr:row>
      <xdr:rowOff>37465</xdr:rowOff>
    </xdr:to>
    <xdr:cxnSp macro="">
      <xdr:nvCxnSpPr>
        <xdr:cNvPr id="79" name="直線コネクタ 78"/>
        <xdr:cNvCxnSpPr/>
      </xdr:nvCxnSpPr>
      <xdr:spPr>
        <a:xfrm>
          <a:off x="4119245" y="6659245"/>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151601</xdr:rowOff>
    </xdr:from>
    <xdr:ext cx="405111" cy="259045"/>
    <xdr:sp macro="" textlink="">
      <xdr:nvSpPr>
        <xdr:cNvPr id="80" name="有形固定資産減価償却率最大値テキスト"/>
        <xdr:cNvSpPr txBox="1"/>
      </xdr:nvSpPr>
      <xdr:spPr>
        <a:xfrm>
          <a:off x="4258945" y="5096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33474</xdr:rowOff>
    </xdr:from>
    <xdr:to>
      <xdr:col>23</xdr:col>
      <xdr:colOff>174625</xdr:colOff>
      <xdr:row>27</xdr:row>
      <xdr:rowOff>33474</xdr:rowOff>
    </xdr:to>
    <xdr:cxnSp macro="">
      <xdr:nvCxnSpPr>
        <xdr:cNvPr id="81" name="直線コネクタ 80"/>
        <xdr:cNvCxnSpPr/>
      </xdr:nvCxnSpPr>
      <xdr:spPr>
        <a:xfrm>
          <a:off x="4119245" y="5314134"/>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74130</xdr:rowOff>
    </xdr:from>
    <xdr:ext cx="405111" cy="259045"/>
    <xdr:sp macro="" textlink="">
      <xdr:nvSpPr>
        <xdr:cNvPr id="82" name="有形固定資産減価償却率平均値テキスト"/>
        <xdr:cNvSpPr txBox="1"/>
      </xdr:nvSpPr>
      <xdr:spPr>
        <a:xfrm>
          <a:off x="4258945" y="60253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95703</xdr:rowOff>
    </xdr:from>
    <xdr:to>
      <xdr:col>23</xdr:col>
      <xdr:colOff>136525</xdr:colOff>
      <xdr:row>32</xdr:row>
      <xdr:rowOff>25853</xdr:rowOff>
    </xdr:to>
    <xdr:sp macro="" textlink="">
      <xdr:nvSpPr>
        <xdr:cNvPr id="83" name="フローチャート: 判断 82"/>
        <xdr:cNvSpPr/>
      </xdr:nvSpPr>
      <xdr:spPr>
        <a:xfrm>
          <a:off x="4157345" y="604692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46355</xdr:rowOff>
    </xdr:from>
    <xdr:to>
      <xdr:col>19</xdr:col>
      <xdr:colOff>187325</xdr:colOff>
      <xdr:row>31</xdr:row>
      <xdr:rowOff>147955</xdr:rowOff>
    </xdr:to>
    <xdr:sp macro="" textlink="">
      <xdr:nvSpPr>
        <xdr:cNvPr id="84" name="フローチャート: 判断 83"/>
        <xdr:cNvSpPr/>
      </xdr:nvSpPr>
      <xdr:spPr>
        <a:xfrm>
          <a:off x="3537585" y="599757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27849</xdr:rowOff>
    </xdr:from>
    <xdr:to>
      <xdr:col>15</xdr:col>
      <xdr:colOff>187325</xdr:colOff>
      <xdr:row>31</xdr:row>
      <xdr:rowOff>129449</xdr:rowOff>
    </xdr:to>
    <xdr:sp macro="" textlink="">
      <xdr:nvSpPr>
        <xdr:cNvPr id="85" name="フローチャート: 判断 84"/>
        <xdr:cNvSpPr/>
      </xdr:nvSpPr>
      <xdr:spPr>
        <a:xfrm>
          <a:off x="2867025" y="597906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61776</xdr:rowOff>
    </xdr:from>
    <xdr:to>
      <xdr:col>11</xdr:col>
      <xdr:colOff>187325</xdr:colOff>
      <xdr:row>31</xdr:row>
      <xdr:rowOff>163376</xdr:rowOff>
    </xdr:to>
    <xdr:sp macro="" textlink="">
      <xdr:nvSpPr>
        <xdr:cNvPr id="86" name="フローチャート: 判断 85"/>
        <xdr:cNvSpPr/>
      </xdr:nvSpPr>
      <xdr:spPr>
        <a:xfrm>
          <a:off x="2196465" y="601299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122192</xdr:rowOff>
    </xdr:from>
    <xdr:to>
      <xdr:col>7</xdr:col>
      <xdr:colOff>187325</xdr:colOff>
      <xdr:row>31</xdr:row>
      <xdr:rowOff>52342</xdr:rowOff>
    </xdr:to>
    <xdr:sp macro="" textlink="">
      <xdr:nvSpPr>
        <xdr:cNvPr id="87" name="フローチャート: 判断 86"/>
        <xdr:cNvSpPr/>
      </xdr:nvSpPr>
      <xdr:spPr>
        <a:xfrm>
          <a:off x="1525905" y="590577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xdr:cNvSpPr txBox="1"/>
      </xdr:nvSpPr>
      <xdr:spPr>
        <a:xfrm>
          <a:off x="40532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xdr:cNvSpPr txBox="1"/>
      </xdr:nvSpPr>
      <xdr:spPr>
        <a:xfrm>
          <a:off x="34334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xdr:cNvSpPr txBox="1"/>
      </xdr:nvSpPr>
      <xdr:spPr>
        <a:xfrm>
          <a:off x="27628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xdr:cNvSpPr txBox="1"/>
      </xdr:nvSpPr>
      <xdr:spPr>
        <a:xfrm>
          <a:off x="20923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xdr:cNvSpPr txBox="1"/>
      </xdr:nvSpPr>
      <xdr:spPr>
        <a:xfrm>
          <a:off x="14217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20411</xdr:rowOff>
    </xdr:from>
    <xdr:to>
      <xdr:col>23</xdr:col>
      <xdr:colOff>136525</xdr:colOff>
      <xdr:row>30</xdr:row>
      <xdr:rowOff>122011</xdr:rowOff>
    </xdr:to>
    <xdr:sp macro="" textlink="">
      <xdr:nvSpPr>
        <xdr:cNvPr id="93" name="楕円 92"/>
        <xdr:cNvSpPr/>
      </xdr:nvSpPr>
      <xdr:spPr>
        <a:xfrm>
          <a:off x="4157345" y="5803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43288</xdr:rowOff>
    </xdr:from>
    <xdr:ext cx="405111" cy="259045"/>
    <xdr:sp macro="" textlink="">
      <xdr:nvSpPr>
        <xdr:cNvPr id="94" name="有形固定資産減価償却率該当値テキスト"/>
        <xdr:cNvSpPr txBox="1"/>
      </xdr:nvSpPr>
      <xdr:spPr>
        <a:xfrm>
          <a:off x="4258945" y="5659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154849</xdr:rowOff>
    </xdr:from>
    <xdr:to>
      <xdr:col>19</xdr:col>
      <xdr:colOff>187325</xdr:colOff>
      <xdr:row>30</xdr:row>
      <xdr:rowOff>84999</xdr:rowOff>
    </xdr:to>
    <xdr:sp macro="" textlink="">
      <xdr:nvSpPr>
        <xdr:cNvPr id="95" name="楕円 94"/>
        <xdr:cNvSpPr/>
      </xdr:nvSpPr>
      <xdr:spPr>
        <a:xfrm>
          <a:off x="3537585" y="577078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34199</xdr:rowOff>
    </xdr:from>
    <xdr:to>
      <xdr:col>23</xdr:col>
      <xdr:colOff>85725</xdr:colOff>
      <xdr:row>30</xdr:row>
      <xdr:rowOff>71211</xdr:rowOff>
    </xdr:to>
    <xdr:cxnSp macro="">
      <xdr:nvCxnSpPr>
        <xdr:cNvPr id="96" name="直線コネクタ 95"/>
        <xdr:cNvCxnSpPr/>
      </xdr:nvCxnSpPr>
      <xdr:spPr>
        <a:xfrm>
          <a:off x="3588385" y="5817779"/>
          <a:ext cx="619760" cy="37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99332</xdr:rowOff>
    </xdr:from>
    <xdr:to>
      <xdr:col>15</xdr:col>
      <xdr:colOff>187325</xdr:colOff>
      <xdr:row>30</xdr:row>
      <xdr:rowOff>29482</xdr:rowOff>
    </xdr:to>
    <xdr:sp macro="" textlink="">
      <xdr:nvSpPr>
        <xdr:cNvPr id="97" name="楕円 96"/>
        <xdr:cNvSpPr/>
      </xdr:nvSpPr>
      <xdr:spPr>
        <a:xfrm>
          <a:off x="2867025" y="571527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150132</xdr:rowOff>
    </xdr:from>
    <xdr:to>
      <xdr:col>19</xdr:col>
      <xdr:colOff>136525</xdr:colOff>
      <xdr:row>30</xdr:row>
      <xdr:rowOff>34199</xdr:rowOff>
    </xdr:to>
    <xdr:cxnSp macro="">
      <xdr:nvCxnSpPr>
        <xdr:cNvPr id="98" name="直線コネクタ 97"/>
        <xdr:cNvCxnSpPr/>
      </xdr:nvCxnSpPr>
      <xdr:spPr>
        <a:xfrm>
          <a:off x="2917825" y="5766072"/>
          <a:ext cx="67056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59236</xdr:rowOff>
    </xdr:from>
    <xdr:to>
      <xdr:col>11</xdr:col>
      <xdr:colOff>187325</xdr:colOff>
      <xdr:row>29</xdr:row>
      <xdr:rowOff>160836</xdr:rowOff>
    </xdr:to>
    <xdr:sp macro="" textlink="">
      <xdr:nvSpPr>
        <xdr:cNvPr id="99" name="楕円 98"/>
        <xdr:cNvSpPr/>
      </xdr:nvSpPr>
      <xdr:spPr>
        <a:xfrm>
          <a:off x="2196465" y="567517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110036</xdr:rowOff>
    </xdr:from>
    <xdr:to>
      <xdr:col>15</xdr:col>
      <xdr:colOff>136525</xdr:colOff>
      <xdr:row>29</xdr:row>
      <xdr:rowOff>150132</xdr:rowOff>
    </xdr:to>
    <xdr:cxnSp macro="">
      <xdr:nvCxnSpPr>
        <xdr:cNvPr id="100" name="直線コネクタ 99"/>
        <xdr:cNvCxnSpPr/>
      </xdr:nvCxnSpPr>
      <xdr:spPr>
        <a:xfrm>
          <a:off x="2247265" y="5725976"/>
          <a:ext cx="670560" cy="4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46899</xdr:rowOff>
    </xdr:from>
    <xdr:to>
      <xdr:col>7</xdr:col>
      <xdr:colOff>187325</xdr:colOff>
      <xdr:row>29</xdr:row>
      <xdr:rowOff>148499</xdr:rowOff>
    </xdr:to>
    <xdr:sp macro="" textlink="">
      <xdr:nvSpPr>
        <xdr:cNvPr id="101" name="楕円 100"/>
        <xdr:cNvSpPr/>
      </xdr:nvSpPr>
      <xdr:spPr>
        <a:xfrm>
          <a:off x="1525905" y="566283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97699</xdr:rowOff>
    </xdr:from>
    <xdr:to>
      <xdr:col>11</xdr:col>
      <xdr:colOff>136525</xdr:colOff>
      <xdr:row>29</xdr:row>
      <xdr:rowOff>110036</xdr:rowOff>
    </xdr:to>
    <xdr:cxnSp macro="">
      <xdr:nvCxnSpPr>
        <xdr:cNvPr id="102" name="直線コネクタ 101"/>
        <xdr:cNvCxnSpPr/>
      </xdr:nvCxnSpPr>
      <xdr:spPr>
        <a:xfrm>
          <a:off x="1576705" y="5713639"/>
          <a:ext cx="670560" cy="12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139082</xdr:rowOff>
    </xdr:from>
    <xdr:ext cx="405111" cy="259045"/>
    <xdr:sp macro="" textlink="">
      <xdr:nvSpPr>
        <xdr:cNvPr id="103" name="n_1aveValue有形固定資産減価償却率"/>
        <xdr:cNvSpPr txBox="1"/>
      </xdr:nvSpPr>
      <xdr:spPr>
        <a:xfrm>
          <a:off x="3395989" y="6090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120576</xdr:rowOff>
    </xdr:from>
    <xdr:ext cx="405111" cy="259045"/>
    <xdr:sp macro="" textlink="">
      <xdr:nvSpPr>
        <xdr:cNvPr id="104" name="n_2aveValue有形固定資産減価償却率"/>
        <xdr:cNvSpPr txBox="1"/>
      </xdr:nvSpPr>
      <xdr:spPr>
        <a:xfrm>
          <a:off x="2738129" y="60717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154503</xdr:rowOff>
    </xdr:from>
    <xdr:ext cx="405111" cy="259045"/>
    <xdr:sp macro="" textlink="">
      <xdr:nvSpPr>
        <xdr:cNvPr id="105" name="n_3aveValue有形固定資産減価償却率"/>
        <xdr:cNvSpPr txBox="1"/>
      </xdr:nvSpPr>
      <xdr:spPr>
        <a:xfrm>
          <a:off x="2067569" y="6105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43469</xdr:rowOff>
    </xdr:from>
    <xdr:ext cx="405111" cy="259045"/>
    <xdr:sp macro="" textlink="">
      <xdr:nvSpPr>
        <xdr:cNvPr id="106" name="n_4aveValue有形固定資産減価償却率"/>
        <xdr:cNvSpPr txBox="1"/>
      </xdr:nvSpPr>
      <xdr:spPr>
        <a:xfrm>
          <a:off x="1397009" y="5994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101526</xdr:rowOff>
    </xdr:from>
    <xdr:ext cx="405111" cy="259045"/>
    <xdr:sp macro="" textlink="">
      <xdr:nvSpPr>
        <xdr:cNvPr id="107" name="n_1mainValue有形固定資産減価償却率"/>
        <xdr:cNvSpPr txBox="1"/>
      </xdr:nvSpPr>
      <xdr:spPr>
        <a:xfrm>
          <a:off x="3395989" y="5549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46009</xdr:rowOff>
    </xdr:from>
    <xdr:ext cx="405111" cy="259045"/>
    <xdr:sp macro="" textlink="">
      <xdr:nvSpPr>
        <xdr:cNvPr id="108" name="n_2mainValue有形固定資産減価償却率"/>
        <xdr:cNvSpPr txBox="1"/>
      </xdr:nvSpPr>
      <xdr:spPr>
        <a:xfrm>
          <a:off x="2738129" y="5494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5913</xdr:rowOff>
    </xdr:from>
    <xdr:ext cx="405111" cy="259045"/>
    <xdr:sp macro="" textlink="">
      <xdr:nvSpPr>
        <xdr:cNvPr id="109" name="n_3mainValue有形固定資産減価償却率"/>
        <xdr:cNvSpPr txBox="1"/>
      </xdr:nvSpPr>
      <xdr:spPr>
        <a:xfrm>
          <a:off x="2067569" y="5454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165026</xdr:rowOff>
    </xdr:from>
    <xdr:ext cx="405111" cy="259045"/>
    <xdr:sp macro="" textlink="">
      <xdr:nvSpPr>
        <xdr:cNvPr id="110" name="n_4mainValue有形固定資産減価償却率"/>
        <xdr:cNvSpPr txBox="1"/>
      </xdr:nvSpPr>
      <xdr:spPr>
        <a:xfrm>
          <a:off x="1397009" y="54456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xdr:cNvSpPr/>
      </xdr:nvSpPr>
      <xdr:spPr>
        <a:xfrm>
          <a:off x="9971405" y="4180205"/>
          <a:ext cx="371602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xdr:cNvSpPr/>
      </xdr:nvSpPr>
      <xdr:spPr>
        <a:xfrm>
          <a:off x="10904488" y="452367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3" name="正方形/長方形 112"/>
        <xdr:cNvSpPr/>
      </xdr:nvSpPr>
      <xdr:spPr>
        <a:xfrm>
          <a:off x="12166505" y="4507006"/>
          <a:ext cx="839659"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[ 485.6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xdr:cNvSpPr/>
      </xdr:nvSpPr>
      <xdr:spPr>
        <a:xfrm>
          <a:off x="1365948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xdr:cNvSpPr/>
      </xdr:nvSpPr>
      <xdr:spPr>
        <a:xfrm>
          <a:off x="1365948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xdr:cNvSpPr/>
      </xdr:nvSpPr>
      <xdr:spPr>
        <a:xfrm>
          <a:off x="150006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xdr:cNvSpPr/>
      </xdr:nvSpPr>
      <xdr:spPr>
        <a:xfrm>
          <a:off x="150006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xdr:cNvSpPr/>
      </xdr:nvSpPr>
      <xdr:spPr>
        <a:xfrm>
          <a:off x="1644586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xdr:cNvSpPr/>
      </xdr:nvSpPr>
      <xdr:spPr>
        <a:xfrm>
          <a:off x="1644586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xdr:cNvSpPr/>
      </xdr:nvSpPr>
      <xdr:spPr>
        <a:xfrm>
          <a:off x="9971405" y="484441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xdr:cNvSpPr/>
      </xdr:nvSpPr>
      <xdr:spPr>
        <a:xfrm>
          <a:off x="1393126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xdr:cNvSpPr/>
      </xdr:nvSpPr>
      <xdr:spPr>
        <a:xfrm>
          <a:off x="1393126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xdr:cNvSpPr txBox="1"/>
      </xdr:nvSpPr>
      <xdr:spPr>
        <a:xfrm>
          <a:off x="1400746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24</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年度に実施した生涯学習センターの建替え以外では大型建設事業を控えているため、将来負担額は抑制できており、債務償還比率も類似団体内平均値を下回っている。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しかし、今後は老朽化した公共施設等の改修も予定しており、債務償還比率が高くなることが想定される。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引き続き地方債残高を過剰に増大させないように、大型建設事業は慎重な判断をしていくとともに、その他の経常経費の抑制にも努めていく。</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4" name="テキスト ボックス 123"/>
        <xdr:cNvSpPr txBox="1"/>
      </xdr:nvSpPr>
      <xdr:spPr>
        <a:xfrm>
          <a:off x="993330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xdr:cNvCxnSpPr/>
      </xdr:nvCxnSpPr>
      <xdr:spPr>
        <a:xfrm>
          <a:off x="9971405" y="695769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6" name="テキスト ボックス 125"/>
        <xdr:cNvSpPr txBox="1"/>
      </xdr:nvSpPr>
      <xdr:spPr>
        <a:xfrm>
          <a:off x="9486041" y="686389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7" name="直線コネクタ 126"/>
        <xdr:cNvCxnSpPr/>
      </xdr:nvCxnSpPr>
      <xdr:spPr>
        <a:xfrm>
          <a:off x="9971405" y="660548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8" name="テキスト ボックス 127"/>
        <xdr:cNvSpPr txBox="1"/>
      </xdr:nvSpPr>
      <xdr:spPr>
        <a:xfrm>
          <a:off x="9486041" y="651168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9" name="直線コネクタ 128"/>
        <xdr:cNvCxnSpPr/>
      </xdr:nvCxnSpPr>
      <xdr:spPr>
        <a:xfrm>
          <a:off x="9971405" y="625326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30" name="テキスト ボックス 129"/>
        <xdr:cNvSpPr txBox="1"/>
      </xdr:nvSpPr>
      <xdr:spPr>
        <a:xfrm>
          <a:off x="9542936" y="615946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31" name="直線コネクタ 130"/>
        <xdr:cNvCxnSpPr/>
      </xdr:nvCxnSpPr>
      <xdr:spPr>
        <a:xfrm>
          <a:off x="9971405" y="590105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2" name="テキスト ボックス 131"/>
        <xdr:cNvSpPr txBox="1"/>
      </xdr:nvSpPr>
      <xdr:spPr>
        <a:xfrm>
          <a:off x="9542936" y="580725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3" name="直線コネクタ 132"/>
        <xdr:cNvCxnSpPr/>
      </xdr:nvCxnSpPr>
      <xdr:spPr>
        <a:xfrm>
          <a:off x="9971405" y="554884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4" name="テキスト ボックス 133"/>
        <xdr:cNvSpPr txBox="1"/>
      </xdr:nvSpPr>
      <xdr:spPr>
        <a:xfrm>
          <a:off x="9542936" y="54550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5" name="直線コネクタ 134"/>
        <xdr:cNvCxnSpPr/>
      </xdr:nvCxnSpPr>
      <xdr:spPr>
        <a:xfrm>
          <a:off x="9971405" y="519662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6" name="テキスト ボックス 135"/>
        <xdr:cNvSpPr txBox="1"/>
      </xdr:nvSpPr>
      <xdr:spPr>
        <a:xfrm>
          <a:off x="9645528" y="510663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xdr:cNvCxnSpPr/>
      </xdr:nvCxnSpPr>
      <xdr:spPr>
        <a:xfrm>
          <a:off x="9971405" y="48444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xdr:cNvSpPr/>
      </xdr:nvSpPr>
      <xdr:spPr>
        <a:xfrm>
          <a:off x="9971405" y="484441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55817</xdr:rowOff>
    </xdr:to>
    <xdr:cxnSp macro="">
      <xdr:nvCxnSpPr>
        <xdr:cNvPr id="139" name="直線コネクタ 138"/>
        <xdr:cNvCxnSpPr/>
      </xdr:nvCxnSpPr>
      <xdr:spPr>
        <a:xfrm flipV="1">
          <a:off x="13027660" y="5196628"/>
          <a:ext cx="1269" cy="1480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59644</xdr:rowOff>
    </xdr:from>
    <xdr:ext cx="560923" cy="259045"/>
    <xdr:sp macro="" textlink="">
      <xdr:nvSpPr>
        <xdr:cNvPr id="140" name="債務償還比率最小値テキスト"/>
        <xdr:cNvSpPr txBox="1"/>
      </xdr:nvSpPr>
      <xdr:spPr>
        <a:xfrm>
          <a:off x="13080365" y="668142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55817</xdr:rowOff>
    </xdr:from>
    <xdr:to>
      <xdr:col>76</xdr:col>
      <xdr:colOff>111125</xdr:colOff>
      <xdr:row>35</xdr:row>
      <xdr:rowOff>55817</xdr:rowOff>
    </xdr:to>
    <xdr:cxnSp macro="">
      <xdr:nvCxnSpPr>
        <xdr:cNvPr id="141" name="直線コネクタ 140"/>
        <xdr:cNvCxnSpPr/>
      </xdr:nvCxnSpPr>
      <xdr:spPr>
        <a:xfrm>
          <a:off x="12963525" y="667759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2" name="債務償還比率最大値テキスト"/>
        <xdr:cNvSpPr txBox="1"/>
      </xdr:nvSpPr>
      <xdr:spPr>
        <a:xfrm>
          <a:off x="13080365" y="49756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3" name="直線コネクタ 142"/>
        <xdr:cNvCxnSpPr/>
      </xdr:nvCxnSpPr>
      <xdr:spPr>
        <a:xfrm>
          <a:off x="12963525" y="519662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89961</xdr:rowOff>
    </xdr:from>
    <xdr:ext cx="469744" cy="259045"/>
    <xdr:sp macro="" textlink="">
      <xdr:nvSpPr>
        <xdr:cNvPr id="144" name="債務償還比率平均値テキスト"/>
        <xdr:cNvSpPr txBox="1"/>
      </xdr:nvSpPr>
      <xdr:spPr>
        <a:xfrm>
          <a:off x="13080365" y="58735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111534</xdr:rowOff>
    </xdr:from>
    <xdr:to>
      <xdr:col>76</xdr:col>
      <xdr:colOff>73025</xdr:colOff>
      <xdr:row>31</xdr:row>
      <xdr:rowOff>41684</xdr:rowOff>
    </xdr:to>
    <xdr:sp macro="" textlink="">
      <xdr:nvSpPr>
        <xdr:cNvPr id="145" name="フローチャート: 判断 144"/>
        <xdr:cNvSpPr/>
      </xdr:nvSpPr>
      <xdr:spPr>
        <a:xfrm>
          <a:off x="13001625" y="589511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118971</xdr:rowOff>
    </xdr:from>
    <xdr:to>
      <xdr:col>72</xdr:col>
      <xdr:colOff>123825</xdr:colOff>
      <xdr:row>31</xdr:row>
      <xdr:rowOff>49121</xdr:rowOff>
    </xdr:to>
    <xdr:sp macro="" textlink="">
      <xdr:nvSpPr>
        <xdr:cNvPr id="146" name="フローチャート: 判断 145"/>
        <xdr:cNvSpPr/>
      </xdr:nvSpPr>
      <xdr:spPr>
        <a:xfrm>
          <a:off x="12359005" y="590255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162271</xdr:rowOff>
    </xdr:from>
    <xdr:to>
      <xdr:col>68</xdr:col>
      <xdr:colOff>123825</xdr:colOff>
      <xdr:row>31</xdr:row>
      <xdr:rowOff>92421</xdr:rowOff>
    </xdr:to>
    <xdr:sp macro="" textlink="">
      <xdr:nvSpPr>
        <xdr:cNvPr id="147" name="フローチャート: 判断 146"/>
        <xdr:cNvSpPr/>
      </xdr:nvSpPr>
      <xdr:spPr>
        <a:xfrm>
          <a:off x="11688445" y="594585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12891</xdr:rowOff>
    </xdr:from>
    <xdr:to>
      <xdr:col>64</xdr:col>
      <xdr:colOff>123825</xdr:colOff>
      <xdr:row>31</xdr:row>
      <xdr:rowOff>114491</xdr:rowOff>
    </xdr:to>
    <xdr:sp macro="" textlink="">
      <xdr:nvSpPr>
        <xdr:cNvPr id="148" name="フローチャート: 判断 147"/>
        <xdr:cNvSpPr/>
      </xdr:nvSpPr>
      <xdr:spPr>
        <a:xfrm>
          <a:off x="11017885" y="5964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122209</xdr:rowOff>
    </xdr:from>
    <xdr:to>
      <xdr:col>60</xdr:col>
      <xdr:colOff>123825</xdr:colOff>
      <xdr:row>31</xdr:row>
      <xdr:rowOff>52359</xdr:rowOff>
    </xdr:to>
    <xdr:sp macro="" textlink="">
      <xdr:nvSpPr>
        <xdr:cNvPr id="149" name="フローチャート: 判断 148"/>
        <xdr:cNvSpPr/>
      </xdr:nvSpPr>
      <xdr:spPr>
        <a:xfrm>
          <a:off x="10347325" y="590578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xdr:cNvSpPr txBox="1"/>
      </xdr:nvSpPr>
      <xdr:spPr>
        <a:xfrm>
          <a:off x="128746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xdr:cNvSpPr txBox="1"/>
      </xdr:nvSpPr>
      <xdr:spPr>
        <a:xfrm>
          <a:off x="122548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xdr:cNvSpPr txBox="1"/>
      </xdr:nvSpPr>
      <xdr:spPr>
        <a:xfrm>
          <a:off x="115843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xdr:cNvSpPr txBox="1"/>
      </xdr:nvSpPr>
      <xdr:spPr>
        <a:xfrm>
          <a:off x="109137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xdr:cNvSpPr txBox="1"/>
      </xdr:nvSpPr>
      <xdr:spPr>
        <a:xfrm>
          <a:off x="102431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100909</xdr:rowOff>
    </xdr:from>
    <xdr:to>
      <xdr:col>76</xdr:col>
      <xdr:colOff>73025</xdr:colOff>
      <xdr:row>30</xdr:row>
      <xdr:rowOff>31059</xdr:rowOff>
    </xdr:to>
    <xdr:sp macro="" textlink="">
      <xdr:nvSpPr>
        <xdr:cNvPr id="155" name="楕円 154"/>
        <xdr:cNvSpPr/>
      </xdr:nvSpPr>
      <xdr:spPr>
        <a:xfrm>
          <a:off x="13001625" y="571684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123786</xdr:rowOff>
    </xdr:from>
    <xdr:ext cx="469744" cy="259045"/>
    <xdr:sp macro="" textlink="">
      <xdr:nvSpPr>
        <xdr:cNvPr id="156" name="債務償還比率該当値テキスト"/>
        <xdr:cNvSpPr txBox="1"/>
      </xdr:nvSpPr>
      <xdr:spPr>
        <a:xfrm>
          <a:off x="13080365" y="5572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58999</xdr:rowOff>
    </xdr:from>
    <xdr:to>
      <xdr:col>72</xdr:col>
      <xdr:colOff>123825</xdr:colOff>
      <xdr:row>30</xdr:row>
      <xdr:rowOff>160599</xdr:rowOff>
    </xdr:to>
    <xdr:sp macro="" textlink="">
      <xdr:nvSpPr>
        <xdr:cNvPr id="157" name="楕円 156"/>
        <xdr:cNvSpPr/>
      </xdr:nvSpPr>
      <xdr:spPr>
        <a:xfrm>
          <a:off x="12359005" y="5842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151709</xdr:rowOff>
    </xdr:from>
    <xdr:to>
      <xdr:col>76</xdr:col>
      <xdr:colOff>22225</xdr:colOff>
      <xdr:row>30</xdr:row>
      <xdr:rowOff>109799</xdr:rowOff>
    </xdr:to>
    <xdr:cxnSp macro="">
      <xdr:nvCxnSpPr>
        <xdr:cNvPr id="158" name="直線コネクタ 157"/>
        <xdr:cNvCxnSpPr/>
      </xdr:nvCxnSpPr>
      <xdr:spPr>
        <a:xfrm flipV="1">
          <a:off x="12409805" y="5767649"/>
          <a:ext cx="61976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19177</xdr:rowOff>
    </xdr:from>
    <xdr:to>
      <xdr:col>68</xdr:col>
      <xdr:colOff>123825</xdr:colOff>
      <xdr:row>30</xdr:row>
      <xdr:rowOff>120777</xdr:rowOff>
    </xdr:to>
    <xdr:sp macro="" textlink="">
      <xdr:nvSpPr>
        <xdr:cNvPr id="159" name="楕円 158"/>
        <xdr:cNvSpPr/>
      </xdr:nvSpPr>
      <xdr:spPr>
        <a:xfrm>
          <a:off x="11688445" y="5802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69977</xdr:rowOff>
    </xdr:from>
    <xdr:to>
      <xdr:col>72</xdr:col>
      <xdr:colOff>73025</xdr:colOff>
      <xdr:row>30</xdr:row>
      <xdr:rowOff>109799</xdr:rowOff>
    </xdr:to>
    <xdr:cxnSp macro="">
      <xdr:nvCxnSpPr>
        <xdr:cNvPr id="160" name="直線コネクタ 159"/>
        <xdr:cNvCxnSpPr/>
      </xdr:nvCxnSpPr>
      <xdr:spPr>
        <a:xfrm>
          <a:off x="11739245" y="5853557"/>
          <a:ext cx="670560" cy="39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115182</xdr:rowOff>
    </xdr:from>
    <xdr:to>
      <xdr:col>64</xdr:col>
      <xdr:colOff>123825</xdr:colOff>
      <xdr:row>30</xdr:row>
      <xdr:rowOff>45332</xdr:rowOff>
    </xdr:to>
    <xdr:sp macro="" textlink="">
      <xdr:nvSpPr>
        <xdr:cNvPr id="161" name="楕円 160"/>
        <xdr:cNvSpPr/>
      </xdr:nvSpPr>
      <xdr:spPr>
        <a:xfrm>
          <a:off x="11017885" y="573112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165982</xdr:rowOff>
    </xdr:from>
    <xdr:to>
      <xdr:col>68</xdr:col>
      <xdr:colOff>73025</xdr:colOff>
      <xdr:row>30</xdr:row>
      <xdr:rowOff>69977</xdr:rowOff>
    </xdr:to>
    <xdr:cxnSp macro="">
      <xdr:nvCxnSpPr>
        <xdr:cNvPr id="162" name="直線コネクタ 161"/>
        <xdr:cNvCxnSpPr/>
      </xdr:nvCxnSpPr>
      <xdr:spPr>
        <a:xfrm>
          <a:off x="11068685" y="5781922"/>
          <a:ext cx="670560" cy="71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81837</xdr:rowOff>
    </xdr:from>
    <xdr:to>
      <xdr:col>60</xdr:col>
      <xdr:colOff>123825</xdr:colOff>
      <xdr:row>30</xdr:row>
      <xdr:rowOff>11987</xdr:rowOff>
    </xdr:to>
    <xdr:sp macro="" textlink="">
      <xdr:nvSpPr>
        <xdr:cNvPr id="163" name="楕円 162"/>
        <xdr:cNvSpPr/>
      </xdr:nvSpPr>
      <xdr:spPr>
        <a:xfrm>
          <a:off x="10347325" y="569777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132637</xdr:rowOff>
    </xdr:from>
    <xdr:to>
      <xdr:col>64</xdr:col>
      <xdr:colOff>73025</xdr:colOff>
      <xdr:row>29</xdr:row>
      <xdr:rowOff>165982</xdr:rowOff>
    </xdr:to>
    <xdr:cxnSp macro="">
      <xdr:nvCxnSpPr>
        <xdr:cNvPr id="164" name="直線コネクタ 163"/>
        <xdr:cNvCxnSpPr/>
      </xdr:nvCxnSpPr>
      <xdr:spPr>
        <a:xfrm>
          <a:off x="10398125" y="5748577"/>
          <a:ext cx="670560" cy="33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40248</xdr:rowOff>
    </xdr:from>
    <xdr:ext cx="469744" cy="259045"/>
    <xdr:sp macro="" textlink="">
      <xdr:nvSpPr>
        <xdr:cNvPr id="165" name="n_1aveValue債務償還比率"/>
        <xdr:cNvSpPr txBox="1"/>
      </xdr:nvSpPr>
      <xdr:spPr>
        <a:xfrm>
          <a:off x="12185092" y="5991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83548</xdr:rowOff>
    </xdr:from>
    <xdr:ext cx="469744" cy="259045"/>
    <xdr:sp macro="" textlink="">
      <xdr:nvSpPr>
        <xdr:cNvPr id="166" name="n_2aveValue債務償還比率"/>
        <xdr:cNvSpPr txBox="1"/>
      </xdr:nvSpPr>
      <xdr:spPr>
        <a:xfrm>
          <a:off x="11527232" y="6034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105618</xdr:rowOff>
    </xdr:from>
    <xdr:ext cx="469744" cy="259045"/>
    <xdr:sp macro="" textlink="">
      <xdr:nvSpPr>
        <xdr:cNvPr id="167" name="n_3aveValue債務償還比率"/>
        <xdr:cNvSpPr txBox="1"/>
      </xdr:nvSpPr>
      <xdr:spPr>
        <a:xfrm>
          <a:off x="10856672" y="6056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43486</xdr:rowOff>
    </xdr:from>
    <xdr:ext cx="469744" cy="259045"/>
    <xdr:sp macro="" textlink="">
      <xdr:nvSpPr>
        <xdr:cNvPr id="168" name="n_4aveValue債務償還比率"/>
        <xdr:cNvSpPr txBox="1"/>
      </xdr:nvSpPr>
      <xdr:spPr>
        <a:xfrm>
          <a:off x="10186112" y="5994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5676</xdr:rowOff>
    </xdr:from>
    <xdr:ext cx="469744" cy="259045"/>
    <xdr:sp macro="" textlink="">
      <xdr:nvSpPr>
        <xdr:cNvPr id="169" name="n_1mainValue債務償還比率"/>
        <xdr:cNvSpPr txBox="1"/>
      </xdr:nvSpPr>
      <xdr:spPr>
        <a:xfrm>
          <a:off x="12185092" y="5621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137304</xdr:rowOff>
    </xdr:from>
    <xdr:ext cx="469744" cy="259045"/>
    <xdr:sp macro="" textlink="">
      <xdr:nvSpPr>
        <xdr:cNvPr id="170" name="n_2mainValue債務償還比率"/>
        <xdr:cNvSpPr txBox="1"/>
      </xdr:nvSpPr>
      <xdr:spPr>
        <a:xfrm>
          <a:off x="11527232" y="5585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61859</xdr:rowOff>
    </xdr:from>
    <xdr:ext cx="469744" cy="259045"/>
    <xdr:sp macro="" textlink="">
      <xdr:nvSpPr>
        <xdr:cNvPr id="171" name="n_3mainValue債務償還比率"/>
        <xdr:cNvSpPr txBox="1"/>
      </xdr:nvSpPr>
      <xdr:spPr>
        <a:xfrm>
          <a:off x="10856672" y="5510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28514</xdr:rowOff>
    </xdr:from>
    <xdr:ext cx="469744" cy="259045"/>
    <xdr:sp macro="" textlink="">
      <xdr:nvSpPr>
        <xdr:cNvPr id="172" name="n_4mainValue債務償還比率"/>
        <xdr:cNvSpPr txBox="1"/>
      </xdr:nvSpPr>
      <xdr:spPr>
        <a:xfrm>
          <a:off x="10186112" y="5476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xdr:cNvSpPr/>
      </xdr:nvSpPr>
      <xdr:spPr>
        <a:xfrm>
          <a:off x="1127125" y="781812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4" name="正方形/長方形 173"/>
        <xdr:cNvSpPr/>
      </xdr:nvSpPr>
      <xdr:spPr>
        <a:xfrm>
          <a:off x="1127125" y="1153477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5" name="テキスト ボックス 174"/>
        <xdr:cNvSpPr txBox="1"/>
      </xdr:nvSpPr>
      <xdr:spPr>
        <a:xfrm>
          <a:off x="817245" y="8064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6" name="テキスト ボックス 175"/>
        <xdr:cNvSpPr txBox="1"/>
      </xdr:nvSpPr>
      <xdr:spPr>
        <a:xfrm>
          <a:off x="6156325" y="106743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7" name="テキスト ボックス 176"/>
        <xdr:cNvSpPr txBox="1"/>
      </xdr:nvSpPr>
      <xdr:spPr>
        <a:xfrm>
          <a:off x="817245" y="1175575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8" name="テキスト ボックス 177"/>
        <xdr:cNvSpPr txBox="1"/>
      </xdr:nvSpPr>
      <xdr:spPr>
        <a:xfrm>
          <a:off x="6156325" y="144506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福岡県古賀市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59,522
58,718
42.07
23,025,174
22,186,151
670,696
11,814,714
13,958,907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7196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37734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69669</xdr:rowOff>
    </xdr:to>
    <xdr:cxnSp macro="">
      <xdr:nvCxnSpPr>
        <xdr:cNvPr id="58" name="直線コネクタ 57"/>
        <xdr:cNvCxnSpPr/>
      </xdr:nvCxnSpPr>
      <xdr:spPr>
        <a:xfrm flipV="1">
          <a:off x="4086225" y="5534842"/>
          <a:ext cx="0" cy="1575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73496</xdr:rowOff>
    </xdr:from>
    <xdr:ext cx="405111" cy="259045"/>
    <xdr:sp macro="" textlink="">
      <xdr:nvSpPr>
        <xdr:cNvPr id="59" name="【道路】&#10;有形固定資産減価償却率最小値テキスト"/>
        <xdr:cNvSpPr txBox="1"/>
      </xdr:nvSpPr>
      <xdr:spPr>
        <a:xfrm>
          <a:off x="4124960" y="7114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69669</xdr:rowOff>
    </xdr:from>
    <xdr:to>
      <xdr:col>24</xdr:col>
      <xdr:colOff>152400</xdr:colOff>
      <xdr:row>42</xdr:row>
      <xdr:rowOff>69669</xdr:rowOff>
    </xdr:to>
    <xdr:cxnSp macro="">
      <xdr:nvCxnSpPr>
        <xdr:cNvPr id="60" name="直線コネクタ 59"/>
        <xdr:cNvCxnSpPr/>
      </xdr:nvCxnSpPr>
      <xdr:spPr>
        <a:xfrm>
          <a:off x="4020820" y="711054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xdr:cNvSpPr txBox="1"/>
      </xdr:nvSpPr>
      <xdr:spPr>
        <a:xfrm>
          <a:off x="4124960" y="53176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xdr:cNvCxnSpPr/>
      </xdr:nvCxnSpPr>
      <xdr:spPr>
        <a:xfrm>
          <a:off x="4020820" y="553484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96900</xdr:rowOff>
    </xdr:from>
    <xdr:ext cx="405111" cy="259045"/>
    <xdr:sp macro="" textlink="">
      <xdr:nvSpPr>
        <xdr:cNvPr id="63" name="【道路】&#10;有形固定資産減価償却率平均値テキスト"/>
        <xdr:cNvSpPr txBox="1"/>
      </xdr:nvSpPr>
      <xdr:spPr>
        <a:xfrm>
          <a:off x="4124960" y="64672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118473</xdr:rowOff>
    </xdr:from>
    <xdr:to>
      <xdr:col>24</xdr:col>
      <xdr:colOff>114300</xdr:colOff>
      <xdr:row>39</xdr:row>
      <xdr:rowOff>48623</xdr:rowOff>
    </xdr:to>
    <xdr:sp macro="" textlink="">
      <xdr:nvSpPr>
        <xdr:cNvPr id="64" name="フローチャート: 判断 63"/>
        <xdr:cNvSpPr/>
      </xdr:nvSpPr>
      <xdr:spPr>
        <a:xfrm>
          <a:off x="4036060" y="648879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95613</xdr:rowOff>
    </xdr:from>
    <xdr:to>
      <xdr:col>20</xdr:col>
      <xdr:colOff>38100</xdr:colOff>
      <xdr:row>39</xdr:row>
      <xdr:rowOff>25763</xdr:rowOff>
    </xdr:to>
    <xdr:sp macro="" textlink="">
      <xdr:nvSpPr>
        <xdr:cNvPr id="65" name="フローチャート: 判断 64"/>
        <xdr:cNvSpPr/>
      </xdr:nvSpPr>
      <xdr:spPr>
        <a:xfrm>
          <a:off x="3312160" y="646593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72753</xdr:rowOff>
    </xdr:from>
    <xdr:to>
      <xdr:col>15</xdr:col>
      <xdr:colOff>101600</xdr:colOff>
      <xdr:row>39</xdr:row>
      <xdr:rowOff>2903</xdr:rowOff>
    </xdr:to>
    <xdr:sp macro="" textlink="">
      <xdr:nvSpPr>
        <xdr:cNvPr id="66" name="フローチャート: 判断 65"/>
        <xdr:cNvSpPr/>
      </xdr:nvSpPr>
      <xdr:spPr>
        <a:xfrm>
          <a:off x="2514600" y="644307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48260</xdr:rowOff>
    </xdr:from>
    <xdr:to>
      <xdr:col>10</xdr:col>
      <xdr:colOff>165100</xdr:colOff>
      <xdr:row>38</xdr:row>
      <xdr:rowOff>149860</xdr:rowOff>
    </xdr:to>
    <xdr:sp macro="" textlink="">
      <xdr:nvSpPr>
        <xdr:cNvPr id="67" name="フローチャート: 判断 66"/>
        <xdr:cNvSpPr/>
      </xdr:nvSpPr>
      <xdr:spPr>
        <a:xfrm>
          <a:off x="173990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48260</xdr:rowOff>
    </xdr:from>
    <xdr:to>
      <xdr:col>6</xdr:col>
      <xdr:colOff>38100</xdr:colOff>
      <xdr:row>38</xdr:row>
      <xdr:rowOff>149860</xdr:rowOff>
    </xdr:to>
    <xdr:sp macro="" textlink="">
      <xdr:nvSpPr>
        <xdr:cNvPr id="68" name="フローチャート: 判断 67"/>
        <xdr:cNvSpPr/>
      </xdr:nvSpPr>
      <xdr:spPr>
        <a:xfrm>
          <a:off x="965200" y="641858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10704</xdr:rowOff>
    </xdr:from>
    <xdr:to>
      <xdr:col>24</xdr:col>
      <xdr:colOff>114300</xdr:colOff>
      <xdr:row>37</xdr:row>
      <xdr:rowOff>112304</xdr:rowOff>
    </xdr:to>
    <xdr:sp macro="" textlink="">
      <xdr:nvSpPr>
        <xdr:cNvPr id="74" name="楕円 73"/>
        <xdr:cNvSpPr/>
      </xdr:nvSpPr>
      <xdr:spPr>
        <a:xfrm>
          <a:off x="4036060" y="6213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33581</xdr:rowOff>
    </xdr:from>
    <xdr:ext cx="405111" cy="259045"/>
    <xdr:sp macro="" textlink="">
      <xdr:nvSpPr>
        <xdr:cNvPr id="75" name="【道路】&#10;有形固定資産減価償却率該当値テキスト"/>
        <xdr:cNvSpPr txBox="1"/>
      </xdr:nvSpPr>
      <xdr:spPr>
        <a:xfrm>
          <a:off x="4124960" y="6068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164193</xdr:rowOff>
    </xdr:from>
    <xdr:to>
      <xdr:col>20</xdr:col>
      <xdr:colOff>38100</xdr:colOff>
      <xdr:row>37</xdr:row>
      <xdr:rowOff>94343</xdr:rowOff>
    </xdr:to>
    <xdr:sp macro="" textlink="">
      <xdr:nvSpPr>
        <xdr:cNvPr id="76" name="楕円 75"/>
        <xdr:cNvSpPr/>
      </xdr:nvSpPr>
      <xdr:spPr>
        <a:xfrm>
          <a:off x="3312160" y="619923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43543</xdr:rowOff>
    </xdr:from>
    <xdr:to>
      <xdr:col>24</xdr:col>
      <xdr:colOff>63500</xdr:colOff>
      <xdr:row>37</xdr:row>
      <xdr:rowOff>61504</xdr:rowOff>
    </xdr:to>
    <xdr:cxnSp macro="">
      <xdr:nvCxnSpPr>
        <xdr:cNvPr id="77" name="直線コネクタ 76"/>
        <xdr:cNvCxnSpPr/>
      </xdr:nvCxnSpPr>
      <xdr:spPr>
        <a:xfrm>
          <a:off x="3355340" y="6246223"/>
          <a:ext cx="73152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142966</xdr:rowOff>
    </xdr:from>
    <xdr:to>
      <xdr:col>15</xdr:col>
      <xdr:colOff>101600</xdr:colOff>
      <xdr:row>37</xdr:row>
      <xdr:rowOff>73116</xdr:rowOff>
    </xdr:to>
    <xdr:sp macro="" textlink="">
      <xdr:nvSpPr>
        <xdr:cNvPr id="78" name="楕円 77"/>
        <xdr:cNvSpPr/>
      </xdr:nvSpPr>
      <xdr:spPr>
        <a:xfrm>
          <a:off x="2514600" y="617800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22316</xdr:rowOff>
    </xdr:from>
    <xdr:to>
      <xdr:col>19</xdr:col>
      <xdr:colOff>177800</xdr:colOff>
      <xdr:row>37</xdr:row>
      <xdr:rowOff>43543</xdr:rowOff>
    </xdr:to>
    <xdr:cxnSp macro="">
      <xdr:nvCxnSpPr>
        <xdr:cNvPr id="79" name="直線コネクタ 78"/>
        <xdr:cNvCxnSpPr/>
      </xdr:nvCxnSpPr>
      <xdr:spPr>
        <a:xfrm>
          <a:off x="2565400" y="6224996"/>
          <a:ext cx="78994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125004</xdr:rowOff>
    </xdr:from>
    <xdr:to>
      <xdr:col>10</xdr:col>
      <xdr:colOff>165100</xdr:colOff>
      <xdr:row>37</xdr:row>
      <xdr:rowOff>55154</xdr:rowOff>
    </xdr:to>
    <xdr:sp macro="" textlink="">
      <xdr:nvSpPr>
        <xdr:cNvPr id="80" name="楕円 79"/>
        <xdr:cNvSpPr/>
      </xdr:nvSpPr>
      <xdr:spPr>
        <a:xfrm>
          <a:off x="1739900" y="616004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4354</xdr:rowOff>
    </xdr:from>
    <xdr:to>
      <xdr:col>15</xdr:col>
      <xdr:colOff>50800</xdr:colOff>
      <xdr:row>37</xdr:row>
      <xdr:rowOff>22316</xdr:rowOff>
    </xdr:to>
    <xdr:cxnSp macro="">
      <xdr:nvCxnSpPr>
        <xdr:cNvPr id="81" name="直線コネクタ 80"/>
        <xdr:cNvCxnSpPr/>
      </xdr:nvCxnSpPr>
      <xdr:spPr>
        <a:xfrm>
          <a:off x="1790700" y="6207034"/>
          <a:ext cx="7747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108676</xdr:rowOff>
    </xdr:from>
    <xdr:to>
      <xdr:col>6</xdr:col>
      <xdr:colOff>38100</xdr:colOff>
      <xdr:row>37</xdr:row>
      <xdr:rowOff>38826</xdr:rowOff>
    </xdr:to>
    <xdr:sp macro="" textlink="">
      <xdr:nvSpPr>
        <xdr:cNvPr id="82" name="楕円 81"/>
        <xdr:cNvSpPr/>
      </xdr:nvSpPr>
      <xdr:spPr>
        <a:xfrm>
          <a:off x="965200" y="614371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159476</xdr:rowOff>
    </xdr:from>
    <xdr:to>
      <xdr:col>10</xdr:col>
      <xdr:colOff>114300</xdr:colOff>
      <xdr:row>37</xdr:row>
      <xdr:rowOff>4354</xdr:rowOff>
    </xdr:to>
    <xdr:cxnSp macro="">
      <xdr:nvCxnSpPr>
        <xdr:cNvPr id="83" name="直線コネクタ 82"/>
        <xdr:cNvCxnSpPr/>
      </xdr:nvCxnSpPr>
      <xdr:spPr>
        <a:xfrm>
          <a:off x="1008380" y="6194516"/>
          <a:ext cx="782320" cy="12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16890</xdr:rowOff>
    </xdr:from>
    <xdr:ext cx="405111" cy="259045"/>
    <xdr:sp macro="" textlink="">
      <xdr:nvSpPr>
        <xdr:cNvPr id="84" name="n_1aveValue【道路】&#10;有形固定資産減価償却率"/>
        <xdr:cNvSpPr txBox="1"/>
      </xdr:nvSpPr>
      <xdr:spPr>
        <a:xfrm>
          <a:off x="3170564" y="6554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165480</xdr:rowOff>
    </xdr:from>
    <xdr:ext cx="405111" cy="259045"/>
    <xdr:sp macro="" textlink="">
      <xdr:nvSpPr>
        <xdr:cNvPr id="85" name="n_2aveValue【道路】&#10;有形固定資産減価償却率"/>
        <xdr:cNvSpPr txBox="1"/>
      </xdr:nvSpPr>
      <xdr:spPr>
        <a:xfrm>
          <a:off x="2385704" y="6535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140987</xdr:rowOff>
    </xdr:from>
    <xdr:ext cx="405111" cy="259045"/>
    <xdr:sp macro="" textlink="">
      <xdr:nvSpPr>
        <xdr:cNvPr id="86" name="n_3aveValue【道路】&#10;有形固定資産減価償却率"/>
        <xdr:cNvSpPr txBox="1"/>
      </xdr:nvSpPr>
      <xdr:spPr>
        <a:xfrm>
          <a:off x="1611004" y="651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140987</xdr:rowOff>
    </xdr:from>
    <xdr:ext cx="405111" cy="259045"/>
    <xdr:sp macro="" textlink="">
      <xdr:nvSpPr>
        <xdr:cNvPr id="87" name="n_4aveValue【道路】&#10;有形固定資産減価償却率"/>
        <xdr:cNvSpPr txBox="1"/>
      </xdr:nvSpPr>
      <xdr:spPr>
        <a:xfrm>
          <a:off x="836304" y="651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110870</xdr:rowOff>
    </xdr:from>
    <xdr:ext cx="405111" cy="259045"/>
    <xdr:sp macro="" textlink="">
      <xdr:nvSpPr>
        <xdr:cNvPr id="88" name="n_1mainValue【道路】&#10;有形固定資産減価償却率"/>
        <xdr:cNvSpPr txBox="1"/>
      </xdr:nvSpPr>
      <xdr:spPr>
        <a:xfrm>
          <a:off x="3170564" y="5978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89643</xdr:rowOff>
    </xdr:from>
    <xdr:ext cx="405111" cy="259045"/>
    <xdr:sp macro="" textlink="">
      <xdr:nvSpPr>
        <xdr:cNvPr id="89" name="n_2mainValue【道路】&#10;有形固定資産減価償却率"/>
        <xdr:cNvSpPr txBox="1"/>
      </xdr:nvSpPr>
      <xdr:spPr>
        <a:xfrm>
          <a:off x="2385704" y="5957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71681</xdr:rowOff>
    </xdr:from>
    <xdr:ext cx="405111" cy="259045"/>
    <xdr:sp macro="" textlink="">
      <xdr:nvSpPr>
        <xdr:cNvPr id="90" name="n_3mainValue【道路】&#10;有形固定資産減価償却率"/>
        <xdr:cNvSpPr txBox="1"/>
      </xdr:nvSpPr>
      <xdr:spPr>
        <a:xfrm>
          <a:off x="1611004" y="5939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55353</xdr:rowOff>
    </xdr:from>
    <xdr:ext cx="405111" cy="259045"/>
    <xdr:sp macro="" textlink="">
      <xdr:nvSpPr>
        <xdr:cNvPr id="91" name="n_4mainValue【道路】&#10;有形固定資産減価償却率"/>
        <xdr:cNvSpPr txBox="1"/>
      </xdr:nvSpPr>
      <xdr:spPr>
        <a:xfrm>
          <a:off x="836304" y="5922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5" name="テキスト ボックス 104"/>
        <xdr:cNvSpPr txBox="1"/>
      </xdr:nvSpPr>
      <xdr:spPr>
        <a:xfrm>
          <a:off x="5364041" y="65671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7" name="テキスト ボックス 106"/>
        <xdr:cNvSpPr txBox="1"/>
      </xdr:nvSpPr>
      <xdr:spPr>
        <a:xfrm>
          <a:off x="5364041" y="61976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9" name="テキスト ボックス 108"/>
        <xdr:cNvSpPr txBox="1"/>
      </xdr:nvSpPr>
      <xdr:spPr>
        <a:xfrm>
          <a:off x="5364041" y="58242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1" name="テキスト ボックス 110"/>
        <xdr:cNvSpPr txBox="1"/>
      </xdr:nvSpPr>
      <xdr:spPr>
        <a:xfrm>
          <a:off x="5364041" y="54508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3" name="テキスト ボックス 112"/>
        <xdr:cNvSpPr txBox="1"/>
      </xdr:nvSpPr>
      <xdr:spPr>
        <a:xfrm>
          <a:off x="5364041" y="5077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146495</xdr:rowOff>
    </xdr:from>
    <xdr:to>
      <xdr:col>54</xdr:col>
      <xdr:colOff>189865</xdr:colOff>
      <xdr:row>41</xdr:row>
      <xdr:rowOff>139979</xdr:rowOff>
    </xdr:to>
    <xdr:cxnSp macro="">
      <xdr:nvCxnSpPr>
        <xdr:cNvPr id="115" name="直線コネクタ 114"/>
        <xdr:cNvCxnSpPr/>
      </xdr:nvCxnSpPr>
      <xdr:spPr>
        <a:xfrm flipV="1">
          <a:off x="9219565" y="5846255"/>
          <a:ext cx="0" cy="1166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143806</xdr:rowOff>
    </xdr:from>
    <xdr:ext cx="469744" cy="259045"/>
    <xdr:sp macro="" textlink="">
      <xdr:nvSpPr>
        <xdr:cNvPr id="116" name="【道路】&#10;一人当たり延長最小値テキスト"/>
        <xdr:cNvSpPr txBox="1"/>
      </xdr:nvSpPr>
      <xdr:spPr>
        <a:xfrm>
          <a:off x="9258300" y="7017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139979</xdr:rowOff>
    </xdr:from>
    <xdr:to>
      <xdr:col>55</xdr:col>
      <xdr:colOff>88900</xdr:colOff>
      <xdr:row>41</xdr:row>
      <xdr:rowOff>139979</xdr:rowOff>
    </xdr:to>
    <xdr:cxnSp macro="">
      <xdr:nvCxnSpPr>
        <xdr:cNvPr id="117" name="直線コネクタ 116"/>
        <xdr:cNvCxnSpPr/>
      </xdr:nvCxnSpPr>
      <xdr:spPr>
        <a:xfrm>
          <a:off x="9154160" y="701321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93172</xdr:rowOff>
    </xdr:from>
    <xdr:ext cx="534377" cy="259045"/>
    <xdr:sp macro="" textlink="">
      <xdr:nvSpPr>
        <xdr:cNvPr id="118" name="【道路】&#10;一人当たり延長最大値テキスト"/>
        <xdr:cNvSpPr txBox="1"/>
      </xdr:nvSpPr>
      <xdr:spPr>
        <a:xfrm>
          <a:off x="9258300" y="5625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146495</xdr:rowOff>
    </xdr:from>
    <xdr:to>
      <xdr:col>55</xdr:col>
      <xdr:colOff>88900</xdr:colOff>
      <xdr:row>34</xdr:row>
      <xdr:rowOff>146495</xdr:rowOff>
    </xdr:to>
    <xdr:cxnSp macro="">
      <xdr:nvCxnSpPr>
        <xdr:cNvPr id="119" name="直線コネクタ 118"/>
        <xdr:cNvCxnSpPr/>
      </xdr:nvCxnSpPr>
      <xdr:spPr>
        <a:xfrm>
          <a:off x="9154160" y="58462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57383</xdr:rowOff>
    </xdr:from>
    <xdr:ext cx="469744" cy="259045"/>
    <xdr:sp macro="" textlink="">
      <xdr:nvSpPr>
        <xdr:cNvPr id="120" name="【道路】&#10;一人当たり延長平均値テキスト"/>
        <xdr:cNvSpPr txBox="1"/>
      </xdr:nvSpPr>
      <xdr:spPr>
        <a:xfrm>
          <a:off x="9258300" y="65953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34506</xdr:rowOff>
    </xdr:from>
    <xdr:to>
      <xdr:col>55</xdr:col>
      <xdr:colOff>50800</xdr:colOff>
      <xdr:row>40</xdr:row>
      <xdr:rowOff>136106</xdr:rowOff>
    </xdr:to>
    <xdr:sp macro="" textlink="">
      <xdr:nvSpPr>
        <xdr:cNvPr id="121" name="フローチャート: 判断 120"/>
        <xdr:cNvSpPr/>
      </xdr:nvSpPr>
      <xdr:spPr>
        <a:xfrm>
          <a:off x="9192260" y="674010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53861</xdr:rowOff>
    </xdr:from>
    <xdr:to>
      <xdr:col>50</xdr:col>
      <xdr:colOff>165100</xdr:colOff>
      <xdr:row>40</xdr:row>
      <xdr:rowOff>155461</xdr:rowOff>
    </xdr:to>
    <xdr:sp macro="" textlink="">
      <xdr:nvSpPr>
        <xdr:cNvPr id="122" name="フローチャート: 判断 121"/>
        <xdr:cNvSpPr/>
      </xdr:nvSpPr>
      <xdr:spPr>
        <a:xfrm>
          <a:off x="8445500" y="6759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3759</xdr:rowOff>
    </xdr:from>
    <xdr:to>
      <xdr:col>46</xdr:col>
      <xdr:colOff>38100</xdr:colOff>
      <xdr:row>40</xdr:row>
      <xdr:rowOff>105359</xdr:rowOff>
    </xdr:to>
    <xdr:sp macro="" textlink="">
      <xdr:nvSpPr>
        <xdr:cNvPr id="123" name="フローチャート: 判断 122"/>
        <xdr:cNvSpPr/>
      </xdr:nvSpPr>
      <xdr:spPr>
        <a:xfrm>
          <a:off x="7670800" y="670935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10237</xdr:rowOff>
    </xdr:from>
    <xdr:to>
      <xdr:col>41</xdr:col>
      <xdr:colOff>101600</xdr:colOff>
      <xdr:row>40</xdr:row>
      <xdr:rowOff>111837</xdr:rowOff>
    </xdr:to>
    <xdr:sp macro="" textlink="">
      <xdr:nvSpPr>
        <xdr:cNvPr id="124" name="フローチャート: 判断 123"/>
        <xdr:cNvSpPr/>
      </xdr:nvSpPr>
      <xdr:spPr>
        <a:xfrm>
          <a:off x="6873240" y="671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64986</xdr:rowOff>
    </xdr:from>
    <xdr:to>
      <xdr:col>36</xdr:col>
      <xdr:colOff>165100</xdr:colOff>
      <xdr:row>40</xdr:row>
      <xdr:rowOff>166586</xdr:rowOff>
    </xdr:to>
    <xdr:sp macro="" textlink="">
      <xdr:nvSpPr>
        <xdr:cNvPr id="125" name="フローチャート: 判断 124"/>
        <xdr:cNvSpPr/>
      </xdr:nvSpPr>
      <xdr:spPr>
        <a:xfrm>
          <a:off x="6098540" y="6770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77674</xdr:rowOff>
    </xdr:from>
    <xdr:to>
      <xdr:col>55</xdr:col>
      <xdr:colOff>50800</xdr:colOff>
      <xdr:row>41</xdr:row>
      <xdr:rowOff>7824</xdr:rowOff>
    </xdr:to>
    <xdr:sp macro="" textlink="">
      <xdr:nvSpPr>
        <xdr:cNvPr id="131" name="楕円 130"/>
        <xdr:cNvSpPr/>
      </xdr:nvSpPr>
      <xdr:spPr>
        <a:xfrm>
          <a:off x="9192260" y="678327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56101</xdr:rowOff>
    </xdr:from>
    <xdr:ext cx="469744" cy="259045"/>
    <xdr:sp macro="" textlink="">
      <xdr:nvSpPr>
        <xdr:cNvPr id="132" name="【道路】&#10;一人当たり延長該当値テキスト"/>
        <xdr:cNvSpPr txBox="1"/>
      </xdr:nvSpPr>
      <xdr:spPr>
        <a:xfrm>
          <a:off x="9258300" y="6761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76492</xdr:rowOff>
    </xdr:from>
    <xdr:to>
      <xdr:col>50</xdr:col>
      <xdr:colOff>165100</xdr:colOff>
      <xdr:row>41</xdr:row>
      <xdr:rowOff>6642</xdr:rowOff>
    </xdr:to>
    <xdr:sp macro="" textlink="">
      <xdr:nvSpPr>
        <xdr:cNvPr id="133" name="楕円 132"/>
        <xdr:cNvSpPr/>
      </xdr:nvSpPr>
      <xdr:spPr>
        <a:xfrm>
          <a:off x="8445500" y="678209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127292</xdr:rowOff>
    </xdr:from>
    <xdr:to>
      <xdr:col>55</xdr:col>
      <xdr:colOff>0</xdr:colOff>
      <xdr:row>40</xdr:row>
      <xdr:rowOff>128474</xdr:rowOff>
    </xdr:to>
    <xdr:cxnSp macro="">
      <xdr:nvCxnSpPr>
        <xdr:cNvPr id="134" name="直線コネクタ 133"/>
        <xdr:cNvCxnSpPr/>
      </xdr:nvCxnSpPr>
      <xdr:spPr>
        <a:xfrm>
          <a:off x="8496300" y="6832892"/>
          <a:ext cx="723900" cy="1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75235</xdr:rowOff>
    </xdr:from>
    <xdr:to>
      <xdr:col>46</xdr:col>
      <xdr:colOff>38100</xdr:colOff>
      <xdr:row>41</xdr:row>
      <xdr:rowOff>5385</xdr:rowOff>
    </xdr:to>
    <xdr:sp macro="" textlink="">
      <xdr:nvSpPr>
        <xdr:cNvPr id="135" name="楕円 134"/>
        <xdr:cNvSpPr/>
      </xdr:nvSpPr>
      <xdr:spPr>
        <a:xfrm>
          <a:off x="7670800" y="678083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126035</xdr:rowOff>
    </xdr:from>
    <xdr:to>
      <xdr:col>50</xdr:col>
      <xdr:colOff>114300</xdr:colOff>
      <xdr:row>40</xdr:row>
      <xdr:rowOff>127292</xdr:rowOff>
    </xdr:to>
    <xdr:cxnSp macro="">
      <xdr:nvCxnSpPr>
        <xdr:cNvPr id="136" name="直線コネクタ 135"/>
        <xdr:cNvCxnSpPr/>
      </xdr:nvCxnSpPr>
      <xdr:spPr>
        <a:xfrm>
          <a:off x="7713980" y="6831635"/>
          <a:ext cx="782320" cy="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73406</xdr:rowOff>
    </xdr:from>
    <xdr:to>
      <xdr:col>41</xdr:col>
      <xdr:colOff>101600</xdr:colOff>
      <xdr:row>41</xdr:row>
      <xdr:rowOff>3556</xdr:rowOff>
    </xdr:to>
    <xdr:sp macro="" textlink="">
      <xdr:nvSpPr>
        <xdr:cNvPr id="137" name="楕円 136"/>
        <xdr:cNvSpPr/>
      </xdr:nvSpPr>
      <xdr:spPr>
        <a:xfrm>
          <a:off x="6873240" y="677900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124206</xdr:rowOff>
    </xdr:from>
    <xdr:to>
      <xdr:col>45</xdr:col>
      <xdr:colOff>177800</xdr:colOff>
      <xdr:row>40</xdr:row>
      <xdr:rowOff>126035</xdr:rowOff>
    </xdr:to>
    <xdr:cxnSp macro="">
      <xdr:nvCxnSpPr>
        <xdr:cNvPr id="138" name="直線コネクタ 137"/>
        <xdr:cNvCxnSpPr/>
      </xdr:nvCxnSpPr>
      <xdr:spPr>
        <a:xfrm>
          <a:off x="6924040" y="6829806"/>
          <a:ext cx="78994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85065</xdr:rowOff>
    </xdr:from>
    <xdr:to>
      <xdr:col>36</xdr:col>
      <xdr:colOff>165100</xdr:colOff>
      <xdr:row>41</xdr:row>
      <xdr:rowOff>15215</xdr:rowOff>
    </xdr:to>
    <xdr:sp macro="" textlink="">
      <xdr:nvSpPr>
        <xdr:cNvPr id="139" name="楕円 138"/>
        <xdr:cNvSpPr/>
      </xdr:nvSpPr>
      <xdr:spPr>
        <a:xfrm>
          <a:off x="6098540" y="67906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124206</xdr:rowOff>
    </xdr:from>
    <xdr:to>
      <xdr:col>41</xdr:col>
      <xdr:colOff>50800</xdr:colOff>
      <xdr:row>40</xdr:row>
      <xdr:rowOff>135865</xdr:rowOff>
    </xdr:to>
    <xdr:cxnSp macro="">
      <xdr:nvCxnSpPr>
        <xdr:cNvPr id="140" name="直線コネクタ 139"/>
        <xdr:cNvCxnSpPr/>
      </xdr:nvCxnSpPr>
      <xdr:spPr>
        <a:xfrm flipV="1">
          <a:off x="6149340" y="6829806"/>
          <a:ext cx="774700" cy="11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538</xdr:rowOff>
    </xdr:from>
    <xdr:ext cx="469744" cy="259045"/>
    <xdr:sp macro="" textlink="">
      <xdr:nvSpPr>
        <xdr:cNvPr id="141" name="n_1aveValue【道路】&#10;一人当たり延長"/>
        <xdr:cNvSpPr txBox="1"/>
      </xdr:nvSpPr>
      <xdr:spPr>
        <a:xfrm>
          <a:off x="8271587" y="6538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121886</xdr:rowOff>
    </xdr:from>
    <xdr:ext cx="469744" cy="259045"/>
    <xdr:sp macro="" textlink="">
      <xdr:nvSpPr>
        <xdr:cNvPr id="142" name="n_2aveValue【道路】&#10;一人当たり延長"/>
        <xdr:cNvSpPr txBox="1"/>
      </xdr:nvSpPr>
      <xdr:spPr>
        <a:xfrm>
          <a:off x="7509587" y="6492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128364</xdr:rowOff>
    </xdr:from>
    <xdr:ext cx="469744" cy="259045"/>
    <xdr:sp macro="" textlink="">
      <xdr:nvSpPr>
        <xdr:cNvPr id="143" name="n_3aveValue【道路】&#10;一人当たり延長"/>
        <xdr:cNvSpPr txBox="1"/>
      </xdr:nvSpPr>
      <xdr:spPr>
        <a:xfrm>
          <a:off x="6712027" y="6498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11663</xdr:rowOff>
    </xdr:from>
    <xdr:ext cx="469744" cy="259045"/>
    <xdr:sp macro="" textlink="">
      <xdr:nvSpPr>
        <xdr:cNvPr id="144" name="n_4aveValue【道路】&#10;一人当たり延長"/>
        <xdr:cNvSpPr txBox="1"/>
      </xdr:nvSpPr>
      <xdr:spPr>
        <a:xfrm>
          <a:off x="5937327" y="6549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169219</xdr:rowOff>
    </xdr:from>
    <xdr:ext cx="469744" cy="259045"/>
    <xdr:sp macro="" textlink="">
      <xdr:nvSpPr>
        <xdr:cNvPr id="145" name="n_1mainValue【道路】&#10;一人当たり延長"/>
        <xdr:cNvSpPr txBox="1"/>
      </xdr:nvSpPr>
      <xdr:spPr>
        <a:xfrm>
          <a:off x="8271587" y="6874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167962</xdr:rowOff>
    </xdr:from>
    <xdr:ext cx="469744" cy="259045"/>
    <xdr:sp macro="" textlink="">
      <xdr:nvSpPr>
        <xdr:cNvPr id="146" name="n_2mainValue【道路】&#10;一人当たり延長"/>
        <xdr:cNvSpPr txBox="1"/>
      </xdr:nvSpPr>
      <xdr:spPr>
        <a:xfrm>
          <a:off x="7509587" y="6873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166133</xdr:rowOff>
    </xdr:from>
    <xdr:ext cx="469744" cy="259045"/>
    <xdr:sp macro="" textlink="">
      <xdr:nvSpPr>
        <xdr:cNvPr id="147" name="n_3mainValue【道路】&#10;一人当たり延長"/>
        <xdr:cNvSpPr txBox="1"/>
      </xdr:nvSpPr>
      <xdr:spPr>
        <a:xfrm>
          <a:off x="6712027" y="6871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6342</xdr:rowOff>
    </xdr:from>
    <xdr:ext cx="469744" cy="259045"/>
    <xdr:sp macro="" textlink="">
      <xdr:nvSpPr>
        <xdr:cNvPr id="148" name="n_4mainValue【道路】&#10;一人当たり延長"/>
        <xdr:cNvSpPr txBox="1"/>
      </xdr:nvSpPr>
      <xdr:spPr>
        <a:xfrm>
          <a:off x="5937327" y="6879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7196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37734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19594</xdr:rowOff>
    </xdr:from>
    <xdr:to>
      <xdr:col>24</xdr:col>
      <xdr:colOff>62865</xdr:colOff>
      <xdr:row>63</xdr:row>
      <xdr:rowOff>91440</xdr:rowOff>
    </xdr:to>
    <xdr:cxnSp macro="">
      <xdr:nvCxnSpPr>
        <xdr:cNvPr id="174" name="直線コネクタ 173"/>
        <xdr:cNvCxnSpPr/>
      </xdr:nvCxnSpPr>
      <xdr:spPr>
        <a:xfrm flipV="1">
          <a:off x="4086225" y="9407434"/>
          <a:ext cx="0" cy="1245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95267</xdr:rowOff>
    </xdr:from>
    <xdr:ext cx="405111" cy="259045"/>
    <xdr:sp macro="" textlink="">
      <xdr:nvSpPr>
        <xdr:cNvPr id="175" name="【橋りょう・トンネル】&#10;有形固定資産減価償却率最小値テキスト"/>
        <xdr:cNvSpPr txBox="1"/>
      </xdr:nvSpPr>
      <xdr:spPr>
        <a:xfrm>
          <a:off x="4124960" y="10656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91440</xdr:rowOff>
    </xdr:from>
    <xdr:to>
      <xdr:col>24</xdr:col>
      <xdr:colOff>152400</xdr:colOff>
      <xdr:row>63</xdr:row>
      <xdr:rowOff>91440</xdr:rowOff>
    </xdr:to>
    <xdr:cxnSp macro="">
      <xdr:nvCxnSpPr>
        <xdr:cNvPr id="176" name="直線コネクタ 175"/>
        <xdr:cNvCxnSpPr/>
      </xdr:nvCxnSpPr>
      <xdr:spPr>
        <a:xfrm>
          <a:off x="4020820" y="106527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137721</xdr:rowOff>
    </xdr:from>
    <xdr:ext cx="340478" cy="259045"/>
    <xdr:sp macro="" textlink="">
      <xdr:nvSpPr>
        <xdr:cNvPr id="177" name="【橋りょう・トンネル】&#10;有形固定資産減価償却率最大値テキスト"/>
        <xdr:cNvSpPr txBox="1"/>
      </xdr:nvSpPr>
      <xdr:spPr>
        <a:xfrm>
          <a:off x="4124960" y="91902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19594</xdr:rowOff>
    </xdr:from>
    <xdr:to>
      <xdr:col>24</xdr:col>
      <xdr:colOff>152400</xdr:colOff>
      <xdr:row>56</xdr:row>
      <xdr:rowOff>19594</xdr:rowOff>
    </xdr:to>
    <xdr:cxnSp macro="">
      <xdr:nvCxnSpPr>
        <xdr:cNvPr id="178" name="直線コネクタ 177"/>
        <xdr:cNvCxnSpPr/>
      </xdr:nvCxnSpPr>
      <xdr:spPr>
        <a:xfrm>
          <a:off x="4020820" y="940743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114136</xdr:rowOff>
    </xdr:from>
    <xdr:ext cx="405111" cy="259045"/>
    <xdr:sp macro="" textlink="">
      <xdr:nvSpPr>
        <xdr:cNvPr id="179" name="【橋りょう・トンネル】&#10;有形固定資産減価償却率平均値テキスト"/>
        <xdr:cNvSpPr txBox="1"/>
      </xdr:nvSpPr>
      <xdr:spPr>
        <a:xfrm>
          <a:off x="4124960" y="100048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91259</xdr:rowOff>
    </xdr:from>
    <xdr:to>
      <xdr:col>24</xdr:col>
      <xdr:colOff>114300</xdr:colOff>
      <xdr:row>61</xdr:row>
      <xdr:rowOff>21409</xdr:rowOff>
    </xdr:to>
    <xdr:sp macro="" textlink="">
      <xdr:nvSpPr>
        <xdr:cNvPr id="180" name="フローチャート: 判断 179"/>
        <xdr:cNvSpPr/>
      </xdr:nvSpPr>
      <xdr:spPr>
        <a:xfrm>
          <a:off x="4036060" y="1014965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63500</xdr:rowOff>
    </xdr:from>
    <xdr:to>
      <xdr:col>20</xdr:col>
      <xdr:colOff>38100</xdr:colOff>
      <xdr:row>60</xdr:row>
      <xdr:rowOff>165100</xdr:rowOff>
    </xdr:to>
    <xdr:sp macro="" textlink="">
      <xdr:nvSpPr>
        <xdr:cNvPr id="181" name="フローチャート: 判断 180"/>
        <xdr:cNvSpPr/>
      </xdr:nvSpPr>
      <xdr:spPr>
        <a:xfrm>
          <a:off x="3312160" y="1012190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35741</xdr:rowOff>
    </xdr:from>
    <xdr:to>
      <xdr:col>15</xdr:col>
      <xdr:colOff>101600</xdr:colOff>
      <xdr:row>60</xdr:row>
      <xdr:rowOff>137341</xdr:rowOff>
    </xdr:to>
    <xdr:sp macro="" textlink="">
      <xdr:nvSpPr>
        <xdr:cNvPr id="182" name="フローチャート: 判断 181"/>
        <xdr:cNvSpPr/>
      </xdr:nvSpPr>
      <xdr:spPr>
        <a:xfrm>
          <a:off x="2514600" y="1009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22678</xdr:rowOff>
    </xdr:from>
    <xdr:to>
      <xdr:col>10</xdr:col>
      <xdr:colOff>165100</xdr:colOff>
      <xdr:row>60</xdr:row>
      <xdr:rowOff>124278</xdr:rowOff>
    </xdr:to>
    <xdr:sp macro="" textlink="">
      <xdr:nvSpPr>
        <xdr:cNvPr id="183" name="フローチャート: 判断 182"/>
        <xdr:cNvSpPr/>
      </xdr:nvSpPr>
      <xdr:spPr>
        <a:xfrm>
          <a:off x="1739900" y="10081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127181</xdr:rowOff>
    </xdr:from>
    <xdr:to>
      <xdr:col>6</xdr:col>
      <xdr:colOff>38100</xdr:colOff>
      <xdr:row>60</xdr:row>
      <xdr:rowOff>57331</xdr:rowOff>
    </xdr:to>
    <xdr:sp macro="" textlink="">
      <xdr:nvSpPr>
        <xdr:cNvPr id="184" name="フローチャート: 判断 183"/>
        <xdr:cNvSpPr/>
      </xdr:nvSpPr>
      <xdr:spPr>
        <a:xfrm>
          <a:off x="965200" y="1001794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120650</xdr:rowOff>
    </xdr:from>
    <xdr:to>
      <xdr:col>24</xdr:col>
      <xdr:colOff>114300</xdr:colOff>
      <xdr:row>61</xdr:row>
      <xdr:rowOff>50800</xdr:rowOff>
    </xdr:to>
    <xdr:sp macro="" textlink="">
      <xdr:nvSpPr>
        <xdr:cNvPr id="190" name="楕円 189"/>
        <xdr:cNvSpPr/>
      </xdr:nvSpPr>
      <xdr:spPr>
        <a:xfrm>
          <a:off x="4036060" y="101790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99077</xdr:rowOff>
    </xdr:from>
    <xdr:ext cx="405111" cy="259045"/>
    <xdr:sp macro="" textlink="">
      <xdr:nvSpPr>
        <xdr:cNvPr id="191" name="【橋りょう・トンネル】&#10;有形固定資産減価償却率該当値テキスト"/>
        <xdr:cNvSpPr txBox="1"/>
      </xdr:nvSpPr>
      <xdr:spPr>
        <a:xfrm>
          <a:off x="4124960" y="1015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105954</xdr:rowOff>
    </xdr:from>
    <xdr:to>
      <xdr:col>20</xdr:col>
      <xdr:colOff>38100</xdr:colOff>
      <xdr:row>61</xdr:row>
      <xdr:rowOff>36104</xdr:rowOff>
    </xdr:to>
    <xdr:sp macro="" textlink="">
      <xdr:nvSpPr>
        <xdr:cNvPr id="192" name="楕円 191"/>
        <xdr:cNvSpPr/>
      </xdr:nvSpPr>
      <xdr:spPr>
        <a:xfrm>
          <a:off x="3312160" y="1016435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156754</xdr:rowOff>
    </xdr:from>
    <xdr:to>
      <xdr:col>24</xdr:col>
      <xdr:colOff>63500</xdr:colOff>
      <xdr:row>61</xdr:row>
      <xdr:rowOff>0</xdr:rowOff>
    </xdr:to>
    <xdr:cxnSp macro="">
      <xdr:nvCxnSpPr>
        <xdr:cNvPr id="193" name="直線コネクタ 192"/>
        <xdr:cNvCxnSpPr/>
      </xdr:nvCxnSpPr>
      <xdr:spPr>
        <a:xfrm>
          <a:off x="3355340" y="10215154"/>
          <a:ext cx="73152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3084</xdr:rowOff>
    </xdr:from>
    <xdr:to>
      <xdr:col>15</xdr:col>
      <xdr:colOff>101600</xdr:colOff>
      <xdr:row>61</xdr:row>
      <xdr:rowOff>104684</xdr:rowOff>
    </xdr:to>
    <xdr:sp macro="" textlink="">
      <xdr:nvSpPr>
        <xdr:cNvPr id="194" name="楕円 193"/>
        <xdr:cNvSpPr/>
      </xdr:nvSpPr>
      <xdr:spPr>
        <a:xfrm>
          <a:off x="2514600" y="10229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156754</xdr:rowOff>
    </xdr:from>
    <xdr:to>
      <xdr:col>19</xdr:col>
      <xdr:colOff>177800</xdr:colOff>
      <xdr:row>61</xdr:row>
      <xdr:rowOff>53884</xdr:rowOff>
    </xdr:to>
    <xdr:cxnSp macro="">
      <xdr:nvCxnSpPr>
        <xdr:cNvPr id="195" name="直線コネクタ 194"/>
        <xdr:cNvCxnSpPr/>
      </xdr:nvCxnSpPr>
      <xdr:spPr>
        <a:xfrm flipV="1">
          <a:off x="2565400" y="10215154"/>
          <a:ext cx="78994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143510</xdr:rowOff>
    </xdr:from>
    <xdr:to>
      <xdr:col>10</xdr:col>
      <xdr:colOff>165100</xdr:colOff>
      <xdr:row>61</xdr:row>
      <xdr:rowOff>73660</xdr:rowOff>
    </xdr:to>
    <xdr:sp macro="" textlink="">
      <xdr:nvSpPr>
        <xdr:cNvPr id="196" name="楕円 195"/>
        <xdr:cNvSpPr/>
      </xdr:nvSpPr>
      <xdr:spPr>
        <a:xfrm>
          <a:off x="1739900" y="102019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22860</xdr:rowOff>
    </xdr:from>
    <xdr:to>
      <xdr:col>15</xdr:col>
      <xdr:colOff>50800</xdr:colOff>
      <xdr:row>61</xdr:row>
      <xdr:rowOff>53884</xdr:rowOff>
    </xdr:to>
    <xdr:cxnSp macro="">
      <xdr:nvCxnSpPr>
        <xdr:cNvPr id="197" name="直線コネクタ 196"/>
        <xdr:cNvCxnSpPr/>
      </xdr:nvCxnSpPr>
      <xdr:spPr>
        <a:xfrm>
          <a:off x="1790700" y="10248900"/>
          <a:ext cx="7747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122283</xdr:rowOff>
    </xdr:from>
    <xdr:to>
      <xdr:col>6</xdr:col>
      <xdr:colOff>38100</xdr:colOff>
      <xdr:row>61</xdr:row>
      <xdr:rowOff>52433</xdr:rowOff>
    </xdr:to>
    <xdr:sp macro="" textlink="">
      <xdr:nvSpPr>
        <xdr:cNvPr id="198" name="楕円 197"/>
        <xdr:cNvSpPr/>
      </xdr:nvSpPr>
      <xdr:spPr>
        <a:xfrm>
          <a:off x="965200" y="1018068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1633</xdr:rowOff>
    </xdr:from>
    <xdr:to>
      <xdr:col>10</xdr:col>
      <xdr:colOff>114300</xdr:colOff>
      <xdr:row>61</xdr:row>
      <xdr:rowOff>22860</xdr:rowOff>
    </xdr:to>
    <xdr:cxnSp macro="">
      <xdr:nvCxnSpPr>
        <xdr:cNvPr id="199" name="直線コネクタ 198"/>
        <xdr:cNvCxnSpPr/>
      </xdr:nvCxnSpPr>
      <xdr:spPr>
        <a:xfrm>
          <a:off x="1008380" y="10227673"/>
          <a:ext cx="78232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10177</xdr:rowOff>
    </xdr:from>
    <xdr:ext cx="405111" cy="259045"/>
    <xdr:sp macro="" textlink="">
      <xdr:nvSpPr>
        <xdr:cNvPr id="200" name="n_1aveValue【橋りょう・トンネル】&#10;有形固定資産減価償却率"/>
        <xdr:cNvSpPr txBox="1"/>
      </xdr:nvSpPr>
      <xdr:spPr>
        <a:xfrm>
          <a:off x="3170564" y="990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153868</xdr:rowOff>
    </xdr:from>
    <xdr:ext cx="405111" cy="259045"/>
    <xdr:sp macro="" textlink="">
      <xdr:nvSpPr>
        <xdr:cNvPr id="201" name="n_2aveValue【橋りょう・トンネル】&#10;有形固定資産減価償却率"/>
        <xdr:cNvSpPr txBox="1"/>
      </xdr:nvSpPr>
      <xdr:spPr>
        <a:xfrm>
          <a:off x="2385704" y="9876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140805</xdr:rowOff>
    </xdr:from>
    <xdr:ext cx="405111" cy="259045"/>
    <xdr:sp macro="" textlink="">
      <xdr:nvSpPr>
        <xdr:cNvPr id="202" name="n_3aveValue【橋りょう・トンネル】&#10;有形固定資産減価償却率"/>
        <xdr:cNvSpPr txBox="1"/>
      </xdr:nvSpPr>
      <xdr:spPr>
        <a:xfrm>
          <a:off x="1611004" y="9863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73858</xdr:rowOff>
    </xdr:from>
    <xdr:ext cx="405111" cy="259045"/>
    <xdr:sp macro="" textlink="">
      <xdr:nvSpPr>
        <xdr:cNvPr id="203" name="n_4aveValue【橋りょう・トンネル】&#10;有形固定資産減価償却率"/>
        <xdr:cNvSpPr txBox="1"/>
      </xdr:nvSpPr>
      <xdr:spPr>
        <a:xfrm>
          <a:off x="836304" y="9796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27231</xdr:rowOff>
    </xdr:from>
    <xdr:ext cx="405111" cy="259045"/>
    <xdr:sp macro="" textlink="">
      <xdr:nvSpPr>
        <xdr:cNvPr id="204" name="n_1mainValue【橋りょう・トンネル】&#10;有形固定資産減価償却率"/>
        <xdr:cNvSpPr txBox="1"/>
      </xdr:nvSpPr>
      <xdr:spPr>
        <a:xfrm>
          <a:off x="3170564" y="10253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95811</xdr:rowOff>
    </xdr:from>
    <xdr:ext cx="405111" cy="259045"/>
    <xdr:sp macro="" textlink="">
      <xdr:nvSpPr>
        <xdr:cNvPr id="205" name="n_2mainValue【橋りょう・トンネル】&#10;有形固定資産減価償却率"/>
        <xdr:cNvSpPr txBox="1"/>
      </xdr:nvSpPr>
      <xdr:spPr>
        <a:xfrm>
          <a:off x="2385704" y="10321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64787</xdr:rowOff>
    </xdr:from>
    <xdr:ext cx="405111" cy="259045"/>
    <xdr:sp macro="" textlink="">
      <xdr:nvSpPr>
        <xdr:cNvPr id="206" name="n_3mainValue【橋りょう・トンネル】&#10;有形固定資産減価償却率"/>
        <xdr:cNvSpPr txBox="1"/>
      </xdr:nvSpPr>
      <xdr:spPr>
        <a:xfrm>
          <a:off x="1611004" y="1029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43560</xdr:rowOff>
    </xdr:from>
    <xdr:ext cx="405111" cy="259045"/>
    <xdr:sp macro="" textlink="">
      <xdr:nvSpPr>
        <xdr:cNvPr id="207" name="n_4mainValue【橋りょう・トンネル】&#10;有形固定資産減価償却率"/>
        <xdr:cNvSpPr txBox="1"/>
      </xdr:nvSpPr>
      <xdr:spPr>
        <a:xfrm>
          <a:off x="836304" y="10269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9" name="テキスト ボックス 218"/>
        <xdr:cNvSpPr txBox="1"/>
      </xdr:nvSpPr>
      <xdr:spPr>
        <a:xfrm>
          <a:off x="5600834" y="106667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1" name="テキスト ボックス 220"/>
        <xdr:cNvSpPr txBox="1"/>
      </xdr:nvSpPr>
      <xdr:spPr>
        <a:xfrm>
          <a:off x="5299921" y="102933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3" name="テキスト ボックス 222"/>
        <xdr:cNvSpPr txBox="1"/>
      </xdr:nvSpPr>
      <xdr:spPr>
        <a:xfrm>
          <a:off x="5299921" y="99199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5" name="テキスト ボックス 224"/>
        <xdr:cNvSpPr txBox="1"/>
      </xdr:nvSpPr>
      <xdr:spPr>
        <a:xfrm>
          <a:off x="5299921" y="95504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7" name="テキスト ボックス 226"/>
        <xdr:cNvSpPr txBox="1"/>
      </xdr:nvSpPr>
      <xdr:spPr>
        <a:xfrm>
          <a:off x="5209768" y="917703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9" name="テキスト ボックス 228"/>
        <xdr:cNvSpPr txBox="1"/>
      </xdr:nvSpPr>
      <xdr:spPr>
        <a:xfrm>
          <a:off x="5209768" y="88036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84691</xdr:rowOff>
    </xdr:from>
    <xdr:to>
      <xdr:col>54</xdr:col>
      <xdr:colOff>189865</xdr:colOff>
      <xdr:row>64</xdr:row>
      <xdr:rowOff>71999</xdr:rowOff>
    </xdr:to>
    <xdr:cxnSp macro="">
      <xdr:nvCxnSpPr>
        <xdr:cNvPr id="231" name="直線コネクタ 230"/>
        <xdr:cNvCxnSpPr/>
      </xdr:nvCxnSpPr>
      <xdr:spPr>
        <a:xfrm flipV="1">
          <a:off x="9219565" y="9472531"/>
          <a:ext cx="0" cy="132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75826</xdr:rowOff>
    </xdr:from>
    <xdr:ext cx="469744" cy="259045"/>
    <xdr:sp macro="" textlink="">
      <xdr:nvSpPr>
        <xdr:cNvPr id="232" name="【橋りょう・トンネル】&#10;一人当たり有形固定資産（償却資産）額最小値テキスト"/>
        <xdr:cNvSpPr txBox="1"/>
      </xdr:nvSpPr>
      <xdr:spPr>
        <a:xfrm>
          <a:off x="9258300" y="10804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71999</xdr:rowOff>
    </xdr:from>
    <xdr:to>
      <xdr:col>55</xdr:col>
      <xdr:colOff>88900</xdr:colOff>
      <xdr:row>64</xdr:row>
      <xdr:rowOff>71999</xdr:rowOff>
    </xdr:to>
    <xdr:cxnSp macro="">
      <xdr:nvCxnSpPr>
        <xdr:cNvPr id="233" name="直線コネクタ 232"/>
        <xdr:cNvCxnSpPr/>
      </xdr:nvCxnSpPr>
      <xdr:spPr>
        <a:xfrm>
          <a:off x="9154160" y="1080095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31368</xdr:rowOff>
    </xdr:from>
    <xdr:ext cx="690189" cy="259045"/>
    <xdr:sp macro="" textlink="">
      <xdr:nvSpPr>
        <xdr:cNvPr id="234" name="【橋りょう・トンネル】&#10;一人当たり有形固定資産（償却資産）額最大値テキスト"/>
        <xdr:cNvSpPr txBox="1"/>
      </xdr:nvSpPr>
      <xdr:spPr>
        <a:xfrm>
          <a:off x="9258300" y="92515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1,073,314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84691</xdr:rowOff>
    </xdr:from>
    <xdr:to>
      <xdr:col>55</xdr:col>
      <xdr:colOff>88900</xdr:colOff>
      <xdr:row>56</xdr:row>
      <xdr:rowOff>84691</xdr:rowOff>
    </xdr:to>
    <xdr:cxnSp macro="">
      <xdr:nvCxnSpPr>
        <xdr:cNvPr id="235" name="直線コネクタ 234"/>
        <xdr:cNvCxnSpPr/>
      </xdr:nvCxnSpPr>
      <xdr:spPr>
        <a:xfrm>
          <a:off x="9154160" y="947253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75915</xdr:rowOff>
    </xdr:from>
    <xdr:ext cx="599010" cy="259045"/>
    <xdr:sp macro="" textlink="">
      <xdr:nvSpPr>
        <xdr:cNvPr id="236" name="【橋りょう・トンネル】&#10;一人当たり有形固定資産（償却資産）額平均値テキスト"/>
        <xdr:cNvSpPr txBox="1"/>
      </xdr:nvSpPr>
      <xdr:spPr>
        <a:xfrm>
          <a:off x="9258300" y="104695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53038</xdr:rowOff>
    </xdr:from>
    <xdr:to>
      <xdr:col>55</xdr:col>
      <xdr:colOff>50800</xdr:colOff>
      <xdr:row>63</xdr:row>
      <xdr:rowOff>154638</xdr:rowOff>
    </xdr:to>
    <xdr:sp macro="" textlink="">
      <xdr:nvSpPr>
        <xdr:cNvPr id="237" name="フローチャート: 判断 236"/>
        <xdr:cNvSpPr/>
      </xdr:nvSpPr>
      <xdr:spPr>
        <a:xfrm>
          <a:off x="9192260" y="1061435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60792</xdr:rowOff>
    </xdr:from>
    <xdr:to>
      <xdr:col>50</xdr:col>
      <xdr:colOff>165100</xdr:colOff>
      <xdr:row>63</xdr:row>
      <xdr:rowOff>162392</xdr:rowOff>
    </xdr:to>
    <xdr:sp macro="" textlink="">
      <xdr:nvSpPr>
        <xdr:cNvPr id="238" name="フローチャート: 判断 237"/>
        <xdr:cNvSpPr/>
      </xdr:nvSpPr>
      <xdr:spPr>
        <a:xfrm>
          <a:off x="8445500" y="1062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62231</xdr:rowOff>
    </xdr:from>
    <xdr:to>
      <xdr:col>46</xdr:col>
      <xdr:colOff>38100</xdr:colOff>
      <xdr:row>63</xdr:row>
      <xdr:rowOff>163831</xdr:rowOff>
    </xdr:to>
    <xdr:sp macro="" textlink="">
      <xdr:nvSpPr>
        <xdr:cNvPr id="239" name="フローチャート: 判断 238"/>
        <xdr:cNvSpPr/>
      </xdr:nvSpPr>
      <xdr:spPr>
        <a:xfrm>
          <a:off x="7670800" y="1062355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62804</xdr:rowOff>
    </xdr:from>
    <xdr:to>
      <xdr:col>41</xdr:col>
      <xdr:colOff>101600</xdr:colOff>
      <xdr:row>63</xdr:row>
      <xdr:rowOff>164404</xdr:rowOff>
    </xdr:to>
    <xdr:sp macro="" textlink="">
      <xdr:nvSpPr>
        <xdr:cNvPr id="240" name="フローチャート: 判断 239"/>
        <xdr:cNvSpPr/>
      </xdr:nvSpPr>
      <xdr:spPr>
        <a:xfrm>
          <a:off x="6873240" y="1062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54111</xdr:rowOff>
    </xdr:from>
    <xdr:to>
      <xdr:col>36</xdr:col>
      <xdr:colOff>165100</xdr:colOff>
      <xdr:row>63</xdr:row>
      <xdr:rowOff>155711</xdr:rowOff>
    </xdr:to>
    <xdr:sp macro="" textlink="">
      <xdr:nvSpPr>
        <xdr:cNvPr id="241" name="フローチャート: 判断 240"/>
        <xdr:cNvSpPr/>
      </xdr:nvSpPr>
      <xdr:spPr>
        <a:xfrm>
          <a:off x="6098540" y="10615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70270</xdr:rowOff>
    </xdr:from>
    <xdr:to>
      <xdr:col>55</xdr:col>
      <xdr:colOff>50800</xdr:colOff>
      <xdr:row>64</xdr:row>
      <xdr:rowOff>420</xdr:rowOff>
    </xdr:to>
    <xdr:sp macro="" textlink="">
      <xdr:nvSpPr>
        <xdr:cNvPr id="247" name="楕円 246"/>
        <xdr:cNvSpPr/>
      </xdr:nvSpPr>
      <xdr:spPr>
        <a:xfrm>
          <a:off x="9192260" y="1063159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31464</xdr:rowOff>
    </xdr:from>
    <xdr:ext cx="534377" cy="259045"/>
    <xdr:sp macro="" textlink="">
      <xdr:nvSpPr>
        <xdr:cNvPr id="248" name="【橋りょう・トンネル】&#10;一人当たり有形固定資産（償却資産）額該当値テキスト"/>
        <xdr:cNvSpPr txBox="1"/>
      </xdr:nvSpPr>
      <xdr:spPr>
        <a:xfrm>
          <a:off x="9258300" y="10592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70210</xdr:rowOff>
    </xdr:from>
    <xdr:to>
      <xdr:col>50</xdr:col>
      <xdr:colOff>165100</xdr:colOff>
      <xdr:row>64</xdr:row>
      <xdr:rowOff>360</xdr:rowOff>
    </xdr:to>
    <xdr:sp macro="" textlink="">
      <xdr:nvSpPr>
        <xdr:cNvPr id="249" name="楕円 248"/>
        <xdr:cNvSpPr/>
      </xdr:nvSpPr>
      <xdr:spPr>
        <a:xfrm>
          <a:off x="8445500" y="106315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121010</xdr:rowOff>
    </xdr:from>
    <xdr:to>
      <xdr:col>55</xdr:col>
      <xdr:colOff>0</xdr:colOff>
      <xdr:row>63</xdr:row>
      <xdr:rowOff>121070</xdr:rowOff>
    </xdr:to>
    <xdr:cxnSp macro="">
      <xdr:nvCxnSpPr>
        <xdr:cNvPr id="250" name="直線コネクタ 249"/>
        <xdr:cNvCxnSpPr/>
      </xdr:nvCxnSpPr>
      <xdr:spPr>
        <a:xfrm>
          <a:off x="8496300" y="10682330"/>
          <a:ext cx="723900" cy="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80960</xdr:rowOff>
    </xdr:from>
    <xdr:to>
      <xdr:col>46</xdr:col>
      <xdr:colOff>38100</xdr:colOff>
      <xdr:row>64</xdr:row>
      <xdr:rowOff>11110</xdr:rowOff>
    </xdr:to>
    <xdr:sp macro="" textlink="">
      <xdr:nvSpPr>
        <xdr:cNvPr id="251" name="楕円 250"/>
        <xdr:cNvSpPr/>
      </xdr:nvSpPr>
      <xdr:spPr>
        <a:xfrm>
          <a:off x="7670800" y="1064228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121010</xdr:rowOff>
    </xdr:from>
    <xdr:to>
      <xdr:col>50</xdr:col>
      <xdr:colOff>114300</xdr:colOff>
      <xdr:row>63</xdr:row>
      <xdr:rowOff>131760</xdr:rowOff>
    </xdr:to>
    <xdr:cxnSp macro="">
      <xdr:nvCxnSpPr>
        <xdr:cNvPr id="252" name="直線コネクタ 251"/>
        <xdr:cNvCxnSpPr/>
      </xdr:nvCxnSpPr>
      <xdr:spPr>
        <a:xfrm flipV="1">
          <a:off x="7713980" y="10682330"/>
          <a:ext cx="782320" cy="10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79849</xdr:rowOff>
    </xdr:from>
    <xdr:to>
      <xdr:col>41</xdr:col>
      <xdr:colOff>101600</xdr:colOff>
      <xdr:row>64</xdr:row>
      <xdr:rowOff>9999</xdr:rowOff>
    </xdr:to>
    <xdr:sp macro="" textlink="">
      <xdr:nvSpPr>
        <xdr:cNvPr id="253" name="楕円 252"/>
        <xdr:cNvSpPr/>
      </xdr:nvSpPr>
      <xdr:spPr>
        <a:xfrm>
          <a:off x="6873240" y="1064116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130649</xdr:rowOff>
    </xdr:from>
    <xdr:to>
      <xdr:col>45</xdr:col>
      <xdr:colOff>177800</xdr:colOff>
      <xdr:row>63</xdr:row>
      <xdr:rowOff>131760</xdr:rowOff>
    </xdr:to>
    <xdr:cxnSp macro="">
      <xdr:nvCxnSpPr>
        <xdr:cNvPr id="254" name="直線コネクタ 253"/>
        <xdr:cNvCxnSpPr/>
      </xdr:nvCxnSpPr>
      <xdr:spPr>
        <a:xfrm>
          <a:off x="6924040" y="10691969"/>
          <a:ext cx="789940" cy="1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80302</xdr:rowOff>
    </xdr:from>
    <xdr:to>
      <xdr:col>36</xdr:col>
      <xdr:colOff>165100</xdr:colOff>
      <xdr:row>64</xdr:row>
      <xdr:rowOff>10452</xdr:rowOff>
    </xdr:to>
    <xdr:sp macro="" textlink="">
      <xdr:nvSpPr>
        <xdr:cNvPr id="255" name="楕円 254"/>
        <xdr:cNvSpPr/>
      </xdr:nvSpPr>
      <xdr:spPr>
        <a:xfrm>
          <a:off x="6098540" y="1064162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130649</xdr:rowOff>
    </xdr:from>
    <xdr:to>
      <xdr:col>41</xdr:col>
      <xdr:colOff>50800</xdr:colOff>
      <xdr:row>63</xdr:row>
      <xdr:rowOff>131102</xdr:rowOff>
    </xdr:to>
    <xdr:cxnSp macro="">
      <xdr:nvCxnSpPr>
        <xdr:cNvPr id="256" name="直線コネクタ 255"/>
        <xdr:cNvCxnSpPr/>
      </xdr:nvCxnSpPr>
      <xdr:spPr>
        <a:xfrm flipV="1">
          <a:off x="6149340" y="10691969"/>
          <a:ext cx="774700" cy="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7469</xdr:rowOff>
    </xdr:from>
    <xdr:ext cx="599010" cy="259045"/>
    <xdr:sp macro="" textlink="">
      <xdr:nvSpPr>
        <xdr:cNvPr id="257" name="n_1aveValue【橋りょう・トンネル】&#10;一人当たり有形固定資産（償却資産）額"/>
        <xdr:cNvSpPr txBox="1"/>
      </xdr:nvSpPr>
      <xdr:spPr>
        <a:xfrm>
          <a:off x="8214575" y="10401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8908</xdr:rowOff>
    </xdr:from>
    <xdr:ext cx="599010" cy="259045"/>
    <xdr:sp macro="" textlink="">
      <xdr:nvSpPr>
        <xdr:cNvPr id="258" name="n_2aveValue【橋りょう・トンネル】&#10;一人当たり有形固定資産（償却資産）額"/>
        <xdr:cNvSpPr txBox="1"/>
      </xdr:nvSpPr>
      <xdr:spPr>
        <a:xfrm>
          <a:off x="7444955" y="10402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9481</xdr:rowOff>
    </xdr:from>
    <xdr:ext cx="599010" cy="259045"/>
    <xdr:sp macro="" textlink="">
      <xdr:nvSpPr>
        <xdr:cNvPr id="259" name="n_3aveValue【橋りょう・トンネル】&#10;一人当たり有形固定資産（償却資産）額"/>
        <xdr:cNvSpPr txBox="1"/>
      </xdr:nvSpPr>
      <xdr:spPr>
        <a:xfrm>
          <a:off x="6670255" y="10403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788</xdr:rowOff>
    </xdr:from>
    <xdr:ext cx="599010" cy="259045"/>
    <xdr:sp macro="" textlink="">
      <xdr:nvSpPr>
        <xdr:cNvPr id="260" name="n_4aveValue【橋りょう・トンネル】&#10;一人当たり有形固定資産（償却資産）額"/>
        <xdr:cNvSpPr txBox="1"/>
      </xdr:nvSpPr>
      <xdr:spPr>
        <a:xfrm>
          <a:off x="5872695" y="10394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162937</xdr:rowOff>
    </xdr:from>
    <xdr:ext cx="534377" cy="259045"/>
    <xdr:sp macro="" textlink="">
      <xdr:nvSpPr>
        <xdr:cNvPr id="261" name="n_1mainValue【橋りょう・トンネル】&#10;一人当たり有形固定資産（償却資産）額"/>
        <xdr:cNvSpPr txBox="1"/>
      </xdr:nvSpPr>
      <xdr:spPr>
        <a:xfrm>
          <a:off x="8239271" y="10724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2237</xdr:rowOff>
    </xdr:from>
    <xdr:ext cx="534377" cy="259045"/>
    <xdr:sp macro="" textlink="">
      <xdr:nvSpPr>
        <xdr:cNvPr id="262" name="n_2mainValue【橋りょう・トンネル】&#10;一人当たり有形固定資産（償却資産）額"/>
        <xdr:cNvSpPr txBox="1"/>
      </xdr:nvSpPr>
      <xdr:spPr>
        <a:xfrm>
          <a:off x="7477271" y="10731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1126</xdr:rowOff>
    </xdr:from>
    <xdr:ext cx="534377" cy="259045"/>
    <xdr:sp macro="" textlink="">
      <xdr:nvSpPr>
        <xdr:cNvPr id="263" name="n_3mainValue【橋りょう・トンネル】&#10;一人当たり有形固定資産（償却資産）額"/>
        <xdr:cNvSpPr txBox="1"/>
      </xdr:nvSpPr>
      <xdr:spPr>
        <a:xfrm>
          <a:off x="6702571" y="10730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1579</xdr:rowOff>
    </xdr:from>
    <xdr:ext cx="534377" cy="259045"/>
    <xdr:sp macro="" textlink="">
      <xdr:nvSpPr>
        <xdr:cNvPr id="264" name="n_4mainValue【橋りょう・トンネル】&#10;一人当たり有形固定資産（償却資産）額"/>
        <xdr:cNvSpPr txBox="1"/>
      </xdr:nvSpPr>
      <xdr:spPr>
        <a:xfrm>
          <a:off x="5905011" y="10730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xdr:cNvSpPr txBox="1"/>
      </xdr:nvSpPr>
      <xdr:spPr>
        <a:xfrm>
          <a:off x="27196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xdr:cNvSpPr txBox="1"/>
      </xdr:nvSpPr>
      <xdr:spPr>
        <a:xfrm>
          <a:off x="33608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xdr:cNvSpPr txBox="1"/>
      </xdr:nvSpPr>
      <xdr:spPr>
        <a:xfrm>
          <a:off x="37734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146686</xdr:rowOff>
    </xdr:from>
    <xdr:to>
      <xdr:col>24</xdr:col>
      <xdr:colOff>62865</xdr:colOff>
      <xdr:row>86</xdr:row>
      <xdr:rowOff>114300</xdr:rowOff>
    </xdr:to>
    <xdr:cxnSp macro="">
      <xdr:nvCxnSpPr>
        <xdr:cNvPr id="289" name="直線コネクタ 288"/>
        <xdr:cNvCxnSpPr/>
      </xdr:nvCxnSpPr>
      <xdr:spPr>
        <a:xfrm flipV="1">
          <a:off x="4086225" y="13054966"/>
          <a:ext cx="0" cy="1476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0" name="【公営住宅】&#10;有形固定資産減価償却率最小値テキスト"/>
        <xdr:cNvSpPr txBox="1"/>
      </xdr:nvSpPr>
      <xdr:spPr>
        <a:xfrm>
          <a:off x="4124960" y="1453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1" name="直線コネクタ 290"/>
        <xdr:cNvCxnSpPr/>
      </xdr:nvCxnSpPr>
      <xdr:spPr>
        <a:xfrm>
          <a:off x="4020820" y="145313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93363</xdr:rowOff>
    </xdr:from>
    <xdr:ext cx="405111" cy="259045"/>
    <xdr:sp macro="" textlink="">
      <xdr:nvSpPr>
        <xdr:cNvPr id="292" name="【公営住宅】&#10;有形固定資産減価償却率最大値テキスト"/>
        <xdr:cNvSpPr txBox="1"/>
      </xdr:nvSpPr>
      <xdr:spPr>
        <a:xfrm>
          <a:off x="4124960" y="12834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146686</xdr:rowOff>
    </xdr:from>
    <xdr:to>
      <xdr:col>24</xdr:col>
      <xdr:colOff>152400</xdr:colOff>
      <xdr:row>77</xdr:row>
      <xdr:rowOff>146686</xdr:rowOff>
    </xdr:to>
    <xdr:cxnSp macro="">
      <xdr:nvCxnSpPr>
        <xdr:cNvPr id="293" name="直線コネクタ 292"/>
        <xdr:cNvCxnSpPr/>
      </xdr:nvCxnSpPr>
      <xdr:spPr>
        <a:xfrm>
          <a:off x="4020820" y="1305496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652</xdr:rowOff>
    </xdr:from>
    <xdr:ext cx="405111" cy="259045"/>
    <xdr:sp macro="" textlink="">
      <xdr:nvSpPr>
        <xdr:cNvPr id="294" name="【公営住宅】&#10;有形固定資産減価償却率平均値テキスト"/>
        <xdr:cNvSpPr txBox="1"/>
      </xdr:nvSpPr>
      <xdr:spPr>
        <a:xfrm>
          <a:off x="4124960" y="135794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149225</xdr:rowOff>
    </xdr:from>
    <xdr:to>
      <xdr:col>24</xdr:col>
      <xdr:colOff>114300</xdr:colOff>
      <xdr:row>82</xdr:row>
      <xdr:rowOff>79375</xdr:rowOff>
    </xdr:to>
    <xdr:sp macro="" textlink="">
      <xdr:nvSpPr>
        <xdr:cNvPr id="295" name="フローチャート: 判断 294"/>
        <xdr:cNvSpPr/>
      </xdr:nvSpPr>
      <xdr:spPr>
        <a:xfrm>
          <a:off x="4036060" y="137280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151130</xdr:rowOff>
    </xdr:from>
    <xdr:to>
      <xdr:col>20</xdr:col>
      <xdr:colOff>38100</xdr:colOff>
      <xdr:row>82</xdr:row>
      <xdr:rowOff>81280</xdr:rowOff>
    </xdr:to>
    <xdr:sp macro="" textlink="">
      <xdr:nvSpPr>
        <xdr:cNvPr id="296" name="フローチャート: 判断 295"/>
        <xdr:cNvSpPr/>
      </xdr:nvSpPr>
      <xdr:spPr>
        <a:xfrm>
          <a:off x="3312160" y="137299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8255</xdr:rowOff>
    </xdr:from>
    <xdr:to>
      <xdr:col>15</xdr:col>
      <xdr:colOff>101600</xdr:colOff>
      <xdr:row>82</xdr:row>
      <xdr:rowOff>109855</xdr:rowOff>
    </xdr:to>
    <xdr:sp macro="" textlink="">
      <xdr:nvSpPr>
        <xdr:cNvPr id="297" name="フローチャート: 判断 296"/>
        <xdr:cNvSpPr/>
      </xdr:nvSpPr>
      <xdr:spPr>
        <a:xfrm>
          <a:off x="2514600" y="13754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156845</xdr:rowOff>
    </xdr:from>
    <xdr:to>
      <xdr:col>10</xdr:col>
      <xdr:colOff>165100</xdr:colOff>
      <xdr:row>82</xdr:row>
      <xdr:rowOff>86995</xdr:rowOff>
    </xdr:to>
    <xdr:sp macro="" textlink="">
      <xdr:nvSpPr>
        <xdr:cNvPr id="298" name="フローチャート: 判断 297"/>
        <xdr:cNvSpPr/>
      </xdr:nvSpPr>
      <xdr:spPr>
        <a:xfrm>
          <a:off x="1739900" y="137356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33020</xdr:rowOff>
    </xdr:from>
    <xdr:to>
      <xdr:col>6</xdr:col>
      <xdr:colOff>38100</xdr:colOff>
      <xdr:row>82</xdr:row>
      <xdr:rowOff>134620</xdr:rowOff>
    </xdr:to>
    <xdr:sp macro="" textlink="">
      <xdr:nvSpPr>
        <xdr:cNvPr id="299" name="フローチャート: 判断 298"/>
        <xdr:cNvSpPr/>
      </xdr:nvSpPr>
      <xdr:spPr>
        <a:xfrm>
          <a:off x="965200" y="1377950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52070</xdr:rowOff>
    </xdr:from>
    <xdr:to>
      <xdr:col>24</xdr:col>
      <xdr:colOff>114300</xdr:colOff>
      <xdr:row>82</xdr:row>
      <xdr:rowOff>153670</xdr:rowOff>
    </xdr:to>
    <xdr:sp macro="" textlink="">
      <xdr:nvSpPr>
        <xdr:cNvPr id="305" name="楕円 304"/>
        <xdr:cNvSpPr/>
      </xdr:nvSpPr>
      <xdr:spPr>
        <a:xfrm>
          <a:off x="4036060" y="1379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30497</xdr:rowOff>
    </xdr:from>
    <xdr:ext cx="405111" cy="259045"/>
    <xdr:sp macro="" textlink="">
      <xdr:nvSpPr>
        <xdr:cNvPr id="306" name="【公営住宅】&#10;有形固定資産減価償却率該当値テキスト"/>
        <xdr:cNvSpPr txBox="1"/>
      </xdr:nvSpPr>
      <xdr:spPr>
        <a:xfrm>
          <a:off x="4124960" y="13776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25400</xdr:rowOff>
    </xdr:from>
    <xdr:to>
      <xdr:col>20</xdr:col>
      <xdr:colOff>38100</xdr:colOff>
      <xdr:row>82</xdr:row>
      <xdr:rowOff>127000</xdr:rowOff>
    </xdr:to>
    <xdr:sp macro="" textlink="">
      <xdr:nvSpPr>
        <xdr:cNvPr id="307" name="楕円 306"/>
        <xdr:cNvSpPr/>
      </xdr:nvSpPr>
      <xdr:spPr>
        <a:xfrm>
          <a:off x="3312160" y="1377188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76200</xdr:rowOff>
    </xdr:from>
    <xdr:to>
      <xdr:col>24</xdr:col>
      <xdr:colOff>63500</xdr:colOff>
      <xdr:row>82</xdr:row>
      <xdr:rowOff>102870</xdr:rowOff>
    </xdr:to>
    <xdr:cxnSp macro="">
      <xdr:nvCxnSpPr>
        <xdr:cNvPr id="308" name="直線コネクタ 307"/>
        <xdr:cNvCxnSpPr/>
      </xdr:nvCxnSpPr>
      <xdr:spPr>
        <a:xfrm>
          <a:off x="3355340" y="13822680"/>
          <a:ext cx="73152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6350</xdr:rowOff>
    </xdr:from>
    <xdr:to>
      <xdr:col>15</xdr:col>
      <xdr:colOff>101600</xdr:colOff>
      <xdr:row>82</xdr:row>
      <xdr:rowOff>107950</xdr:rowOff>
    </xdr:to>
    <xdr:sp macro="" textlink="">
      <xdr:nvSpPr>
        <xdr:cNvPr id="309" name="楕円 308"/>
        <xdr:cNvSpPr/>
      </xdr:nvSpPr>
      <xdr:spPr>
        <a:xfrm>
          <a:off x="2514600" y="1375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57150</xdr:rowOff>
    </xdr:from>
    <xdr:to>
      <xdr:col>19</xdr:col>
      <xdr:colOff>177800</xdr:colOff>
      <xdr:row>82</xdr:row>
      <xdr:rowOff>76200</xdr:rowOff>
    </xdr:to>
    <xdr:cxnSp macro="">
      <xdr:nvCxnSpPr>
        <xdr:cNvPr id="310" name="直線コネクタ 309"/>
        <xdr:cNvCxnSpPr/>
      </xdr:nvCxnSpPr>
      <xdr:spPr>
        <a:xfrm>
          <a:off x="2565400" y="13803630"/>
          <a:ext cx="78994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149225</xdr:rowOff>
    </xdr:from>
    <xdr:to>
      <xdr:col>10</xdr:col>
      <xdr:colOff>165100</xdr:colOff>
      <xdr:row>82</xdr:row>
      <xdr:rowOff>79375</xdr:rowOff>
    </xdr:to>
    <xdr:sp macro="" textlink="">
      <xdr:nvSpPr>
        <xdr:cNvPr id="311" name="楕円 310"/>
        <xdr:cNvSpPr/>
      </xdr:nvSpPr>
      <xdr:spPr>
        <a:xfrm>
          <a:off x="1739900" y="137280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28575</xdr:rowOff>
    </xdr:from>
    <xdr:to>
      <xdr:col>15</xdr:col>
      <xdr:colOff>50800</xdr:colOff>
      <xdr:row>82</xdr:row>
      <xdr:rowOff>57150</xdr:rowOff>
    </xdr:to>
    <xdr:cxnSp macro="">
      <xdr:nvCxnSpPr>
        <xdr:cNvPr id="312" name="直線コネクタ 311"/>
        <xdr:cNvCxnSpPr/>
      </xdr:nvCxnSpPr>
      <xdr:spPr>
        <a:xfrm>
          <a:off x="1790700" y="13775055"/>
          <a:ext cx="7747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118745</xdr:rowOff>
    </xdr:from>
    <xdr:to>
      <xdr:col>6</xdr:col>
      <xdr:colOff>38100</xdr:colOff>
      <xdr:row>82</xdr:row>
      <xdr:rowOff>48895</xdr:rowOff>
    </xdr:to>
    <xdr:sp macro="" textlink="">
      <xdr:nvSpPr>
        <xdr:cNvPr id="313" name="楕円 312"/>
        <xdr:cNvSpPr/>
      </xdr:nvSpPr>
      <xdr:spPr>
        <a:xfrm>
          <a:off x="965200" y="1369758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169545</xdr:rowOff>
    </xdr:from>
    <xdr:to>
      <xdr:col>10</xdr:col>
      <xdr:colOff>114300</xdr:colOff>
      <xdr:row>82</xdr:row>
      <xdr:rowOff>28575</xdr:rowOff>
    </xdr:to>
    <xdr:cxnSp macro="">
      <xdr:nvCxnSpPr>
        <xdr:cNvPr id="314" name="直線コネクタ 313"/>
        <xdr:cNvCxnSpPr/>
      </xdr:nvCxnSpPr>
      <xdr:spPr>
        <a:xfrm>
          <a:off x="1008380" y="13748385"/>
          <a:ext cx="78232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97807</xdr:rowOff>
    </xdr:from>
    <xdr:ext cx="405111" cy="259045"/>
    <xdr:sp macro="" textlink="">
      <xdr:nvSpPr>
        <xdr:cNvPr id="315" name="n_1aveValue【公営住宅】&#10;有形固定資産減価償却率"/>
        <xdr:cNvSpPr txBox="1"/>
      </xdr:nvSpPr>
      <xdr:spPr>
        <a:xfrm>
          <a:off x="3170564" y="1350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100982</xdr:rowOff>
    </xdr:from>
    <xdr:ext cx="405111" cy="259045"/>
    <xdr:sp macro="" textlink="">
      <xdr:nvSpPr>
        <xdr:cNvPr id="316" name="n_2aveValue【公営住宅】&#10;有形固定資産減価償却率"/>
        <xdr:cNvSpPr txBox="1"/>
      </xdr:nvSpPr>
      <xdr:spPr>
        <a:xfrm>
          <a:off x="2385704" y="13847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78122</xdr:rowOff>
    </xdr:from>
    <xdr:ext cx="405111" cy="259045"/>
    <xdr:sp macro="" textlink="">
      <xdr:nvSpPr>
        <xdr:cNvPr id="317" name="n_3aveValue【公営住宅】&#10;有形固定資産減価償却率"/>
        <xdr:cNvSpPr txBox="1"/>
      </xdr:nvSpPr>
      <xdr:spPr>
        <a:xfrm>
          <a:off x="1611004" y="13824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125747</xdr:rowOff>
    </xdr:from>
    <xdr:ext cx="405111" cy="259045"/>
    <xdr:sp macro="" textlink="">
      <xdr:nvSpPr>
        <xdr:cNvPr id="318" name="n_4aveValue【公営住宅】&#10;有形固定資産減価償却率"/>
        <xdr:cNvSpPr txBox="1"/>
      </xdr:nvSpPr>
      <xdr:spPr>
        <a:xfrm>
          <a:off x="836304" y="13872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118127</xdr:rowOff>
    </xdr:from>
    <xdr:ext cx="405111" cy="259045"/>
    <xdr:sp macro="" textlink="">
      <xdr:nvSpPr>
        <xdr:cNvPr id="319" name="n_1mainValue【公営住宅】&#10;有形固定資産減価償却率"/>
        <xdr:cNvSpPr txBox="1"/>
      </xdr:nvSpPr>
      <xdr:spPr>
        <a:xfrm>
          <a:off x="3170564" y="13864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124477</xdr:rowOff>
    </xdr:from>
    <xdr:ext cx="405111" cy="259045"/>
    <xdr:sp macro="" textlink="">
      <xdr:nvSpPr>
        <xdr:cNvPr id="320" name="n_2mainValue【公営住宅】&#10;有形固定資産減価償却率"/>
        <xdr:cNvSpPr txBox="1"/>
      </xdr:nvSpPr>
      <xdr:spPr>
        <a:xfrm>
          <a:off x="2385704" y="1353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95902</xdr:rowOff>
    </xdr:from>
    <xdr:ext cx="405111" cy="259045"/>
    <xdr:sp macro="" textlink="">
      <xdr:nvSpPr>
        <xdr:cNvPr id="321" name="n_3mainValue【公営住宅】&#10;有形固定資産減価償却率"/>
        <xdr:cNvSpPr txBox="1"/>
      </xdr:nvSpPr>
      <xdr:spPr>
        <a:xfrm>
          <a:off x="1611004" y="1350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65422</xdr:rowOff>
    </xdr:from>
    <xdr:ext cx="405111" cy="259045"/>
    <xdr:sp macro="" textlink="">
      <xdr:nvSpPr>
        <xdr:cNvPr id="322" name="n_4mainValue【公営住宅】&#10;有形固定資産減価償却率"/>
        <xdr:cNvSpPr txBox="1"/>
      </xdr:nvSpPr>
      <xdr:spPr>
        <a:xfrm>
          <a:off x="836304" y="1347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3" name="直線コネクタ 332"/>
        <xdr:cNvCxnSpPr/>
      </xdr:nvCxnSpPr>
      <xdr:spPr>
        <a:xfrm>
          <a:off x="5826760" y="145313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4" name="テキスト ボックス 333"/>
        <xdr:cNvSpPr txBox="1"/>
      </xdr:nvSpPr>
      <xdr:spPr>
        <a:xfrm>
          <a:off x="54053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5" name="直線コネクタ 334"/>
        <xdr:cNvCxnSpPr/>
      </xdr:nvCxnSpPr>
      <xdr:spPr>
        <a:xfrm>
          <a:off x="5826760" y="14157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6" name="テキスト ボックス 335"/>
        <xdr:cNvSpPr txBox="1"/>
      </xdr:nvSpPr>
      <xdr:spPr>
        <a:xfrm>
          <a:off x="540530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7" name="直線コネクタ 336"/>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8" name="テキスト ボックス 337"/>
        <xdr:cNvSpPr txBox="1"/>
      </xdr:nvSpPr>
      <xdr:spPr>
        <a:xfrm>
          <a:off x="540530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9" name="直線コネクタ 338"/>
        <xdr:cNvCxnSpPr/>
      </xdr:nvCxnSpPr>
      <xdr:spPr>
        <a:xfrm>
          <a:off x="5826760" y="13411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0" name="テキスト ボックス 339"/>
        <xdr:cNvSpPr txBox="1"/>
      </xdr:nvSpPr>
      <xdr:spPr>
        <a:xfrm>
          <a:off x="540530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1" name="直線コネクタ 340"/>
        <xdr:cNvCxnSpPr/>
      </xdr:nvCxnSpPr>
      <xdr:spPr>
        <a:xfrm>
          <a:off x="5826760" y="130416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2" name="テキスト ボックス 341"/>
        <xdr:cNvSpPr txBox="1"/>
      </xdr:nvSpPr>
      <xdr:spPr>
        <a:xfrm>
          <a:off x="540530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4" name="テキスト ボックス 343"/>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公営住宅】&#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33528</xdr:rowOff>
    </xdr:from>
    <xdr:to>
      <xdr:col>54</xdr:col>
      <xdr:colOff>189865</xdr:colOff>
      <xdr:row>86</xdr:row>
      <xdr:rowOff>111252</xdr:rowOff>
    </xdr:to>
    <xdr:cxnSp macro="">
      <xdr:nvCxnSpPr>
        <xdr:cNvPr id="346" name="直線コネクタ 345"/>
        <xdr:cNvCxnSpPr/>
      </xdr:nvCxnSpPr>
      <xdr:spPr>
        <a:xfrm flipV="1">
          <a:off x="9219565" y="13277088"/>
          <a:ext cx="0" cy="1251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115079</xdr:rowOff>
    </xdr:from>
    <xdr:ext cx="469744" cy="259045"/>
    <xdr:sp macro="" textlink="">
      <xdr:nvSpPr>
        <xdr:cNvPr id="347" name="【公営住宅】&#10;一人当たり面積最小値テキスト"/>
        <xdr:cNvSpPr txBox="1"/>
      </xdr:nvSpPr>
      <xdr:spPr>
        <a:xfrm>
          <a:off x="9258300" y="1453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111252</xdr:rowOff>
    </xdr:from>
    <xdr:to>
      <xdr:col>55</xdr:col>
      <xdr:colOff>88900</xdr:colOff>
      <xdr:row>86</xdr:row>
      <xdr:rowOff>111252</xdr:rowOff>
    </xdr:to>
    <xdr:cxnSp macro="">
      <xdr:nvCxnSpPr>
        <xdr:cNvPr id="348" name="直線コネクタ 347"/>
        <xdr:cNvCxnSpPr/>
      </xdr:nvCxnSpPr>
      <xdr:spPr>
        <a:xfrm>
          <a:off x="9154160" y="1452829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151655</xdr:rowOff>
    </xdr:from>
    <xdr:ext cx="469744" cy="259045"/>
    <xdr:sp macro="" textlink="">
      <xdr:nvSpPr>
        <xdr:cNvPr id="349" name="【公営住宅】&#10;一人当たり面積最大値テキスト"/>
        <xdr:cNvSpPr txBox="1"/>
      </xdr:nvSpPr>
      <xdr:spPr>
        <a:xfrm>
          <a:off x="9258300" y="13059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33528</xdr:rowOff>
    </xdr:from>
    <xdr:to>
      <xdr:col>55</xdr:col>
      <xdr:colOff>88900</xdr:colOff>
      <xdr:row>79</xdr:row>
      <xdr:rowOff>33528</xdr:rowOff>
    </xdr:to>
    <xdr:cxnSp macro="">
      <xdr:nvCxnSpPr>
        <xdr:cNvPr id="350" name="直線コネクタ 349"/>
        <xdr:cNvCxnSpPr/>
      </xdr:nvCxnSpPr>
      <xdr:spPr>
        <a:xfrm>
          <a:off x="9154160" y="1327708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50564</xdr:rowOff>
    </xdr:from>
    <xdr:ext cx="469744" cy="259045"/>
    <xdr:sp macro="" textlink="">
      <xdr:nvSpPr>
        <xdr:cNvPr id="351" name="【公営住宅】&#10;一人当たり面積平均値テキスト"/>
        <xdr:cNvSpPr txBox="1"/>
      </xdr:nvSpPr>
      <xdr:spPr>
        <a:xfrm>
          <a:off x="9258300" y="139646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27687</xdr:rowOff>
    </xdr:from>
    <xdr:to>
      <xdr:col>55</xdr:col>
      <xdr:colOff>50800</xdr:colOff>
      <xdr:row>84</xdr:row>
      <xdr:rowOff>129287</xdr:rowOff>
    </xdr:to>
    <xdr:sp macro="" textlink="">
      <xdr:nvSpPr>
        <xdr:cNvPr id="352" name="フローチャート: 判断 351"/>
        <xdr:cNvSpPr/>
      </xdr:nvSpPr>
      <xdr:spPr>
        <a:xfrm>
          <a:off x="9192260" y="1410944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16256</xdr:rowOff>
    </xdr:from>
    <xdr:to>
      <xdr:col>50</xdr:col>
      <xdr:colOff>165100</xdr:colOff>
      <xdr:row>84</xdr:row>
      <xdr:rowOff>117856</xdr:rowOff>
    </xdr:to>
    <xdr:sp macro="" textlink="">
      <xdr:nvSpPr>
        <xdr:cNvPr id="353" name="フローチャート: 判断 352"/>
        <xdr:cNvSpPr/>
      </xdr:nvSpPr>
      <xdr:spPr>
        <a:xfrm>
          <a:off x="8445500" y="14098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30735</xdr:rowOff>
    </xdr:from>
    <xdr:to>
      <xdr:col>46</xdr:col>
      <xdr:colOff>38100</xdr:colOff>
      <xdr:row>84</xdr:row>
      <xdr:rowOff>132335</xdr:rowOff>
    </xdr:to>
    <xdr:sp macro="" textlink="">
      <xdr:nvSpPr>
        <xdr:cNvPr id="354" name="フローチャート: 判断 353"/>
        <xdr:cNvSpPr/>
      </xdr:nvSpPr>
      <xdr:spPr>
        <a:xfrm>
          <a:off x="7670800" y="1411249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22352</xdr:rowOff>
    </xdr:from>
    <xdr:to>
      <xdr:col>41</xdr:col>
      <xdr:colOff>101600</xdr:colOff>
      <xdr:row>84</xdr:row>
      <xdr:rowOff>123952</xdr:rowOff>
    </xdr:to>
    <xdr:sp macro="" textlink="">
      <xdr:nvSpPr>
        <xdr:cNvPr id="355" name="フローチャート: 判断 354"/>
        <xdr:cNvSpPr/>
      </xdr:nvSpPr>
      <xdr:spPr>
        <a:xfrm>
          <a:off x="6873240" y="14104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8637</xdr:rowOff>
    </xdr:from>
    <xdr:to>
      <xdr:col>36</xdr:col>
      <xdr:colOff>165100</xdr:colOff>
      <xdr:row>84</xdr:row>
      <xdr:rowOff>110237</xdr:rowOff>
    </xdr:to>
    <xdr:sp macro="" textlink="">
      <xdr:nvSpPr>
        <xdr:cNvPr id="356" name="フローチャート: 判断 355"/>
        <xdr:cNvSpPr/>
      </xdr:nvSpPr>
      <xdr:spPr>
        <a:xfrm>
          <a:off x="6098540" y="14090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149606</xdr:rowOff>
    </xdr:from>
    <xdr:to>
      <xdr:col>55</xdr:col>
      <xdr:colOff>50800</xdr:colOff>
      <xdr:row>85</xdr:row>
      <xdr:rowOff>79756</xdr:rowOff>
    </xdr:to>
    <xdr:sp macro="" textlink="">
      <xdr:nvSpPr>
        <xdr:cNvPr id="362" name="楕円 361"/>
        <xdr:cNvSpPr/>
      </xdr:nvSpPr>
      <xdr:spPr>
        <a:xfrm>
          <a:off x="9192260" y="1423136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128033</xdr:rowOff>
    </xdr:from>
    <xdr:ext cx="469744" cy="259045"/>
    <xdr:sp macro="" textlink="">
      <xdr:nvSpPr>
        <xdr:cNvPr id="363" name="【公営住宅】&#10;一人当たり面積該当値テキスト"/>
        <xdr:cNvSpPr txBox="1"/>
      </xdr:nvSpPr>
      <xdr:spPr>
        <a:xfrm>
          <a:off x="9258300" y="14209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147320</xdr:rowOff>
    </xdr:from>
    <xdr:to>
      <xdr:col>50</xdr:col>
      <xdr:colOff>165100</xdr:colOff>
      <xdr:row>85</xdr:row>
      <xdr:rowOff>77470</xdr:rowOff>
    </xdr:to>
    <xdr:sp macro="" textlink="">
      <xdr:nvSpPr>
        <xdr:cNvPr id="364" name="楕円 363"/>
        <xdr:cNvSpPr/>
      </xdr:nvSpPr>
      <xdr:spPr>
        <a:xfrm>
          <a:off x="8445500" y="142290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26670</xdr:rowOff>
    </xdr:from>
    <xdr:to>
      <xdr:col>55</xdr:col>
      <xdr:colOff>0</xdr:colOff>
      <xdr:row>85</xdr:row>
      <xdr:rowOff>28956</xdr:rowOff>
    </xdr:to>
    <xdr:cxnSp macro="">
      <xdr:nvCxnSpPr>
        <xdr:cNvPr id="365" name="直線コネクタ 364"/>
        <xdr:cNvCxnSpPr/>
      </xdr:nvCxnSpPr>
      <xdr:spPr>
        <a:xfrm>
          <a:off x="8496300" y="14276070"/>
          <a:ext cx="7239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145796</xdr:rowOff>
    </xdr:from>
    <xdr:to>
      <xdr:col>46</xdr:col>
      <xdr:colOff>38100</xdr:colOff>
      <xdr:row>85</xdr:row>
      <xdr:rowOff>75946</xdr:rowOff>
    </xdr:to>
    <xdr:sp macro="" textlink="">
      <xdr:nvSpPr>
        <xdr:cNvPr id="366" name="楕円 365"/>
        <xdr:cNvSpPr/>
      </xdr:nvSpPr>
      <xdr:spPr>
        <a:xfrm>
          <a:off x="7670800" y="1422755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25146</xdr:rowOff>
    </xdr:from>
    <xdr:to>
      <xdr:col>50</xdr:col>
      <xdr:colOff>114300</xdr:colOff>
      <xdr:row>85</xdr:row>
      <xdr:rowOff>26670</xdr:rowOff>
    </xdr:to>
    <xdr:cxnSp macro="">
      <xdr:nvCxnSpPr>
        <xdr:cNvPr id="367" name="直線コネクタ 366"/>
        <xdr:cNvCxnSpPr/>
      </xdr:nvCxnSpPr>
      <xdr:spPr>
        <a:xfrm>
          <a:off x="7713980" y="14274546"/>
          <a:ext cx="78232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145035</xdr:rowOff>
    </xdr:from>
    <xdr:to>
      <xdr:col>41</xdr:col>
      <xdr:colOff>101600</xdr:colOff>
      <xdr:row>85</xdr:row>
      <xdr:rowOff>75185</xdr:rowOff>
    </xdr:to>
    <xdr:sp macro="" textlink="">
      <xdr:nvSpPr>
        <xdr:cNvPr id="368" name="楕円 367"/>
        <xdr:cNvSpPr/>
      </xdr:nvSpPr>
      <xdr:spPr>
        <a:xfrm>
          <a:off x="6873240" y="142267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24385</xdr:rowOff>
    </xdr:from>
    <xdr:to>
      <xdr:col>45</xdr:col>
      <xdr:colOff>177800</xdr:colOff>
      <xdr:row>85</xdr:row>
      <xdr:rowOff>25146</xdr:rowOff>
    </xdr:to>
    <xdr:cxnSp macro="">
      <xdr:nvCxnSpPr>
        <xdr:cNvPr id="369" name="直線コネクタ 368"/>
        <xdr:cNvCxnSpPr/>
      </xdr:nvCxnSpPr>
      <xdr:spPr>
        <a:xfrm>
          <a:off x="6924040" y="14273785"/>
          <a:ext cx="78994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144272</xdr:rowOff>
    </xdr:from>
    <xdr:to>
      <xdr:col>36</xdr:col>
      <xdr:colOff>165100</xdr:colOff>
      <xdr:row>85</xdr:row>
      <xdr:rowOff>74422</xdr:rowOff>
    </xdr:to>
    <xdr:sp macro="" textlink="">
      <xdr:nvSpPr>
        <xdr:cNvPr id="370" name="楕円 369"/>
        <xdr:cNvSpPr/>
      </xdr:nvSpPr>
      <xdr:spPr>
        <a:xfrm>
          <a:off x="6098540" y="1422603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23622</xdr:rowOff>
    </xdr:from>
    <xdr:to>
      <xdr:col>41</xdr:col>
      <xdr:colOff>50800</xdr:colOff>
      <xdr:row>85</xdr:row>
      <xdr:rowOff>24385</xdr:rowOff>
    </xdr:to>
    <xdr:cxnSp macro="">
      <xdr:nvCxnSpPr>
        <xdr:cNvPr id="371" name="直線コネクタ 370"/>
        <xdr:cNvCxnSpPr/>
      </xdr:nvCxnSpPr>
      <xdr:spPr>
        <a:xfrm>
          <a:off x="6149340" y="14273022"/>
          <a:ext cx="7747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134383</xdr:rowOff>
    </xdr:from>
    <xdr:ext cx="469744" cy="259045"/>
    <xdr:sp macro="" textlink="">
      <xdr:nvSpPr>
        <xdr:cNvPr id="372" name="n_1aveValue【公営住宅】&#10;一人当たり面積"/>
        <xdr:cNvSpPr txBox="1"/>
      </xdr:nvSpPr>
      <xdr:spPr>
        <a:xfrm>
          <a:off x="8271587" y="13880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148862</xdr:rowOff>
    </xdr:from>
    <xdr:ext cx="469744" cy="259045"/>
    <xdr:sp macro="" textlink="">
      <xdr:nvSpPr>
        <xdr:cNvPr id="373" name="n_2aveValue【公営住宅】&#10;一人当たり面積"/>
        <xdr:cNvSpPr txBox="1"/>
      </xdr:nvSpPr>
      <xdr:spPr>
        <a:xfrm>
          <a:off x="7509587" y="13895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140479</xdr:rowOff>
    </xdr:from>
    <xdr:ext cx="469744" cy="259045"/>
    <xdr:sp macro="" textlink="">
      <xdr:nvSpPr>
        <xdr:cNvPr id="374" name="n_3aveValue【公営住宅】&#10;一人当たり面積"/>
        <xdr:cNvSpPr txBox="1"/>
      </xdr:nvSpPr>
      <xdr:spPr>
        <a:xfrm>
          <a:off x="6712027" y="13886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126764</xdr:rowOff>
    </xdr:from>
    <xdr:ext cx="469744" cy="259045"/>
    <xdr:sp macro="" textlink="">
      <xdr:nvSpPr>
        <xdr:cNvPr id="375" name="n_4aveValue【公営住宅】&#10;一人当たり面積"/>
        <xdr:cNvSpPr txBox="1"/>
      </xdr:nvSpPr>
      <xdr:spPr>
        <a:xfrm>
          <a:off x="5937327" y="13873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68597</xdr:rowOff>
    </xdr:from>
    <xdr:ext cx="469744" cy="259045"/>
    <xdr:sp macro="" textlink="">
      <xdr:nvSpPr>
        <xdr:cNvPr id="376" name="n_1mainValue【公営住宅】&#10;一人当たり面積"/>
        <xdr:cNvSpPr txBox="1"/>
      </xdr:nvSpPr>
      <xdr:spPr>
        <a:xfrm>
          <a:off x="8271587" y="14317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67073</xdr:rowOff>
    </xdr:from>
    <xdr:ext cx="469744" cy="259045"/>
    <xdr:sp macro="" textlink="">
      <xdr:nvSpPr>
        <xdr:cNvPr id="377" name="n_2mainValue【公営住宅】&#10;一人当たり面積"/>
        <xdr:cNvSpPr txBox="1"/>
      </xdr:nvSpPr>
      <xdr:spPr>
        <a:xfrm>
          <a:off x="7509587" y="14316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66312</xdr:rowOff>
    </xdr:from>
    <xdr:ext cx="469744" cy="259045"/>
    <xdr:sp macro="" textlink="">
      <xdr:nvSpPr>
        <xdr:cNvPr id="378" name="n_3mainValue【公営住宅】&#10;一人当たり面積"/>
        <xdr:cNvSpPr txBox="1"/>
      </xdr:nvSpPr>
      <xdr:spPr>
        <a:xfrm>
          <a:off x="6712027" y="14315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65549</xdr:rowOff>
    </xdr:from>
    <xdr:ext cx="469744" cy="259045"/>
    <xdr:sp macro="" textlink="">
      <xdr:nvSpPr>
        <xdr:cNvPr id="379" name="n_4mainValue【公営住宅】&#10;一人当たり面積"/>
        <xdr:cNvSpPr txBox="1"/>
      </xdr:nvSpPr>
      <xdr:spPr>
        <a:xfrm>
          <a:off x="5937327" y="14314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8" name="正方形/長方形 387"/>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9" name="正方形/長方形 388"/>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0" name="正方形/長方形 389"/>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1" name="正方形/長方形 390"/>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2" name="正方形/長方形 391"/>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3" name="正方形/長方形 392"/>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4" name="正方形/長方形 393"/>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5" name="正方形/長方形 394"/>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6" name="正方形/長方形 395"/>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7" name="正方形/長方形 396"/>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8" name="正方形/長方形 397"/>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9" name="正方形/長方形 398"/>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0" name="正方形/長方形 399"/>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1" name="正方形/長方形 400"/>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2" name="正方形/長方形 401"/>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正方形/長方形 402"/>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4" name="テキスト ボックス 403"/>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5" name="直線コネクタ 404"/>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6" name="テキスト ボックス 405"/>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7" name="直線コネクタ 406"/>
        <xdr:cNvCxnSpPr/>
      </xdr:nvCxnSpPr>
      <xdr:spPr>
        <a:xfrm>
          <a:off x="10960100" y="713340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8" name="テキスト ボックス 407"/>
        <xdr:cNvSpPr txBox="1"/>
      </xdr:nvSpPr>
      <xdr:spPr>
        <a:xfrm>
          <a:off x="1056150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9" name="直線コネクタ 408"/>
        <xdr:cNvCxnSpPr/>
      </xdr:nvCxnSpPr>
      <xdr:spPr>
        <a:xfrm>
          <a:off x="10960100" y="681445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0" name="テキスト ボックス 409"/>
        <xdr:cNvSpPr txBox="1"/>
      </xdr:nvSpPr>
      <xdr:spPr>
        <a:xfrm>
          <a:off x="1060276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1" name="直線コネクタ 410"/>
        <xdr:cNvCxnSpPr/>
      </xdr:nvCxnSpPr>
      <xdr:spPr>
        <a:xfrm>
          <a:off x="10960100" y="649550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2" name="テキスト ボックス 411"/>
        <xdr:cNvSpPr txBox="1"/>
      </xdr:nvSpPr>
      <xdr:spPr>
        <a:xfrm>
          <a:off x="1060276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3" name="直線コネクタ 412"/>
        <xdr:cNvCxnSpPr/>
      </xdr:nvCxnSpPr>
      <xdr:spPr>
        <a:xfrm>
          <a:off x="10960100" y="617655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4" name="テキスト ボックス 413"/>
        <xdr:cNvSpPr txBox="1"/>
      </xdr:nvSpPr>
      <xdr:spPr>
        <a:xfrm>
          <a:off x="1060276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5" name="直線コネクタ 414"/>
        <xdr:cNvCxnSpPr/>
      </xdr:nvCxnSpPr>
      <xdr:spPr>
        <a:xfrm>
          <a:off x="10960100" y="585760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6" name="テキスト ボックス 415"/>
        <xdr:cNvSpPr txBox="1"/>
      </xdr:nvSpPr>
      <xdr:spPr>
        <a:xfrm>
          <a:off x="1060276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7" name="直線コネクタ 416"/>
        <xdr:cNvCxnSpPr/>
      </xdr:nvCxnSpPr>
      <xdr:spPr>
        <a:xfrm>
          <a:off x="10960100" y="553484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8" name="テキスト ボックス 417"/>
        <xdr:cNvSpPr txBox="1"/>
      </xdr:nvSpPr>
      <xdr:spPr>
        <a:xfrm>
          <a:off x="1066688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9" name="直線コネクタ 418"/>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161108</xdr:rowOff>
    </xdr:from>
    <xdr:to>
      <xdr:col>85</xdr:col>
      <xdr:colOff>126364</xdr:colOff>
      <xdr:row>42</xdr:row>
      <xdr:rowOff>45176</xdr:rowOff>
    </xdr:to>
    <xdr:cxnSp macro="">
      <xdr:nvCxnSpPr>
        <xdr:cNvPr id="421" name="直線コネクタ 420"/>
        <xdr:cNvCxnSpPr/>
      </xdr:nvCxnSpPr>
      <xdr:spPr>
        <a:xfrm flipV="1">
          <a:off x="14375764" y="5693228"/>
          <a:ext cx="0" cy="1392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49003</xdr:rowOff>
    </xdr:from>
    <xdr:ext cx="405111" cy="259045"/>
    <xdr:sp macro="" textlink="">
      <xdr:nvSpPr>
        <xdr:cNvPr id="422" name="【認定こども園・幼稚園・保育所】&#10;有形固定資産減価償却率最小値テキスト"/>
        <xdr:cNvSpPr txBox="1"/>
      </xdr:nvSpPr>
      <xdr:spPr>
        <a:xfrm>
          <a:off x="14414500" y="7089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45176</xdr:rowOff>
    </xdr:from>
    <xdr:to>
      <xdr:col>86</xdr:col>
      <xdr:colOff>25400</xdr:colOff>
      <xdr:row>42</xdr:row>
      <xdr:rowOff>45176</xdr:rowOff>
    </xdr:to>
    <xdr:cxnSp macro="">
      <xdr:nvCxnSpPr>
        <xdr:cNvPr id="423" name="直線コネクタ 422"/>
        <xdr:cNvCxnSpPr/>
      </xdr:nvCxnSpPr>
      <xdr:spPr>
        <a:xfrm>
          <a:off x="14287500" y="708605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107785</xdr:rowOff>
    </xdr:from>
    <xdr:ext cx="340478" cy="259045"/>
    <xdr:sp macro="" textlink="">
      <xdr:nvSpPr>
        <xdr:cNvPr id="424" name="【認定こども園・幼稚園・保育所】&#10;有形固定資産減価償却率最大値テキスト"/>
        <xdr:cNvSpPr txBox="1"/>
      </xdr:nvSpPr>
      <xdr:spPr>
        <a:xfrm>
          <a:off x="14414500" y="54722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161108</xdr:rowOff>
    </xdr:from>
    <xdr:to>
      <xdr:col>86</xdr:col>
      <xdr:colOff>25400</xdr:colOff>
      <xdr:row>33</xdr:row>
      <xdr:rowOff>161108</xdr:rowOff>
    </xdr:to>
    <xdr:cxnSp macro="">
      <xdr:nvCxnSpPr>
        <xdr:cNvPr id="425" name="直線コネクタ 424"/>
        <xdr:cNvCxnSpPr/>
      </xdr:nvCxnSpPr>
      <xdr:spPr>
        <a:xfrm>
          <a:off x="14287500" y="569322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13624</xdr:rowOff>
    </xdr:from>
    <xdr:ext cx="405111" cy="259045"/>
    <xdr:sp macro="" textlink="">
      <xdr:nvSpPr>
        <xdr:cNvPr id="426" name="【認定こども園・幼稚園・保育所】&#10;有形固定資産減価償却率平均値テキスト"/>
        <xdr:cNvSpPr txBox="1"/>
      </xdr:nvSpPr>
      <xdr:spPr>
        <a:xfrm>
          <a:off x="14414500" y="63839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35197</xdr:rowOff>
    </xdr:from>
    <xdr:to>
      <xdr:col>85</xdr:col>
      <xdr:colOff>177800</xdr:colOff>
      <xdr:row>38</xdr:row>
      <xdr:rowOff>136797</xdr:rowOff>
    </xdr:to>
    <xdr:sp macro="" textlink="">
      <xdr:nvSpPr>
        <xdr:cNvPr id="427" name="フローチャート: 判断 426"/>
        <xdr:cNvSpPr/>
      </xdr:nvSpPr>
      <xdr:spPr>
        <a:xfrm>
          <a:off x="14325600" y="6405517"/>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43362</xdr:rowOff>
    </xdr:from>
    <xdr:to>
      <xdr:col>81</xdr:col>
      <xdr:colOff>101600</xdr:colOff>
      <xdr:row>38</xdr:row>
      <xdr:rowOff>144962</xdr:rowOff>
    </xdr:to>
    <xdr:sp macro="" textlink="">
      <xdr:nvSpPr>
        <xdr:cNvPr id="428" name="フローチャート: 判断 427"/>
        <xdr:cNvSpPr/>
      </xdr:nvSpPr>
      <xdr:spPr>
        <a:xfrm>
          <a:off x="13578840" y="641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20501</xdr:rowOff>
    </xdr:from>
    <xdr:to>
      <xdr:col>76</xdr:col>
      <xdr:colOff>165100</xdr:colOff>
      <xdr:row>38</xdr:row>
      <xdr:rowOff>122101</xdr:rowOff>
    </xdr:to>
    <xdr:sp macro="" textlink="">
      <xdr:nvSpPr>
        <xdr:cNvPr id="429" name="フローチャート: 判断 428"/>
        <xdr:cNvSpPr/>
      </xdr:nvSpPr>
      <xdr:spPr>
        <a:xfrm>
          <a:off x="12804140" y="6390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10704</xdr:rowOff>
    </xdr:from>
    <xdr:to>
      <xdr:col>72</xdr:col>
      <xdr:colOff>38100</xdr:colOff>
      <xdr:row>38</xdr:row>
      <xdr:rowOff>112304</xdr:rowOff>
    </xdr:to>
    <xdr:sp macro="" textlink="">
      <xdr:nvSpPr>
        <xdr:cNvPr id="430" name="フローチャート: 判断 429"/>
        <xdr:cNvSpPr/>
      </xdr:nvSpPr>
      <xdr:spPr>
        <a:xfrm>
          <a:off x="12029440" y="638102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107043</xdr:rowOff>
    </xdr:from>
    <xdr:to>
      <xdr:col>67</xdr:col>
      <xdr:colOff>101600</xdr:colOff>
      <xdr:row>38</xdr:row>
      <xdr:rowOff>37193</xdr:rowOff>
    </xdr:to>
    <xdr:sp macro="" textlink="">
      <xdr:nvSpPr>
        <xdr:cNvPr id="431" name="フローチャート: 判断 430"/>
        <xdr:cNvSpPr/>
      </xdr:nvSpPr>
      <xdr:spPr>
        <a:xfrm>
          <a:off x="11231880" y="630972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38463</xdr:rowOff>
    </xdr:from>
    <xdr:to>
      <xdr:col>85</xdr:col>
      <xdr:colOff>177800</xdr:colOff>
      <xdr:row>35</xdr:row>
      <xdr:rowOff>140063</xdr:rowOff>
    </xdr:to>
    <xdr:sp macro="" textlink="">
      <xdr:nvSpPr>
        <xdr:cNvPr id="437" name="楕円 436"/>
        <xdr:cNvSpPr/>
      </xdr:nvSpPr>
      <xdr:spPr>
        <a:xfrm>
          <a:off x="14325600" y="5905863"/>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61340</xdr:rowOff>
    </xdr:from>
    <xdr:ext cx="405111" cy="259045"/>
    <xdr:sp macro="" textlink="">
      <xdr:nvSpPr>
        <xdr:cNvPr id="438" name="【認定こども園・幼稚園・保育所】&#10;有形固定資産減価償却率該当値テキスト"/>
        <xdr:cNvSpPr txBox="1"/>
      </xdr:nvSpPr>
      <xdr:spPr>
        <a:xfrm>
          <a:off x="14414500" y="57611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167458</xdr:rowOff>
    </xdr:from>
    <xdr:to>
      <xdr:col>81</xdr:col>
      <xdr:colOff>101600</xdr:colOff>
      <xdr:row>35</xdr:row>
      <xdr:rowOff>97608</xdr:rowOff>
    </xdr:to>
    <xdr:sp macro="" textlink="">
      <xdr:nvSpPr>
        <xdr:cNvPr id="439" name="楕円 438"/>
        <xdr:cNvSpPr/>
      </xdr:nvSpPr>
      <xdr:spPr>
        <a:xfrm>
          <a:off x="13578840" y="586721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46808</xdr:rowOff>
    </xdr:from>
    <xdr:to>
      <xdr:col>85</xdr:col>
      <xdr:colOff>127000</xdr:colOff>
      <xdr:row>35</xdr:row>
      <xdr:rowOff>89263</xdr:rowOff>
    </xdr:to>
    <xdr:cxnSp macro="">
      <xdr:nvCxnSpPr>
        <xdr:cNvPr id="440" name="直線コネクタ 439"/>
        <xdr:cNvCxnSpPr/>
      </xdr:nvCxnSpPr>
      <xdr:spPr>
        <a:xfrm>
          <a:off x="13629640" y="5914208"/>
          <a:ext cx="74676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129903</xdr:rowOff>
    </xdr:from>
    <xdr:to>
      <xdr:col>76</xdr:col>
      <xdr:colOff>165100</xdr:colOff>
      <xdr:row>35</xdr:row>
      <xdr:rowOff>60053</xdr:rowOff>
    </xdr:to>
    <xdr:sp macro="" textlink="">
      <xdr:nvSpPr>
        <xdr:cNvPr id="441" name="楕円 440"/>
        <xdr:cNvSpPr/>
      </xdr:nvSpPr>
      <xdr:spPr>
        <a:xfrm>
          <a:off x="12804140" y="582966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9253</xdr:rowOff>
    </xdr:from>
    <xdr:to>
      <xdr:col>81</xdr:col>
      <xdr:colOff>50800</xdr:colOff>
      <xdr:row>35</xdr:row>
      <xdr:rowOff>46808</xdr:rowOff>
    </xdr:to>
    <xdr:cxnSp macro="">
      <xdr:nvCxnSpPr>
        <xdr:cNvPr id="442" name="直線コネクタ 441"/>
        <xdr:cNvCxnSpPr/>
      </xdr:nvCxnSpPr>
      <xdr:spPr>
        <a:xfrm>
          <a:off x="12854940" y="5876653"/>
          <a:ext cx="7747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9072</xdr:rowOff>
    </xdr:from>
    <xdr:to>
      <xdr:col>67</xdr:col>
      <xdr:colOff>101600</xdr:colOff>
      <xdr:row>36</xdr:row>
      <xdr:rowOff>110672</xdr:rowOff>
    </xdr:to>
    <xdr:sp macro="" textlink="">
      <xdr:nvSpPr>
        <xdr:cNvPr id="443" name="楕円 442"/>
        <xdr:cNvSpPr/>
      </xdr:nvSpPr>
      <xdr:spPr>
        <a:xfrm>
          <a:off x="11231880" y="6044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38</xdr:row>
      <xdr:rowOff>136089</xdr:rowOff>
    </xdr:from>
    <xdr:ext cx="405111" cy="259045"/>
    <xdr:sp macro="" textlink="">
      <xdr:nvSpPr>
        <xdr:cNvPr id="444" name="n_1aveValue【認定こども園・幼稚園・保育所】&#10;有形固定資産減価償却率"/>
        <xdr:cNvSpPr txBox="1"/>
      </xdr:nvSpPr>
      <xdr:spPr>
        <a:xfrm>
          <a:off x="13437244" y="6506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113228</xdr:rowOff>
    </xdr:from>
    <xdr:ext cx="405111" cy="259045"/>
    <xdr:sp macro="" textlink="">
      <xdr:nvSpPr>
        <xdr:cNvPr id="445" name="n_2aveValue【認定こども園・幼稚園・保育所】&#10;有形固定資産減価償却率"/>
        <xdr:cNvSpPr txBox="1"/>
      </xdr:nvSpPr>
      <xdr:spPr>
        <a:xfrm>
          <a:off x="12675244" y="64835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128831</xdr:rowOff>
    </xdr:from>
    <xdr:ext cx="405111" cy="259045"/>
    <xdr:sp macro="" textlink="">
      <xdr:nvSpPr>
        <xdr:cNvPr id="446" name="n_3aveValue【認定こども園・幼稚園・保育所】&#10;有形固定資産減価償却率"/>
        <xdr:cNvSpPr txBox="1"/>
      </xdr:nvSpPr>
      <xdr:spPr>
        <a:xfrm>
          <a:off x="11900544" y="616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28320</xdr:rowOff>
    </xdr:from>
    <xdr:ext cx="405111" cy="259045"/>
    <xdr:sp macro="" textlink="">
      <xdr:nvSpPr>
        <xdr:cNvPr id="447" name="n_4aveValue【認定こども園・幼稚園・保育所】&#10;有形固定資産減価償却率"/>
        <xdr:cNvSpPr txBox="1"/>
      </xdr:nvSpPr>
      <xdr:spPr>
        <a:xfrm>
          <a:off x="11102984" y="6398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114135</xdr:rowOff>
    </xdr:from>
    <xdr:ext cx="405111" cy="259045"/>
    <xdr:sp macro="" textlink="">
      <xdr:nvSpPr>
        <xdr:cNvPr id="448" name="n_1mainValue【認定こども園・幼稚園・保育所】&#10;有形固定資産減価償却率"/>
        <xdr:cNvSpPr txBox="1"/>
      </xdr:nvSpPr>
      <xdr:spPr>
        <a:xfrm>
          <a:off x="13437244" y="5646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76580</xdr:rowOff>
    </xdr:from>
    <xdr:ext cx="405111" cy="259045"/>
    <xdr:sp macro="" textlink="">
      <xdr:nvSpPr>
        <xdr:cNvPr id="449" name="n_2mainValue【認定こども園・幼稚園・保育所】&#10;有形固定資産減価償却率"/>
        <xdr:cNvSpPr txBox="1"/>
      </xdr:nvSpPr>
      <xdr:spPr>
        <a:xfrm>
          <a:off x="12675244" y="5608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127199</xdr:rowOff>
    </xdr:from>
    <xdr:ext cx="405111" cy="259045"/>
    <xdr:sp macro="" textlink="">
      <xdr:nvSpPr>
        <xdr:cNvPr id="450" name="n_4mainValue【認定こども園・幼稚園・保育所】&#10;有形固定資産減価償却率"/>
        <xdr:cNvSpPr txBox="1"/>
      </xdr:nvSpPr>
      <xdr:spPr>
        <a:xfrm>
          <a:off x="11102984" y="5826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1" name="正方形/長方形 450"/>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2" name="正方形/長方形 451"/>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3" name="正方形/長方形 452"/>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4" name="正方形/長方形 453"/>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5" name="正方形/長方形 454"/>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6" name="正方形/長方形 455"/>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7" name="正方形/長方形 456"/>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8" name="正方形/長方形 457"/>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9" name="テキスト ボックス 458"/>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0" name="直線コネクタ 459"/>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1" name="直線コネクタ 460"/>
        <xdr:cNvCxnSpPr/>
      </xdr:nvCxnSpPr>
      <xdr:spPr>
        <a:xfrm>
          <a:off x="1609344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2" name="テキスト ボックス 461"/>
        <xdr:cNvSpPr txBox="1"/>
      </xdr:nvSpPr>
      <xdr:spPr>
        <a:xfrm>
          <a:off x="1569484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3" name="直線コネクタ 462"/>
        <xdr:cNvCxnSpPr/>
      </xdr:nvCxnSpPr>
      <xdr:spPr>
        <a:xfrm>
          <a:off x="1609344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4" name="テキスト ボックス 463"/>
        <xdr:cNvSpPr txBox="1"/>
      </xdr:nvSpPr>
      <xdr:spPr>
        <a:xfrm>
          <a:off x="15694841" y="64185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5" name="直線コネクタ 464"/>
        <xdr:cNvCxnSpPr/>
      </xdr:nvCxnSpPr>
      <xdr:spPr>
        <a:xfrm>
          <a:off x="1609344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6" name="テキスト ボックス 465"/>
        <xdr:cNvSpPr txBox="1"/>
      </xdr:nvSpPr>
      <xdr:spPr>
        <a:xfrm>
          <a:off x="15694841" y="597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7" name="直線コネクタ 466"/>
        <xdr:cNvCxnSpPr/>
      </xdr:nvCxnSpPr>
      <xdr:spPr>
        <a:xfrm>
          <a:off x="1609344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8" name="テキスト ボックス 467"/>
        <xdr:cNvSpPr txBox="1"/>
      </xdr:nvSpPr>
      <xdr:spPr>
        <a:xfrm>
          <a:off x="15694841" y="5527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9" name="直線コネクタ 468"/>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0" name="テキスト ボックス 469"/>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1" name="【認定こども園・幼稚園・保育所】&#10;一人当たり面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57912</xdr:rowOff>
    </xdr:from>
    <xdr:to>
      <xdr:col>116</xdr:col>
      <xdr:colOff>62864</xdr:colOff>
      <xdr:row>41</xdr:row>
      <xdr:rowOff>115062</xdr:rowOff>
    </xdr:to>
    <xdr:cxnSp macro="">
      <xdr:nvCxnSpPr>
        <xdr:cNvPr id="472" name="直線コネクタ 471"/>
        <xdr:cNvCxnSpPr/>
      </xdr:nvCxnSpPr>
      <xdr:spPr>
        <a:xfrm flipV="1">
          <a:off x="19509104" y="5757672"/>
          <a:ext cx="0" cy="1230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473" name="【認定こども園・幼稚園・保育所】&#10;一人当たり面積最小値テキスト"/>
        <xdr:cNvSpPr txBox="1"/>
      </xdr:nvSpPr>
      <xdr:spPr>
        <a:xfrm>
          <a:off x="19547840" y="6992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474" name="直線コネクタ 473"/>
        <xdr:cNvCxnSpPr/>
      </xdr:nvCxnSpPr>
      <xdr:spPr>
        <a:xfrm>
          <a:off x="19443700" y="698830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4589</xdr:rowOff>
    </xdr:from>
    <xdr:ext cx="469744" cy="259045"/>
    <xdr:sp macro="" textlink="">
      <xdr:nvSpPr>
        <xdr:cNvPr id="475" name="【認定こども園・幼稚園・保育所】&#10;一人当たり面積最大値テキスト"/>
        <xdr:cNvSpPr txBox="1"/>
      </xdr:nvSpPr>
      <xdr:spPr>
        <a:xfrm>
          <a:off x="19547840" y="5536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57912</xdr:rowOff>
    </xdr:from>
    <xdr:to>
      <xdr:col>116</xdr:col>
      <xdr:colOff>152400</xdr:colOff>
      <xdr:row>34</xdr:row>
      <xdr:rowOff>57912</xdr:rowOff>
    </xdr:to>
    <xdr:cxnSp macro="">
      <xdr:nvCxnSpPr>
        <xdr:cNvPr id="476" name="直線コネクタ 475"/>
        <xdr:cNvCxnSpPr/>
      </xdr:nvCxnSpPr>
      <xdr:spPr>
        <a:xfrm>
          <a:off x="19443700" y="575767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36847</xdr:rowOff>
    </xdr:from>
    <xdr:ext cx="469744" cy="259045"/>
    <xdr:sp macro="" textlink="">
      <xdr:nvSpPr>
        <xdr:cNvPr id="477" name="【認定こども園・幼稚園・保育所】&#10;一人当たり面積平均値テキスト"/>
        <xdr:cNvSpPr txBox="1"/>
      </xdr:nvSpPr>
      <xdr:spPr>
        <a:xfrm>
          <a:off x="19547840" y="64071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13970</xdr:rowOff>
    </xdr:from>
    <xdr:to>
      <xdr:col>116</xdr:col>
      <xdr:colOff>114300</xdr:colOff>
      <xdr:row>39</xdr:row>
      <xdr:rowOff>115570</xdr:rowOff>
    </xdr:to>
    <xdr:sp macro="" textlink="">
      <xdr:nvSpPr>
        <xdr:cNvPr id="478" name="フローチャート: 判断 477"/>
        <xdr:cNvSpPr/>
      </xdr:nvSpPr>
      <xdr:spPr>
        <a:xfrm>
          <a:off x="1945894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23114</xdr:rowOff>
    </xdr:from>
    <xdr:to>
      <xdr:col>112</xdr:col>
      <xdr:colOff>38100</xdr:colOff>
      <xdr:row>39</xdr:row>
      <xdr:rowOff>124714</xdr:rowOff>
    </xdr:to>
    <xdr:sp macro="" textlink="">
      <xdr:nvSpPr>
        <xdr:cNvPr id="479" name="フローチャート: 判断 478"/>
        <xdr:cNvSpPr/>
      </xdr:nvSpPr>
      <xdr:spPr>
        <a:xfrm>
          <a:off x="18735040" y="656107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32258</xdr:rowOff>
    </xdr:from>
    <xdr:to>
      <xdr:col>107</xdr:col>
      <xdr:colOff>101600</xdr:colOff>
      <xdr:row>39</xdr:row>
      <xdr:rowOff>133858</xdr:rowOff>
    </xdr:to>
    <xdr:sp macro="" textlink="">
      <xdr:nvSpPr>
        <xdr:cNvPr id="480" name="フローチャート: 判断 479"/>
        <xdr:cNvSpPr/>
      </xdr:nvSpPr>
      <xdr:spPr>
        <a:xfrm>
          <a:off x="17937480" y="657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23114</xdr:rowOff>
    </xdr:from>
    <xdr:to>
      <xdr:col>102</xdr:col>
      <xdr:colOff>165100</xdr:colOff>
      <xdr:row>39</xdr:row>
      <xdr:rowOff>124714</xdr:rowOff>
    </xdr:to>
    <xdr:sp macro="" textlink="">
      <xdr:nvSpPr>
        <xdr:cNvPr id="481" name="フローチャート: 判断 480"/>
        <xdr:cNvSpPr/>
      </xdr:nvSpPr>
      <xdr:spPr>
        <a:xfrm>
          <a:off x="17162780" y="656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96266</xdr:rowOff>
    </xdr:from>
    <xdr:to>
      <xdr:col>98</xdr:col>
      <xdr:colOff>38100</xdr:colOff>
      <xdr:row>40</xdr:row>
      <xdr:rowOff>26416</xdr:rowOff>
    </xdr:to>
    <xdr:sp macro="" textlink="">
      <xdr:nvSpPr>
        <xdr:cNvPr id="482" name="フローチャート: 判断 481"/>
        <xdr:cNvSpPr/>
      </xdr:nvSpPr>
      <xdr:spPr>
        <a:xfrm>
          <a:off x="16388080" y="663422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3" name="テキスト ボックス 482"/>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4" name="テキスト ボックス 483"/>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5" name="テキスト ボックス 484"/>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6" name="テキスト ボックス 485"/>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7" name="テキスト ボックス 486"/>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157988</xdr:rowOff>
    </xdr:from>
    <xdr:to>
      <xdr:col>116</xdr:col>
      <xdr:colOff>114300</xdr:colOff>
      <xdr:row>41</xdr:row>
      <xdr:rowOff>88138</xdr:rowOff>
    </xdr:to>
    <xdr:sp macro="" textlink="">
      <xdr:nvSpPr>
        <xdr:cNvPr id="488" name="楕円 487"/>
        <xdr:cNvSpPr/>
      </xdr:nvSpPr>
      <xdr:spPr>
        <a:xfrm>
          <a:off x="19458940" y="686358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72915</xdr:rowOff>
    </xdr:from>
    <xdr:ext cx="469744" cy="259045"/>
    <xdr:sp macro="" textlink="">
      <xdr:nvSpPr>
        <xdr:cNvPr id="489" name="【認定こども園・幼稚園・保育所】&#10;一人当たり面積該当値テキスト"/>
        <xdr:cNvSpPr txBox="1"/>
      </xdr:nvSpPr>
      <xdr:spPr>
        <a:xfrm>
          <a:off x="19547840" y="6778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157988</xdr:rowOff>
    </xdr:from>
    <xdr:to>
      <xdr:col>112</xdr:col>
      <xdr:colOff>38100</xdr:colOff>
      <xdr:row>41</xdr:row>
      <xdr:rowOff>88138</xdr:rowOff>
    </xdr:to>
    <xdr:sp macro="" textlink="">
      <xdr:nvSpPr>
        <xdr:cNvPr id="490" name="楕円 489"/>
        <xdr:cNvSpPr/>
      </xdr:nvSpPr>
      <xdr:spPr>
        <a:xfrm>
          <a:off x="18735040" y="686358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37338</xdr:rowOff>
    </xdr:from>
    <xdr:to>
      <xdr:col>116</xdr:col>
      <xdr:colOff>63500</xdr:colOff>
      <xdr:row>41</xdr:row>
      <xdr:rowOff>37338</xdr:rowOff>
    </xdr:to>
    <xdr:cxnSp macro="">
      <xdr:nvCxnSpPr>
        <xdr:cNvPr id="491" name="直線コネクタ 490"/>
        <xdr:cNvCxnSpPr/>
      </xdr:nvCxnSpPr>
      <xdr:spPr>
        <a:xfrm>
          <a:off x="18778220" y="6910578"/>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157988</xdr:rowOff>
    </xdr:from>
    <xdr:to>
      <xdr:col>107</xdr:col>
      <xdr:colOff>101600</xdr:colOff>
      <xdr:row>41</xdr:row>
      <xdr:rowOff>88138</xdr:rowOff>
    </xdr:to>
    <xdr:sp macro="" textlink="">
      <xdr:nvSpPr>
        <xdr:cNvPr id="492" name="楕円 491"/>
        <xdr:cNvSpPr/>
      </xdr:nvSpPr>
      <xdr:spPr>
        <a:xfrm>
          <a:off x="17937480" y="686358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37338</xdr:rowOff>
    </xdr:from>
    <xdr:to>
      <xdr:col>111</xdr:col>
      <xdr:colOff>177800</xdr:colOff>
      <xdr:row>41</xdr:row>
      <xdr:rowOff>37338</xdr:rowOff>
    </xdr:to>
    <xdr:cxnSp macro="">
      <xdr:nvCxnSpPr>
        <xdr:cNvPr id="493" name="直線コネクタ 492"/>
        <xdr:cNvCxnSpPr/>
      </xdr:nvCxnSpPr>
      <xdr:spPr>
        <a:xfrm>
          <a:off x="17988280" y="6910578"/>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107696</xdr:rowOff>
    </xdr:from>
    <xdr:to>
      <xdr:col>98</xdr:col>
      <xdr:colOff>38100</xdr:colOff>
      <xdr:row>41</xdr:row>
      <xdr:rowOff>37846</xdr:rowOff>
    </xdr:to>
    <xdr:sp macro="" textlink="">
      <xdr:nvSpPr>
        <xdr:cNvPr id="494" name="楕円 493"/>
        <xdr:cNvSpPr/>
      </xdr:nvSpPr>
      <xdr:spPr>
        <a:xfrm>
          <a:off x="16388080" y="681329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37</xdr:row>
      <xdr:rowOff>141241</xdr:rowOff>
    </xdr:from>
    <xdr:ext cx="469744" cy="259045"/>
    <xdr:sp macro="" textlink="">
      <xdr:nvSpPr>
        <xdr:cNvPr id="495" name="n_1aveValue【認定こども園・幼稚園・保育所】&#10;一人当たり面積"/>
        <xdr:cNvSpPr txBox="1"/>
      </xdr:nvSpPr>
      <xdr:spPr>
        <a:xfrm>
          <a:off x="18561127" y="6343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150385</xdr:rowOff>
    </xdr:from>
    <xdr:ext cx="469744" cy="259045"/>
    <xdr:sp macro="" textlink="">
      <xdr:nvSpPr>
        <xdr:cNvPr id="496" name="n_2aveValue【認定こども園・幼稚園・保育所】&#10;一人当たり面積"/>
        <xdr:cNvSpPr txBox="1"/>
      </xdr:nvSpPr>
      <xdr:spPr>
        <a:xfrm>
          <a:off x="17776267" y="6353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141241</xdr:rowOff>
    </xdr:from>
    <xdr:ext cx="469744" cy="259045"/>
    <xdr:sp macro="" textlink="">
      <xdr:nvSpPr>
        <xdr:cNvPr id="497" name="n_3aveValue【認定こども園・幼稚園・保育所】&#10;一人当たり面積"/>
        <xdr:cNvSpPr txBox="1"/>
      </xdr:nvSpPr>
      <xdr:spPr>
        <a:xfrm>
          <a:off x="17001567" y="6343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42943</xdr:rowOff>
    </xdr:from>
    <xdr:ext cx="469744" cy="259045"/>
    <xdr:sp macro="" textlink="">
      <xdr:nvSpPr>
        <xdr:cNvPr id="498" name="n_4aveValue【認定こども園・幼稚園・保育所】&#10;一人当たり面積"/>
        <xdr:cNvSpPr txBox="1"/>
      </xdr:nvSpPr>
      <xdr:spPr>
        <a:xfrm>
          <a:off x="16226867" y="6413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79265</xdr:rowOff>
    </xdr:from>
    <xdr:ext cx="469744" cy="259045"/>
    <xdr:sp macro="" textlink="">
      <xdr:nvSpPr>
        <xdr:cNvPr id="499" name="n_1mainValue【認定こども園・幼稚園・保育所】&#10;一人当たり面積"/>
        <xdr:cNvSpPr txBox="1"/>
      </xdr:nvSpPr>
      <xdr:spPr>
        <a:xfrm>
          <a:off x="18561127" y="6952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79265</xdr:rowOff>
    </xdr:from>
    <xdr:ext cx="469744" cy="259045"/>
    <xdr:sp macro="" textlink="">
      <xdr:nvSpPr>
        <xdr:cNvPr id="500" name="n_2mainValue【認定こども園・幼稚園・保育所】&#10;一人当たり面積"/>
        <xdr:cNvSpPr txBox="1"/>
      </xdr:nvSpPr>
      <xdr:spPr>
        <a:xfrm>
          <a:off x="17776267" y="6952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28973</xdr:rowOff>
    </xdr:from>
    <xdr:ext cx="469744" cy="259045"/>
    <xdr:sp macro="" textlink="">
      <xdr:nvSpPr>
        <xdr:cNvPr id="501" name="n_4mainValue【認定こども園・幼稚園・保育所】&#10;一人当たり面積"/>
        <xdr:cNvSpPr txBox="1"/>
      </xdr:nvSpPr>
      <xdr:spPr>
        <a:xfrm>
          <a:off x="16226867" y="6902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2" name="正方形/長方形 501"/>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3" name="正方形/長方形 502"/>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4" name="正方形/長方形 503"/>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5" name="正方形/長方形 504"/>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6" name="正方形/長方形 505"/>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7" name="正方形/長方形 506"/>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8" name="正方形/長方形 507"/>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9" name="正方形/長方形 508"/>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0" name="テキスト ボックス 509"/>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1" name="直線コネクタ 510"/>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2" name="テキスト ボックス 511"/>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13" name="直線コネクタ 512"/>
        <xdr:cNvCxnSpPr/>
      </xdr:nvCxnSpPr>
      <xdr:spPr>
        <a:xfrm>
          <a:off x="10960100" y="10728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514" name="テキスト ボックス 513"/>
        <xdr:cNvSpPr txBox="1"/>
      </xdr:nvSpPr>
      <xdr:spPr>
        <a:xfrm>
          <a:off x="10561501" y="10590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15" name="直線コネクタ 514"/>
        <xdr:cNvCxnSpPr/>
      </xdr:nvCxnSpPr>
      <xdr:spPr>
        <a:xfrm>
          <a:off x="10960100" y="102831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16" name="テキスト ボックス 515"/>
        <xdr:cNvSpPr txBox="1"/>
      </xdr:nvSpPr>
      <xdr:spPr>
        <a:xfrm>
          <a:off x="1060276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17" name="直線コネクタ 516"/>
        <xdr:cNvCxnSpPr/>
      </xdr:nvCxnSpPr>
      <xdr:spPr>
        <a:xfrm>
          <a:off x="10960100" y="98374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18" name="テキスト ボックス 517"/>
        <xdr:cNvSpPr txBox="1"/>
      </xdr:nvSpPr>
      <xdr:spPr>
        <a:xfrm>
          <a:off x="10602761" y="96990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19" name="直線コネクタ 518"/>
        <xdr:cNvCxnSpPr/>
      </xdr:nvCxnSpPr>
      <xdr:spPr>
        <a:xfrm>
          <a:off x="10960100" y="93878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20" name="テキスト ボックス 519"/>
        <xdr:cNvSpPr txBox="1"/>
      </xdr:nvSpPr>
      <xdr:spPr>
        <a:xfrm>
          <a:off x="10602761" y="9249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1" name="直線コネクタ 520"/>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2" name="テキスト ボックス 521"/>
        <xdr:cNvSpPr txBox="1"/>
      </xdr:nvSpPr>
      <xdr:spPr>
        <a:xfrm>
          <a:off x="1060276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3" name="【学校施設】&#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68580</xdr:rowOff>
    </xdr:from>
    <xdr:to>
      <xdr:col>85</xdr:col>
      <xdr:colOff>126364</xdr:colOff>
      <xdr:row>62</xdr:row>
      <xdr:rowOff>146304</xdr:rowOff>
    </xdr:to>
    <xdr:cxnSp macro="">
      <xdr:nvCxnSpPr>
        <xdr:cNvPr id="524" name="直線コネクタ 523"/>
        <xdr:cNvCxnSpPr/>
      </xdr:nvCxnSpPr>
      <xdr:spPr>
        <a:xfrm flipV="1">
          <a:off x="14375764" y="9288780"/>
          <a:ext cx="0" cy="1251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150131</xdr:rowOff>
    </xdr:from>
    <xdr:ext cx="405111" cy="259045"/>
    <xdr:sp macro="" textlink="">
      <xdr:nvSpPr>
        <xdr:cNvPr id="525" name="【学校施設】&#10;有形固定資産減価償却率最小値テキスト"/>
        <xdr:cNvSpPr txBox="1"/>
      </xdr:nvSpPr>
      <xdr:spPr>
        <a:xfrm>
          <a:off x="14414500" y="10543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146304</xdr:rowOff>
    </xdr:from>
    <xdr:to>
      <xdr:col>86</xdr:col>
      <xdr:colOff>25400</xdr:colOff>
      <xdr:row>62</xdr:row>
      <xdr:rowOff>146304</xdr:rowOff>
    </xdr:to>
    <xdr:cxnSp macro="">
      <xdr:nvCxnSpPr>
        <xdr:cNvPr id="526" name="直線コネクタ 525"/>
        <xdr:cNvCxnSpPr/>
      </xdr:nvCxnSpPr>
      <xdr:spPr>
        <a:xfrm>
          <a:off x="14287500" y="1053998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15257</xdr:rowOff>
    </xdr:from>
    <xdr:ext cx="405111" cy="259045"/>
    <xdr:sp macro="" textlink="">
      <xdr:nvSpPr>
        <xdr:cNvPr id="527" name="【学校施設】&#10;有形固定資産減価償却率最大値テキスト"/>
        <xdr:cNvSpPr txBox="1"/>
      </xdr:nvSpPr>
      <xdr:spPr>
        <a:xfrm>
          <a:off x="14414500" y="9067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68580</xdr:rowOff>
    </xdr:from>
    <xdr:to>
      <xdr:col>86</xdr:col>
      <xdr:colOff>25400</xdr:colOff>
      <xdr:row>55</xdr:row>
      <xdr:rowOff>68580</xdr:rowOff>
    </xdr:to>
    <xdr:cxnSp macro="">
      <xdr:nvCxnSpPr>
        <xdr:cNvPr id="528" name="直線コネクタ 527"/>
        <xdr:cNvCxnSpPr/>
      </xdr:nvCxnSpPr>
      <xdr:spPr>
        <a:xfrm>
          <a:off x="14287500" y="92887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31513</xdr:rowOff>
    </xdr:from>
    <xdr:ext cx="405111" cy="259045"/>
    <xdr:sp macro="" textlink="">
      <xdr:nvSpPr>
        <xdr:cNvPr id="529" name="【学校施設】&#10;有形固定資産減価償却率平均値テキスト"/>
        <xdr:cNvSpPr txBox="1"/>
      </xdr:nvSpPr>
      <xdr:spPr>
        <a:xfrm>
          <a:off x="14414500" y="97546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8636</xdr:rowOff>
    </xdr:from>
    <xdr:to>
      <xdr:col>85</xdr:col>
      <xdr:colOff>177800</xdr:colOff>
      <xdr:row>59</xdr:row>
      <xdr:rowOff>110236</xdr:rowOff>
    </xdr:to>
    <xdr:sp macro="" textlink="">
      <xdr:nvSpPr>
        <xdr:cNvPr id="530" name="フローチャート: 判断 529"/>
        <xdr:cNvSpPr/>
      </xdr:nvSpPr>
      <xdr:spPr>
        <a:xfrm>
          <a:off x="14325600" y="9899396"/>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159512</xdr:rowOff>
    </xdr:from>
    <xdr:to>
      <xdr:col>81</xdr:col>
      <xdr:colOff>101600</xdr:colOff>
      <xdr:row>59</xdr:row>
      <xdr:rowOff>89662</xdr:rowOff>
    </xdr:to>
    <xdr:sp macro="" textlink="">
      <xdr:nvSpPr>
        <xdr:cNvPr id="531" name="フローチャート: 判断 530"/>
        <xdr:cNvSpPr/>
      </xdr:nvSpPr>
      <xdr:spPr>
        <a:xfrm>
          <a:off x="13578840" y="988263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157226</xdr:rowOff>
    </xdr:from>
    <xdr:to>
      <xdr:col>76</xdr:col>
      <xdr:colOff>165100</xdr:colOff>
      <xdr:row>59</xdr:row>
      <xdr:rowOff>87376</xdr:rowOff>
    </xdr:to>
    <xdr:sp macro="" textlink="">
      <xdr:nvSpPr>
        <xdr:cNvPr id="532" name="フローチャート: 判断 531"/>
        <xdr:cNvSpPr/>
      </xdr:nvSpPr>
      <xdr:spPr>
        <a:xfrm>
          <a:off x="12804140" y="988034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145796</xdr:rowOff>
    </xdr:from>
    <xdr:to>
      <xdr:col>72</xdr:col>
      <xdr:colOff>38100</xdr:colOff>
      <xdr:row>59</xdr:row>
      <xdr:rowOff>75946</xdr:rowOff>
    </xdr:to>
    <xdr:sp macro="" textlink="">
      <xdr:nvSpPr>
        <xdr:cNvPr id="533" name="フローチャート: 判断 532"/>
        <xdr:cNvSpPr/>
      </xdr:nvSpPr>
      <xdr:spPr>
        <a:xfrm>
          <a:off x="12029440" y="986891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122936</xdr:rowOff>
    </xdr:from>
    <xdr:to>
      <xdr:col>67</xdr:col>
      <xdr:colOff>101600</xdr:colOff>
      <xdr:row>59</xdr:row>
      <xdr:rowOff>53086</xdr:rowOff>
    </xdr:to>
    <xdr:sp macro="" textlink="">
      <xdr:nvSpPr>
        <xdr:cNvPr id="534" name="フローチャート: 判断 533"/>
        <xdr:cNvSpPr/>
      </xdr:nvSpPr>
      <xdr:spPr>
        <a:xfrm>
          <a:off x="11231880" y="984605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5" name="テキスト ボックス 534"/>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6" name="テキスト ボックス 535"/>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7" name="テキスト ボックス 536"/>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8" name="テキスト ボックス 537"/>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39" name="テキスト ボックス 538"/>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104648</xdr:rowOff>
    </xdr:from>
    <xdr:to>
      <xdr:col>85</xdr:col>
      <xdr:colOff>177800</xdr:colOff>
      <xdr:row>60</xdr:row>
      <xdr:rowOff>34798</xdr:rowOff>
    </xdr:to>
    <xdr:sp macro="" textlink="">
      <xdr:nvSpPr>
        <xdr:cNvPr id="540" name="楕円 539"/>
        <xdr:cNvSpPr/>
      </xdr:nvSpPr>
      <xdr:spPr>
        <a:xfrm>
          <a:off x="14325600" y="9995408"/>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83075</xdr:rowOff>
    </xdr:from>
    <xdr:ext cx="405111" cy="259045"/>
    <xdr:sp macro="" textlink="">
      <xdr:nvSpPr>
        <xdr:cNvPr id="541" name="【学校施設】&#10;有形固定資産減価償却率該当値テキスト"/>
        <xdr:cNvSpPr txBox="1"/>
      </xdr:nvSpPr>
      <xdr:spPr>
        <a:xfrm>
          <a:off x="14414500" y="9973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122936</xdr:rowOff>
    </xdr:from>
    <xdr:to>
      <xdr:col>81</xdr:col>
      <xdr:colOff>101600</xdr:colOff>
      <xdr:row>60</xdr:row>
      <xdr:rowOff>53086</xdr:rowOff>
    </xdr:to>
    <xdr:sp macro="" textlink="">
      <xdr:nvSpPr>
        <xdr:cNvPr id="542" name="楕円 541"/>
        <xdr:cNvSpPr/>
      </xdr:nvSpPr>
      <xdr:spPr>
        <a:xfrm>
          <a:off x="13578840" y="1001369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155448</xdr:rowOff>
    </xdr:from>
    <xdr:to>
      <xdr:col>85</xdr:col>
      <xdr:colOff>127000</xdr:colOff>
      <xdr:row>60</xdr:row>
      <xdr:rowOff>2286</xdr:rowOff>
    </xdr:to>
    <xdr:cxnSp macro="">
      <xdr:nvCxnSpPr>
        <xdr:cNvPr id="543" name="直線コネクタ 542"/>
        <xdr:cNvCxnSpPr/>
      </xdr:nvCxnSpPr>
      <xdr:spPr>
        <a:xfrm flipV="1">
          <a:off x="13629640" y="10046208"/>
          <a:ext cx="74676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61214</xdr:rowOff>
    </xdr:from>
    <xdr:to>
      <xdr:col>76</xdr:col>
      <xdr:colOff>165100</xdr:colOff>
      <xdr:row>59</xdr:row>
      <xdr:rowOff>162814</xdr:rowOff>
    </xdr:to>
    <xdr:sp macro="" textlink="">
      <xdr:nvSpPr>
        <xdr:cNvPr id="544" name="楕円 543"/>
        <xdr:cNvSpPr/>
      </xdr:nvSpPr>
      <xdr:spPr>
        <a:xfrm>
          <a:off x="12804140" y="995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112014</xdr:rowOff>
    </xdr:from>
    <xdr:to>
      <xdr:col>81</xdr:col>
      <xdr:colOff>50800</xdr:colOff>
      <xdr:row>60</xdr:row>
      <xdr:rowOff>2286</xdr:rowOff>
    </xdr:to>
    <xdr:cxnSp macro="">
      <xdr:nvCxnSpPr>
        <xdr:cNvPr id="545" name="直線コネクタ 544"/>
        <xdr:cNvCxnSpPr/>
      </xdr:nvCxnSpPr>
      <xdr:spPr>
        <a:xfrm>
          <a:off x="12854940" y="10002774"/>
          <a:ext cx="7747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20066</xdr:rowOff>
    </xdr:from>
    <xdr:to>
      <xdr:col>72</xdr:col>
      <xdr:colOff>38100</xdr:colOff>
      <xdr:row>59</xdr:row>
      <xdr:rowOff>121666</xdr:rowOff>
    </xdr:to>
    <xdr:sp macro="" textlink="">
      <xdr:nvSpPr>
        <xdr:cNvPr id="546" name="楕円 545"/>
        <xdr:cNvSpPr/>
      </xdr:nvSpPr>
      <xdr:spPr>
        <a:xfrm>
          <a:off x="12029440" y="991082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70866</xdr:rowOff>
    </xdr:from>
    <xdr:to>
      <xdr:col>76</xdr:col>
      <xdr:colOff>114300</xdr:colOff>
      <xdr:row>59</xdr:row>
      <xdr:rowOff>112014</xdr:rowOff>
    </xdr:to>
    <xdr:cxnSp macro="">
      <xdr:nvCxnSpPr>
        <xdr:cNvPr id="547" name="直線コネクタ 546"/>
        <xdr:cNvCxnSpPr/>
      </xdr:nvCxnSpPr>
      <xdr:spPr>
        <a:xfrm>
          <a:off x="12072620" y="9961626"/>
          <a:ext cx="78232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168656</xdr:rowOff>
    </xdr:from>
    <xdr:to>
      <xdr:col>67</xdr:col>
      <xdr:colOff>101600</xdr:colOff>
      <xdr:row>59</xdr:row>
      <xdr:rowOff>98806</xdr:rowOff>
    </xdr:to>
    <xdr:sp macro="" textlink="">
      <xdr:nvSpPr>
        <xdr:cNvPr id="548" name="楕円 547"/>
        <xdr:cNvSpPr/>
      </xdr:nvSpPr>
      <xdr:spPr>
        <a:xfrm>
          <a:off x="11231880" y="989177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48006</xdr:rowOff>
    </xdr:from>
    <xdr:to>
      <xdr:col>71</xdr:col>
      <xdr:colOff>177800</xdr:colOff>
      <xdr:row>59</xdr:row>
      <xdr:rowOff>70866</xdr:rowOff>
    </xdr:to>
    <xdr:cxnSp macro="">
      <xdr:nvCxnSpPr>
        <xdr:cNvPr id="549" name="直線コネクタ 548"/>
        <xdr:cNvCxnSpPr/>
      </xdr:nvCxnSpPr>
      <xdr:spPr>
        <a:xfrm>
          <a:off x="11282680" y="9938766"/>
          <a:ext cx="78994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106189</xdr:rowOff>
    </xdr:from>
    <xdr:ext cx="405111" cy="259045"/>
    <xdr:sp macro="" textlink="">
      <xdr:nvSpPr>
        <xdr:cNvPr id="550" name="n_1aveValue【学校施設】&#10;有形固定資産減価償却率"/>
        <xdr:cNvSpPr txBox="1"/>
      </xdr:nvSpPr>
      <xdr:spPr>
        <a:xfrm>
          <a:off x="13437244" y="9661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103903</xdr:rowOff>
    </xdr:from>
    <xdr:ext cx="405111" cy="259045"/>
    <xdr:sp macro="" textlink="">
      <xdr:nvSpPr>
        <xdr:cNvPr id="551" name="n_2aveValue【学校施設】&#10;有形固定資産減価償却率"/>
        <xdr:cNvSpPr txBox="1"/>
      </xdr:nvSpPr>
      <xdr:spPr>
        <a:xfrm>
          <a:off x="12675244" y="9659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92473</xdr:rowOff>
    </xdr:from>
    <xdr:ext cx="405111" cy="259045"/>
    <xdr:sp macro="" textlink="">
      <xdr:nvSpPr>
        <xdr:cNvPr id="552" name="n_3aveValue【学校施設】&#10;有形固定資産減価償却率"/>
        <xdr:cNvSpPr txBox="1"/>
      </xdr:nvSpPr>
      <xdr:spPr>
        <a:xfrm>
          <a:off x="11900544" y="9647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69613</xdr:rowOff>
    </xdr:from>
    <xdr:ext cx="405111" cy="259045"/>
    <xdr:sp macro="" textlink="">
      <xdr:nvSpPr>
        <xdr:cNvPr id="553" name="n_4aveValue【学校施設】&#10;有形固定資産減価償却率"/>
        <xdr:cNvSpPr txBox="1"/>
      </xdr:nvSpPr>
      <xdr:spPr>
        <a:xfrm>
          <a:off x="11102984" y="9625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44213</xdr:rowOff>
    </xdr:from>
    <xdr:ext cx="405111" cy="259045"/>
    <xdr:sp macro="" textlink="">
      <xdr:nvSpPr>
        <xdr:cNvPr id="554" name="n_1mainValue【学校施設】&#10;有形固定資産減価償却率"/>
        <xdr:cNvSpPr txBox="1"/>
      </xdr:nvSpPr>
      <xdr:spPr>
        <a:xfrm>
          <a:off x="13437244" y="10102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153941</xdr:rowOff>
    </xdr:from>
    <xdr:ext cx="405111" cy="259045"/>
    <xdr:sp macro="" textlink="">
      <xdr:nvSpPr>
        <xdr:cNvPr id="555" name="n_2mainValue【学校施設】&#10;有形固定資産減価償却率"/>
        <xdr:cNvSpPr txBox="1"/>
      </xdr:nvSpPr>
      <xdr:spPr>
        <a:xfrm>
          <a:off x="12675244" y="10044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112793</xdr:rowOff>
    </xdr:from>
    <xdr:ext cx="405111" cy="259045"/>
    <xdr:sp macro="" textlink="">
      <xdr:nvSpPr>
        <xdr:cNvPr id="556" name="n_3mainValue【学校施設】&#10;有形固定資産減価償却率"/>
        <xdr:cNvSpPr txBox="1"/>
      </xdr:nvSpPr>
      <xdr:spPr>
        <a:xfrm>
          <a:off x="11900544" y="10003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89933</xdr:rowOff>
    </xdr:from>
    <xdr:ext cx="405111" cy="259045"/>
    <xdr:sp macro="" textlink="">
      <xdr:nvSpPr>
        <xdr:cNvPr id="557" name="n_4mainValue【学校施設】&#10;有形固定資産減価償却率"/>
        <xdr:cNvSpPr txBox="1"/>
      </xdr:nvSpPr>
      <xdr:spPr>
        <a:xfrm>
          <a:off x="11102984" y="9980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8" name="正方形/長方形 557"/>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9" name="正方形/長方形 558"/>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0" name="正方形/長方形 559"/>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1" name="正方形/長方形 560"/>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2" name="正方形/長方形 561"/>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3" name="正方形/長方形 562"/>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4" name="正方形/長方形 563"/>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5" name="正方形/長方形 564"/>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6" name="テキスト ボックス 565"/>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7" name="直線コネクタ 566"/>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68" name="直線コネクタ 567"/>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69" name="テキスト ボックス 568"/>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0" name="直線コネクタ 569"/>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1" name="テキスト ボックス 570"/>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2" name="直線コネクタ 571"/>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73" name="テキスト ボックス 572"/>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74" name="直線コネクタ 573"/>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75" name="テキスト ボックス 574"/>
        <xdr:cNvSpPr txBox="1"/>
      </xdr:nvSpPr>
      <xdr:spPr>
        <a:xfrm>
          <a:off x="1569484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76" name="直線コネクタ 575"/>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77" name="テキスト ボックス 576"/>
        <xdr:cNvSpPr txBox="1"/>
      </xdr:nvSpPr>
      <xdr:spPr>
        <a:xfrm>
          <a:off x="1569484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8" name="直線コネクタ 577"/>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79" name="テキスト ボックス 578"/>
        <xdr:cNvSpPr txBox="1"/>
      </xdr:nvSpPr>
      <xdr:spPr>
        <a:xfrm>
          <a:off x="15630721" y="88036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0" name="【学校施設】&#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72581</xdr:rowOff>
    </xdr:from>
    <xdr:to>
      <xdr:col>116</xdr:col>
      <xdr:colOff>62864</xdr:colOff>
      <xdr:row>63</xdr:row>
      <xdr:rowOff>81534</xdr:rowOff>
    </xdr:to>
    <xdr:cxnSp macro="">
      <xdr:nvCxnSpPr>
        <xdr:cNvPr id="581" name="直線コネクタ 580"/>
        <xdr:cNvCxnSpPr/>
      </xdr:nvCxnSpPr>
      <xdr:spPr>
        <a:xfrm flipV="1">
          <a:off x="19509104" y="9460421"/>
          <a:ext cx="0" cy="1182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85361</xdr:rowOff>
    </xdr:from>
    <xdr:ext cx="469744" cy="259045"/>
    <xdr:sp macro="" textlink="">
      <xdr:nvSpPr>
        <xdr:cNvPr id="582" name="【学校施設】&#10;一人当たり面積最小値テキスト"/>
        <xdr:cNvSpPr txBox="1"/>
      </xdr:nvSpPr>
      <xdr:spPr>
        <a:xfrm>
          <a:off x="19547840" y="10646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81534</xdr:rowOff>
    </xdr:from>
    <xdr:to>
      <xdr:col>116</xdr:col>
      <xdr:colOff>152400</xdr:colOff>
      <xdr:row>63</xdr:row>
      <xdr:rowOff>81534</xdr:rowOff>
    </xdr:to>
    <xdr:cxnSp macro="">
      <xdr:nvCxnSpPr>
        <xdr:cNvPr id="583" name="直線コネクタ 582"/>
        <xdr:cNvCxnSpPr/>
      </xdr:nvCxnSpPr>
      <xdr:spPr>
        <a:xfrm>
          <a:off x="19443700" y="1064285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19258</xdr:rowOff>
    </xdr:from>
    <xdr:ext cx="469744" cy="259045"/>
    <xdr:sp macro="" textlink="">
      <xdr:nvSpPr>
        <xdr:cNvPr id="584" name="【学校施設】&#10;一人当たり面積最大値テキスト"/>
        <xdr:cNvSpPr txBox="1"/>
      </xdr:nvSpPr>
      <xdr:spPr>
        <a:xfrm>
          <a:off x="19547840" y="9239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72581</xdr:rowOff>
    </xdr:from>
    <xdr:to>
      <xdr:col>116</xdr:col>
      <xdr:colOff>152400</xdr:colOff>
      <xdr:row>56</xdr:row>
      <xdr:rowOff>72581</xdr:rowOff>
    </xdr:to>
    <xdr:cxnSp macro="">
      <xdr:nvCxnSpPr>
        <xdr:cNvPr id="585" name="直線コネクタ 584"/>
        <xdr:cNvCxnSpPr/>
      </xdr:nvCxnSpPr>
      <xdr:spPr>
        <a:xfrm>
          <a:off x="19443700" y="946042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101236</xdr:rowOff>
    </xdr:from>
    <xdr:ext cx="469744" cy="259045"/>
    <xdr:sp macro="" textlink="">
      <xdr:nvSpPr>
        <xdr:cNvPr id="586" name="【学校施設】&#10;一人当たり面積平均値テキスト"/>
        <xdr:cNvSpPr txBox="1"/>
      </xdr:nvSpPr>
      <xdr:spPr>
        <a:xfrm>
          <a:off x="19547840" y="103272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78359</xdr:rowOff>
    </xdr:from>
    <xdr:to>
      <xdr:col>116</xdr:col>
      <xdr:colOff>114300</xdr:colOff>
      <xdr:row>63</xdr:row>
      <xdr:rowOff>8509</xdr:rowOff>
    </xdr:to>
    <xdr:sp macro="" textlink="">
      <xdr:nvSpPr>
        <xdr:cNvPr id="587" name="フローチャート: 判断 586"/>
        <xdr:cNvSpPr/>
      </xdr:nvSpPr>
      <xdr:spPr>
        <a:xfrm>
          <a:off x="19458940" y="1047203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88074</xdr:rowOff>
    </xdr:from>
    <xdr:to>
      <xdr:col>112</xdr:col>
      <xdr:colOff>38100</xdr:colOff>
      <xdr:row>63</xdr:row>
      <xdr:rowOff>18224</xdr:rowOff>
    </xdr:to>
    <xdr:sp macro="" textlink="">
      <xdr:nvSpPr>
        <xdr:cNvPr id="588" name="フローチャート: 判断 587"/>
        <xdr:cNvSpPr/>
      </xdr:nvSpPr>
      <xdr:spPr>
        <a:xfrm>
          <a:off x="18735040" y="1048175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88456</xdr:rowOff>
    </xdr:from>
    <xdr:to>
      <xdr:col>107</xdr:col>
      <xdr:colOff>101600</xdr:colOff>
      <xdr:row>63</xdr:row>
      <xdr:rowOff>18606</xdr:rowOff>
    </xdr:to>
    <xdr:sp macro="" textlink="">
      <xdr:nvSpPr>
        <xdr:cNvPr id="589" name="フローチャート: 判断 588"/>
        <xdr:cNvSpPr/>
      </xdr:nvSpPr>
      <xdr:spPr>
        <a:xfrm>
          <a:off x="17937480" y="1048213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91313</xdr:rowOff>
    </xdr:from>
    <xdr:to>
      <xdr:col>102</xdr:col>
      <xdr:colOff>165100</xdr:colOff>
      <xdr:row>63</xdr:row>
      <xdr:rowOff>21463</xdr:rowOff>
    </xdr:to>
    <xdr:sp macro="" textlink="">
      <xdr:nvSpPr>
        <xdr:cNvPr id="590" name="フローチャート: 判断 589"/>
        <xdr:cNvSpPr/>
      </xdr:nvSpPr>
      <xdr:spPr>
        <a:xfrm>
          <a:off x="17162780" y="1048499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65024</xdr:rowOff>
    </xdr:from>
    <xdr:to>
      <xdr:col>98</xdr:col>
      <xdr:colOff>38100</xdr:colOff>
      <xdr:row>62</xdr:row>
      <xdr:rowOff>166624</xdr:rowOff>
    </xdr:to>
    <xdr:sp macro="" textlink="">
      <xdr:nvSpPr>
        <xdr:cNvPr id="591" name="フローチャート: 判断 590"/>
        <xdr:cNvSpPr/>
      </xdr:nvSpPr>
      <xdr:spPr>
        <a:xfrm>
          <a:off x="16388080" y="1045870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2" name="テキスト ボックス 591"/>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3" name="テキスト ボックス 592"/>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4" name="テキスト ボックス 593"/>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5" name="テキスト ボックス 594"/>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6" name="テキスト ボックス 595"/>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100076</xdr:rowOff>
    </xdr:from>
    <xdr:to>
      <xdr:col>116</xdr:col>
      <xdr:colOff>114300</xdr:colOff>
      <xdr:row>63</xdr:row>
      <xdr:rowOff>30226</xdr:rowOff>
    </xdr:to>
    <xdr:sp macro="" textlink="">
      <xdr:nvSpPr>
        <xdr:cNvPr id="597" name="楕円 596"/>
        <xdr:cNvSpPr/>
      </xdr:nvSpPr>
      <xdr:spPr>
        <a:xfrm>
          <a:off x="19458940" y="1049375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56786</xdr:rowOff>
    </xdr:from>
    <xdr:ext cx="469744" cy="259045"/>
    <xdr:sp macro="" textlink="">
      <xdr:nvSpPr>
        <xdr:cNvPr id="598" name="【学校施設】&#10;一人当たり面積該当値テキスト"/>
        <xdr:cNvSpPr txBox="1"/>
      </xdr:nvSpPr>
      <xdr:spPr>
        <a:xfrm>
          <a:off x="19547840" y="10450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98361</xdr:rowOff>
    </xdr:from>
    <xdr:to>
      <xdr:col>112</xdr:col>
      <xdr:colOff>38100</xdr:colOff>
      <xdr:row>63</xdr:row>
      <xdr:rowOff>28511</xdr:rowOff>
    </xdr:to>
    <xdr:sp macro="" textlink="">
      <xdr:nvSpPr>
        <xdr:cNvPr id="599" name="楕円 598"/>
        <xdr:cNvSpPr/>
      </xdr:nvSpPr>
      <xdr:spPr>
        <a:xfrm>
          <a:off x="18735040" y="1049204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149161</xdr:rowOff>
    </xdr:from>
    <xdr:to>
      <xdr:col>116</xdr:col>
      <xdr:colOff>63500</xdr:colOff>
      <xdr:row>62</xdr:row>
      <xdr:rowOff>150876</xdr:rowOff>
    </xdr:to>
    <xdr:cxnSp macro="">
      <xdr:nvCxnSpPr>
        <xdr:cNvPr id="600" name="直線コネクタ 599"/>
        <xdr:cNvCxnSpPr/>
      </xdr:nvCxnSpPr>
      <xdr:spPr>
        <a:xfrm>
          <a:off x="18778220" y="10542841"/>
          <a:ext cx="73152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96456</xdr:rowOff>
    </xdr:from>
    <xdr:to>
      <xdr:col>107</xdr:col>
      <xdr:colOff>101600</xdr:colOff>
      <xdr:row>63</xdr:row>
      <xdr:rowOff>26606</xdr:rowOff>
    </xdr:to>
    <xdr:sp macro="" textlink="">
      <xdr:nvSpPr>
        <xdr:cNvPr id="601" name="楕円 600"/>
        <xdr:cNvSpPr/>
      </xdr:nvSpPr>
      <xdr:spPr>
        <a:xfrm>
          <a:off x="17937480" y="1049013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147256</xdr:rowOff>
    </xdr:from>
    <xdr:to>
      <xdr:col>111</xdr:col>
      <xdr:colOff>177800</xdr:colOff>
      <xdr:row>62</xdr:row>
      <xdr:rowOff>149161</xdr:rowOff>
    </xdr:to>
    <xdr:cxnSp macro="">
      <xdr:nvCxnSpPr>
        <xdr:cNvPr id="602" name="直線コネクタ 601"/>
        <xdr:cNvCxnSpPr/>
      </xdr:nvCxnSpPr>
      <xdr:spPr>
        <a:xfrm>
          <a:off x="17988280" y="10540936"/>
          <a:ext cx="78994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95314</xdr:rowOff>
    </xdr:from>
    <xdr:to>
      <xdr:col>102</xdr:col>
      <xdr:colOff>165100</xdr:colOff>
      <xdr:row>63</xdr:row>
      <xdr:rowOff>25464</xdr:rowOff>
    </xdr:to>
    <xdr:sp macro="" textlink="">
      <xdr:nvSpPr>
        <xdr:cNvPr id="603" name="楕円 602"/>
        <xdr:cNvSpPr/>
      </xdr:nvSpPr>
      <xdr:spPr>
        <a:xfrm>
          <a:off x="17162780" y="1048899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146114</xdr:rowOff>
    </xdr:from>
    <xdr:to>
      <xdr:col>107</xdr:col>
      <xdr:colOff>50800</xdr:colOff>
      <xdr:row>62</xdr:row>
      <xdr:rowOff>147256</xdr:rowOff>
    </xdr:to>
    <xdr:cxnSp macro="">
      <xdr:nvCxnSpPr>
        <xdr:cNvPr id="604" name="直線コネクタ 603"/>
        <xdr:cNvCxnSpPr/>
      </xdr:nvCxnSpPr>
      <xdr:spPr>
        <a:xfrm>
          <a:off x="17213580" y="10539794"/>
          <a:ext cx="7747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79502</xdr:rowOff>
    </xdr:from>
    <xdr:to>
      <xdr:col>98</xdr:col>
      <xdr:colOff>38100</xdr:colOff>
      <xdr:row>63</xdr:row>
      <xdr:rowOff>9652</xdr:rowOff>
    </xdr:to>
    <xdr:sp macro="" textlink="">
      <xdr:nvSpPr>
        <xdr:cNvPr id="605" name="楕円 604"/>
        <xdr:cNvSpPr/>
      </xdr:nvSpPr>
      <xdr:spPr>
        <a:xfrm>
          <a:off x="16388080" y="1047318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130302</xdr:rowOff>
    </xdr:from>
    <xdr:to>
      <xdr:col>102</xdr:col>
      <xdr:colOff>114300</xdr:colOff>
      <xdr:row>62</xdr:row>
      <xdr:rowOff>146114</xdr:rowOff>
    </xdr:to>
    <xdr:cxnSp macro="">
      <xdr:nvCxnSpPr>
        <xdr:cNvPr id="606" name="直線コネクタ 605"/>
        <xdr:cNvCxnSpPr/>
      </xdr:nvCxnSpPr>
      <xdr:spPr>
        <a:xfrm>
          <a:off x="16431260" y="10523982"/>
          <a:ext cx="782320" cy="15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34751</xdr:rowOff>
    </xdr:from>
    <xdr:ext cx="469744" cy="259045"/>
    <xdr:sp macro="" textlink="">
      <xdr:nvSpPr>
        <xdr:cNvPr id="607" name="n_1aveValue【学校施設】&#10;一人当たり面積"/>
        <xdr:cNvSpPr txBox="1"/>
      </xdr:nvSpPr>
      <xdr:spPr>
        <a:xfrm>
          <a:off x="18561127" y="10260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35133</xdr:rowOff>
    </xdr:from>
    <xdr:ext cx="469744" cy="259045"/>
    <xdr:sp macro="" textlink="">
      <xdr:nvSpPr>
        <xdr:cNvPr id="608" name="n_2aveValue【学校施設】&#10;一人当たり面積"/>
        <xdr:cNvSpPr txBox="1"/>
      </xdr:nvSpPr>
      <xdr:spPr>
        <a:xfrm>
          <a:off x="17776267" y="10261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37990</xdr:rowOff>
    </xdr:from>
    <xdr:ext cx="469744" cy="259045"/>
    <xdr:sp macro="" textlink="">
      <xdr:nvSpPr>
        <xdr:cNvPr id="609" name="n_3aveValue【学校施設】&#10;一人当たり面積"/>
        <xdr:cNvSpPr txBox="1"/>
      </xdr:nvSpPr>
      <xdr:spPr>
        <a:xfrm>
          <a:off x="17001567" y="10264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11701</xdr:rowOff>
    </xdr:from>
    <xdr:ext cx="469744" cy="259045"/>
    <xdr:sp macro="" textlink="">
      <xdr:nvSpPr>
        <xdr:cNvPr id="610" name="n_4aveValue【学校施設】&#10;一人当たり面積"/>
        <xdr:cNvSpPr txBox="1"/>
      </xdr:nvSpPr>
      <xdr:spPr>
        <a:xfrm>
          <a:off x="16226867" y="10237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19638</xdr:rowOff>
    </xdr:from>
    <xdr:ext cx="469744" cy="259045"/>
    <xdr:sp macro="" textlink="">
      <xdr:nvSpPr>
        <xdr:cNvPr id="611" name="n_1mainValue【学校施設】&#10;一人当たり面積"/>
        <xdr:cNvSpPr txBox="1"/>
      </xdr:nvSpPr>
      <xdr:spPr>
        <a:xfrm>
          <a:off x="18561127" y="10580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17733</xdr:rowOff>
    </xdr:from>
    <xdr:ext cx="469744" cy="259045"/>
    <xdr:sp macro="" textlink="">
      <xdr:nvSpPr>
        <xdr:cNvPr id="612" name="n_2mainValue【学校施設】&#10;一人当たり面積"/>
        <xdr:cNvSpPr txBox="1"/>
      </xdr:nvSpPr>
      <xdr:spPr>
        <a:xfrm>
          <a:off x="17776267" y="10579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16591</xdr:rowOff>
    </xdr:from>
    <xdr:ext cx="469744" cy="259045"/>
    <xdr:sp macro="" textlink="">
      <xdr:nvSpPr>
        <xdr:cNvPr id="613" name="n_3mainValue【学校施設】&#10;一人当たり面積"/>
        <xdr:cNvSpPr txBox="1"/>
      </xdr:nvSpPr>
      <xdr:spPr>
        <a:xfrm>
          <a:off x="17001567" y="10577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779</xdr:rowOff>
    </xdr:from>
    <xdr:ext cx="469744" cy="259045"/>
    <xdr:sp macro="" textlink="">
      <xdr:nvSpPr>
        <xdr:cNvPr id="614" name="n_4mainValue【学校施設】&#10;一人当たり面積"/>
        <xdr:cNvSpPr txBox="1"/>
      </xdr:nvSpPr>
      <xdr:spPr>
        <a:xfrm>
          <a:off x="16226867" y="10562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5" name="正方形/長方形 614"/>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6" name="正方形/長方形 615"/>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7" name="正方形/長方形 616"/>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18" name="正方形/長方形 617"/>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19" name="正方形/長方形 618"/>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0" name="正方形/長方形 619"/>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1" name="正方形/長方形 620"/>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2" name="正方形/長方形 621"/>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3" name="テキスト ボックス 622"/>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4" name="直線コネクタ 623"/>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5" name="テキスト ボックス 624"/>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26" name="直線コネクタ 625"/>
        <xdr:cNvCxnSpPr/>
      </xdr:nvCxnSpPr>
      <xdr:spPr>
        <a:xfrm>
          <a:off x="10960100" y="1458576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27" name="テキスト ボックス 626"/>
        <xdr:cNvSpPr txBox="1"/>
      </xdr:nvSpPr>
      <xdr:spPr>
        <a:xfrm>
          <a:off x="105615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28" name="直線コネクタ 627"/>
        <xdr:cNvCxnSpPr/>
      </xdr:nvCxnSpPr>
      <xdr:spPr>
        <a:xfrm>
          <a:off x="10960100" y="1426300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29" name="テキスト ボックス 628"/>
        <xdr:cNvSpPr txBox="1"/>
      </xdr:nvSpPr>
      <xdr:spPr>
        <a:xfrm>
          <a:off x="1060276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0" name="直線コネクタ 629"/>
        <xdr:cNvCxnSpPr/>
      </xdr:nvCxnSpPr>
      <xdr:spPr>
        <a:xfrm>
          <a:off x="10960100" y="1394405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1" name="テキスト ボックス 630"/>
        <xdr:cNvSpPr txBox="1"/>
      </xdr:nvSpPr>
      <xdr:spPr>
        <a:xfrm>
          <a:off x="1060276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2" name="直線コネクタ 631"/>
        <xdr:cNvCxnSpPr/>
      </xdr:nvCxnSpPr>
      <xdr:spPr>
        <a:xfrm>
          <a:off x="10960100" y="1362510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33" name="テキスト ボックス 632"/>
        <xdr:cNvSpPr txBox="1"/>
      </xdr:nvSpPr>
      <xdr:spPr>
        <a:xfrm>
          <a:off x="1060276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34" name="直線コネクタ 633"/>
        <xdr:cNvCxnSpPr/>
      </xdr:nvCxnSpPr>
      <xdr:spPr>
        <a:xfrm>
          <a:off x="10960100" y="1330615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35" name="テキスト ボックス 634"/>
        <xdr:cNvSpPr txBox="1"/>
      </xdr:nvSpPr>
      <xdr:spPr>
        <a:xfrm>
          <a:off x="1060276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36" name="直線コネクタ 635"/>
        <xdr:cNvCxnSpPr/>
      </xdr:nvCxnSpPr>
      <xdr:spPr>
        <a:xfrm>
          <a:off x="10960100" y="1298720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37" name="テキスト ボックス 636"/>
        <xdr:cNvSpPr txBox="1"/>
      </xdr:nvSpPr>
      <xdr:spPr>
        <a:xfrm>
          <a:off x="10666881" y="1284878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38" name="直線コネクタ 637"/>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9" name="【児童館】&#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142602</xdr:rowOff>
    </xdr:from>
    <xdr:to>
      <xdr:col>85</xdr:col>
      <xdr:colOff>126364</xdr:colOff>
      <xdr:row>86</xdr:row>
      <xdr:rowOff>147501</xdr:rowOff>
    </xdr:to>
    <xdr:cxnSp macro="">
      <xdr:nvCxnSpPr>
        <xdr:cNvPr id="640" name="直線コネクタ 639"/>
        <xdr:cNvCxnSpPr/>
      </xdr:nvCxnSpPr>
      <xdr:spPr>
        <a:xfrm flipV="1">
          <a:off x="14375764" y="13050882"/>
          <a:ext cx="0" cy="1513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151328</xdr:rowOff>
    </xdr:from>
    <xdr:ext cx="405111" cy="259045"/>
    <xdr:sp macro="" textlink="">
      <xdr:nvSpPr>
        <xdr:cNvPr id="641" name="【児童館】&#10;有形固定資産減価償却率最小値テキスト"/>
        <xdr:cNvSpPr txBox="1"/>
      </xdr:nvSpPr>
      <xdr:spPr>
        <a:xfrm>
          <a:off x="14414500" y="14568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147501</xdr:rowOff>
    </xdr:from>
    <xdr:to>
      <xdr:col>86</xdr:col>
      <xdr:colOff>25400</xdr:colOff>
      <xdr:row>86</xdr:row>
      <xdr:rowOff>147501</xdr:rowOff>
    </xdr:to>
    <xdr:cxnSp macro="">
      <xdr:nvCxnSpPr>
        <xdr:cNvPr id="642" name="直線コネクタ 641"/>
        <xdr:cNvCxnSpPr/>
      </xdr:nvCxnSpPr>
      <xdr:spPr>
        <a:xfrm>
          <a:off x="14287500" y="1456454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89279</xdr:rowOff>
    </xdr:from>
    <xdr:ext cx="340478" cy="259045"/>
    <xdr:sp macro="" textlink="">
      <xdr:nvSpPr>
        <xdr:cNvPr id="643" name="【児童館】&#10;有形固定資産減価償却率最大値テキスト"/>
        <xdr:cNvSpPr txBox="1"/>
      </xdr:nvSpPr>
      <xdr:spPr>
        <a:xfrm>
          <a:off x="14414500" y="1282991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142602</xdr:rowOff>
    </xdr:from>
    <xdr:to>
      <xdr:col>86</xdr:col>
      <xdr:colOff>25400</xdr:colOff>
      <xdr:row>77</xdr:row>
      <xdr:rowOff>142602</xdr:rowOff>
    </xdr:to>
    <xdr:cxnSp macro="">
      <xdr:nvCxnSpPr>
        <xdr:cNvPr id="644" name="直線コネクタ 643"/>
        <xdr:cNvCxnSpPr/>
      </xdr:nvCxnSpPr>
      <xdr:spPr>
        <a:xfrm>
          <a:off x="14287500" y="1305088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71863</xdr:rowOff>
    </xdr:from>
    <xdr:ext cx="405111" cy="259045"/>
    <xdr:sp macro="" textlink="">
      <xdr:nvSpPr>
        <xdr:cNvPr id="645" name="【児童館】&#10;有形固定資産減価償却率平均値テキスト"/>
        <xdr:cNvSpPr txBox="1"/>
      </xdr:nvSpPr>
      <xdr:spPr>
        <a:xfrm>
          <a:off x="14414500" y="138183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93436</xdr:rowOff>
    </xdr:from>
    <xdr:to>
      <xdr:col>85</xdr:col>
      <xdr:colOff>177800</xdr:colOff>
      <xdr:row>83</xdr:row>
      <xdr:rowOff>23586</xdr:rowOff>
    </xdr:to>
    <xdr:sp macro="" textlink="">
      <xdr:nvSpPr>
        <xdr:cNvPr id="646" name="フローチャート: 判断 645"/>
        <xdr:cNvSpPr/>
      </xdr:nvSpPr>
      <xdr:spPr>
        <a:xfrm>
          <a:off x="14325600" y="13839916"/>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68943</xdr:rowOff>
    </xdr:from>
    <xdr:to>
      <xdr:col>81</xdr:col>
      <xdr:colOff>101600</xdr:colOff>
      <xdr:row>82</xdr:row>
      <xdr:rowOff>170543</xdr:rowOff>
    </xdr:to>
    <xdr:sp macro="" textlink="">
      <xdr:nvSpPr>
        <xdr:cNvPr id="647" name="フローチャート: 判断 646"/>
        <xdr:cNvSpPr/>
      </xdr:nvSpPr>
      <xdr:spPr>
        <a:xfrm>
          <a:off x="13578840" y="13815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67311</xdr:rowOff>
    </xdr:from>
    <xdr:to>
      <xdr:col>76</xdr:col>
      <xdr:colOff>165100</xdr:colOff>
      <xdr:row>82</xdr:row>
      <xdr:rowOff>168911</xdr:rowOff>
    </xdr:to>
    <xdr:sp macro="" textlink="">
      <xdr:nvSpPr>
        <xdr:cNvPr id="648" name="フローチャート: 判断 647"/>
        <xdr:cNvSpPr/>
      </xdr:nvSpPr>
      <xdr:spPr>
        <a:xfrm>
          <a:off x="12804140" y="13813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54248</xdr:rowOff>
    </xdr:from>
    <xdr:to>
      <xdr:col>72</xdr:col>
      <xdr:colOff>38100</xdr:colOff>
      <xdr:row>82</xdr:row>
      <xdr:rowOff>155848</xdr:rowOff>
    </xdr:to>
    <xdr:sp macro="" textlink="">
      <xdr:nvSpPr>
        <xdr:cNvPr id="649" name="フローチャート: 判断 648"/>
        <xdr:cNvSpPr/>
      </xdr:nvSpPr>
      <xdr:spPr>
        <a:xfrm>
          <a:off x="12029440" y="1380072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73842</xdr:rowOff>
    </xdr:from>
    <xdr:to>
      <xdr:col>67</xdr:col>
      <xdr:colOff>101600</xdr:colOff>
      <xdr:row>82</xdr:row>
      <xdr:rowOff>3992</xdr:rowOff>
    </xdr:to>
    <xdr:sp macro="" textlink="">
      <xdr:nvSpPr>
        <xdr:cNvPr id="650" name="フローチャート: 判断 649"/>
        <xdr:cNvSpPr/>
      </xdr:nvSpPr>
      <xdr:spPr>
        <a:xfrm>
          <a:off x="11231880" y="1365268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1" name="テキスト ボックス 650"/>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2" name="テキスト ボックス 651"/>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3" name="テキスト ボックス 652"/>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4" name="テキスト ボックス 653"/>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5" name="テキスト ボックス 654"/>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165281</xdr:rowOff>
    </xdr:from>
    <xdr:to>
      <xdr:col>85</xdr:col>
      <xdr:colOff>177800</xdr:colOff>
      <xdr:row>82</xdr:row>
      <xdr:rowOff>95431</xdr:rowOff>
    </xdr:to>
    <xdr:sp macro="" textlink="">
      <xdr:nvSpPr>
        <xdr:cNvPr id="656" name="楕円 655"/>
        <xdr:cNvSpPr/>
      </xdr:nvSpPr>
      <xdr:spPr>
        <a:xfrm>
          <a:off x="14325600" y="13744121"/>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16708</xdr:rowOff>
    </xdr:from>
    <xdr:ext cx="405111" cy="259045"/>
    <xdr:sp macro="" textlink="">
      <xdr:nvSpPr>
        <xdr:cNvPr id="657" name="【児童館】&#10;有形固定資産減価償却率該当値テキスト"/>
        <xdr:cNvSpPr txBox="1"/>
      </xdr:nvSpPr>
      <xdr:spPr>
        <a:xfrm>
          <a:off x="14414500" y="135955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6894</xdr:rowOff>
    </xdr:from>
    <xdr:to>
      <xdr:col>81</xdr:col>
      <xdr:colOff>101600</xdr:colOff>
      <xdr:row>82</xdr:row>
      <xdr:rowOff>108494</xdr:rowOff>
    </xdr:to>
    <xdr:sp macro="" textlink="">
      <xdr:nvSpPr>
        <xdr:cNvPr id="658" name="楕円 657"/>
        <xdr:cNvSpPr/>
      </xdr:nvSpPr>
      <xdr:spPr>
        <a:xfrm>
          <a:off x="13578840" y="13753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44631</xdr:rowOff>
    </xdr:from>
    <xdr:to>
      <xdr:col>85</xdr:col>
      <xdr:colOff>127000</xdr:colOff>
      <xdr:row>82</xdr:row>
      <xdr:rowOff>57694</xdr:rowOff>
    </xdr:to>
    <xdr:cxnSp macro="">
      <xdr:nvCxnSpPr>
        <xdr:cNvPr id="659" name="直線コネクタ 658"/>
        <xdr:cNvCxnSpPr/>
      </xdr:nvCxnSpPr>
      <xdr:spPr>
        <a:xfrm flipV="1">
          <a:off x="13629640" y="13791111"/>
          <a:ext cx="74676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1995</xdr:rowOff>
    </xdr:from>
    <xdr:to>
      <xdr:col>76</xdr:col>
      <xdr:colOff>165100</xdr:colOff>
      <xdr:row>82</xdr:row>
      <xdr:rowOff>103595</xdr:rowOff>
    </xdr:to>
    <xdr:sp macro="" textlink="">
      <xdr:nvSpPr>
        <xdr:cNvPr id="660" name="楕円 659"/>
        <xdr:cNvSpPr/>
      </xdr:nvSpPr>
      <xdr:spPr>
        <a:xfrm>
          <a:off x="12804140" y="13748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52795</xdr:rowOff>
    </xdr:from>
    <xdr:to>
      <xdr:col>81</xdr:col>
      <xdr:colOff>50800</xdr:colOff>
      <xdr:row>82</xdr:row>
      <xdr:rowOff>57694</xdr:rowOff>
    </xdr:to>
    <xdr:cxnSp macro="">
      <xdr:nvCxnSpPr>
        <xdr:cNvPr id="661" name="直線コネクタ 660"/>
        <xdr:cNvCxnSpPr/>
      </xdr:nvCxnSpPr>
      <xdr:spPr>
        <a:xfrm>
          <a:off x="12854940" y="13799275"/>
          <a:ext cx="7747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145687</xdr:rowOff>
    </xdr:from>
    <xdr:to>
      <xdr:col>72</xdr:col>
      <xdr:colOff>38100</xdr:colOff>
      <xdr:row>82</xdr:row>
      <xdr:rowOff>75837</xdr:rowOff>
    </xdr:to>
    <xdr:sp macro="" textlink="">
      <xdr:nvSpPr>
        <xdr:cNvPr id="662" name="楕円 661"/>
        <xdr:cNvSpPr/>
      </xdr:nvSpPr>
      <xdr:spPr>
        <a:xfrm>
          <a:off x="12029440" y="1372452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25037</xdr:rowOff>
    </xdr:from>
    <xdr:to>
      <xdr:col>76</xdr:col>
      <xdr:colOff>114300</xdr:colOff>
      <xdr:row>82</xdr:row>
      <xdr:rowOff>52795</xdr:rowOff>
    </xdr:to>
    <xdr:cxnSp macro="">
      <xdr:nvCxnSpPr>
        <xdr:cNvPr id="663" name="直線コネクタ 662"/>
        <xdr:cNvCxnSpPr/>
      </xdr:nvCxnSpPr>
      <xdr:spPr>
        <a:xfrm>
          <a:off x="12072620" y="13771517"/>
          <a:ext cx="78232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24856</xdr:rowOff>
    </xdr:from>
    <xdr:to>
      <xdr:col>67</xdr:col>
      <xdr:colOff>101600</xdr:colOff>
      <xdr:row>83</xdr:row>
      <xdr:rowOff>126456</xdr:rowOff>
    </xdr:to>
    <xdr:sp macro="" textlink="">
      <xdr:nvSpPr>
        <xdr:cNvPr id="664" name="楕円 663"/>
        <xdr:cNvSpPr/>
      </xdr:nvSpPr>
      <xdr:spPr>
        <a:xfrm>
          <a:off x="11231880" y="13938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25037</xdr:rowOff>
    </xdr:from>
    <xdr:to>
      <xdr:col>71</xdr:col>
      <xdr:colOff>177800</xdr:colOff>
      <xdr:row>83</xdr:row>
      <xdr:rowOff>75656</xdr:rowOff>
    </xdr:to>
    <xdr:cxnSp macro="">
      <xdr:nvCxnSpPr>
        <xdr:cNvPr id="665" name="直線コネクタ 664"/>
        <xdr:cNvCxnSpPr/>
      </xdr:nvCxnSpPr>
      <xdr:spPr>
        <a:xfrm flipV="1">
          <a:off x="11282680" y="13771517"/>
          <a:ext cx="789940" cy="21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161670</xdr:rowOff>
    </xdr:from>
    <xdr:ext cx="405111" cy="259045"/>
    <xdr:sp macro="" textlink="">
      <xdr:nvSpPr>
        <xdr:cNvPr id="666" name="n_1aveValue【児童館】&#10;有形固定資産減価償却率"/>
        <xdr:cNvSpPr txBox="1"/>
      </xdr:nvSpPr>
      <xdr:spPr>
        <a:xfrm>
          <a:off x="13437244" y="13908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160038</xdr:rowOff>
    </xdr:from>
    <xdr:ext cx="405111" cy="259045"/>
    <xdr:sp macro="" textlink="">
      <xdr:nvSpPr>
        <xdr:cNvPr id="667" name="n_2aveValue【児童館】&#10;有形固定資産減価償却率"/>
        <xdr:cNvSpPr txBox="1"/>
      </xdr:nvSpPr>
      <xdr:spPr>
        <a:xfrm>
          <a:off x="12675244" y="139065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146975</xdr:rowOff>
    </xdr:from>
    <xdr:ext cx="405111" cy="259045"/>
    <xdr:sp macro="" textlink="">
      <xdr:nvSpPr>
        <xdr:cNvPr id="668" name="n_3aveValue【児童館】&#10;有形固定資産減価償却率"/>
        <xdr:cNvSpPr txBox="1"/>
      </xdr:nvSpPr>
      <xdr:spPr>
        <a:xfrm>
          <a:off x="11900544" y="13893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20519</xdr:rowOff>
    </xdr:from>
    <xdr:ext cx="405111" cy="259045"/>
    <xdr:sp macro="" textlink="">
      <xdr:nvSpPr>
        <xdr:cNvPr id="669" name="n_4aveValue【児童館】&#10;有形固定資産減価償却率"/>
        <xdr:cNvSpPr txBox="1"/>
      </xdr:nvSpPr>
      <xdr:spPr>
        <a:xfrm>
          <a:off x="11102984" y="13431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125021</xdr:rowOff>
    </xdr:from>
    <xdr:ext cx="405111" cy="259045"/>
    <xdr:sp macro="" textlink="">
      <xdr:nvSpPr>
        <xdr:cNvPr id="670" name="n_1mainValue【児童館】&#10;有形固定資産減価償却率"/>
        <xdr:cNvSpPr txBox="1"/>
      </xdr:nvSpPr>
      <xdr:spPr>
        <a:xfrm>
          <a:off x="13437244" y="13536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120122</xdr:rowOff>
    </xdr:from>
    <xdr:ext cx="405111" cy="259045"/>
    <xdr:sp macro="" textlink="">
      <xdr:nvSpPr>
        <xdr:cNvPr id="671" name="n_2mainValue【児童館】&#10;有形固定資産減価償却率"/>
        <xdr:cNvSpPr txBox="1"/>
      </xdr:nvSpPr>
      <xdr:spPr>
        <a:xfrm>
          <a:off x="12675244" y="1353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92364</xdr:rowOff>
    </xdr:from>
    <xdr:ext cx="405111" cy="259045"/>
    <xdr:sp macro="" textlink="">
      <xdr:nvSpPr>
        <xdr:cNvPr id="672" name="n_3mainValue【児童館】&#10;有形固定資産減価償却率"/>
        <xdr:cNvSpPr txBox="1"/>
      </xdr:nvSpPr>
      <xdr:spPr>
        <a:xfrm>
          <a:off x="11900544" y="13503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117583</xdr:rowOff>
    </xdr:from>
    <xdr:ext cx="405111" cy="259045"/>
    <xdr:sp macro="" textlink="">
      <xdr:nvSpPr>
        <xdr:cNvPr id="673" name="n_4mainValue【児童館】&#10;有形固定資産減価償却率"/>
        <xdr:cNvSpPr txBox="1"/>
      </xdr:nvSpPr>
      <xdr:spPr>
        <a:xfrm>
          <a:off x="11102984" y="14031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4" name="正方形/長方形 673"/>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5" name="正方形/長方形 674"/>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6" name="正方形/長方形 675"/>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7" name="正方形/長方形 676"/>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8" name="正方形/長方形 677"/>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9" name="正方形/長方形 678"/>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0" name="正方形/長方形 679"/>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1" name="正方形/長方形 680"/>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2" name="テキスト ボックス 681"/>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3" name="直線コネクタ 682"/>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84" name="直線コネクタ 683"/>
        <xdr:cNvCxnSpPr/>
      </xdr:nvCxnSpPr>
      <xdr:spPr>
        <a:xfrm>
          <a:off x="1609344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85" name="テキスト ボックス 684"/>
        <xdr:cNvSpPr txBox="1"/>
      </xdr:nvSpPr>
      <xdr:spPr>
        <a:xfrm>
          <a:off x="1569484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86" name="直線コネクタ 685"/>
        <xdr:cNvCxnSpPr/>
      </xdr:nvCxnSpPr>
      <xdr:spPr>
        <a:xfrm>
          <a:off x="1609344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87" name="テキスト ボックス 686"/>
        <xdr:cNvSpPr txBox="1"/>
      </xdr:nvSpPr>
      <xdr:spPr>
        <a:xfrm>
          <a:off x="1569484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88" name="直線コネクタ 687"/>
        <xdr:cNvCxnSpPr/>
      </xdr:nvCxnSpPr>
      <xdr:spPr>
        <a:xfrm>
          <a:off x="1609344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89" name="テキスト ボックス 688"/>
        <xdr:cNvSpPr txBox="1"/>
      </xdr:nvSpPr>
      <xdr:spPr>
        <a:xfrm>
          <a:off x="1569484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0" name="直線コネクタ 689"/>
        <xdr:cNvCxnSpPr/>
      </xdr:nvCxnSpPr>
      <xdr:spPr>
        <a:xfrm>
          <a:off x="1609344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1" name="テキスト ボックス 690"/>
        <xdr:cNvSpPr txBox="1"/>
      </xdr:nvSpPr>
      <xdr:spPr>
        <a:xfrm>
          <a:off x="1569484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2" name="直線コネクタ 691"/>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3" name="テキスト ボックス 692"/>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4" name="【児童館】&#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163830</xdr:rowOff>
    </xdr:from>
    <xdr:to>
      <xdr:col>116</xdr:col>
      <xdr:colOff>62864</xdr:colOff>
      <xdr:row>85</xdr:row>
      <xdr:rowOff>140970</xdr:rowOff>
    </xdr:to>
    <xdr:cxnSp macro="">
      <xdr:nvCxnSpPr>
        <xdr:cNvPr id="695" name="直線コネクタ 694"/>
        <xdr:cNvCxnSpPr/>
      </xdr:nvCxnSpPr>
      <xdr:spPr>
        <a:xfrm flipV="1">
          <a:off x="19509104" y="1307211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144797</xdr:rowOff>
    </xdr:from>
    <xdr:ext cx="469744" cy="259045"/>
    <xdr:sp macro="" textlink="">
      <xdr:nvSpPr>
        <xdr:cNvPr id="696" name="【児童館】&#10;一人当たり面積最小値テキスト"/>
        <xdr:cNvSpPr txBox="1"/>
      </xdr:nvSpPr>
      <xdr:spPr>
        <a:xfrm>
          <a:off x="19547840" y="14394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140970</xdr:rowOff>
    </xdr:from>
    <xdr:to>
      <xdr:col>116</xdr:col>
      <xdr:colOff>152400</xdr:colOff>
      <xdr:row>85</xdr:row>
      <xdr:rowOff>140970</xdr:rowOff>
    </xdr:to>
    <xdr:cxnSp macro="">
      <xdr:nvCxnSpPr>
        <xdr:cNvPr id="697" name="直線コネクタ 696"/>
        <xdr:cNvCxnSpPr/>
      </xdr:nvCxnSpPr>
      <xdr:spPr>
        <a:xfrm>
          <a:off x="19443700" y="143903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110507</xdr:rowOff>
    </xdr:from>
    <xdr:ext cx="469744" cy="259045"/>
    <xdr:sp macro="" textlink="">
      <xdr:nvSpPr>
        <xdr:cNvPr id="698" name="【児童館】&#10;一人当たり面積最大値テキスト"/>
        <xdr:cNvSpPr txBox="1"/>
      </xdr:nvSpPr>
      <xdr:spPr>
        <a:xfrm>
          <a:off x="19547840" y="12851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163830</xdr:rowOff>
    </xdr:from>
    <xdr:to>
      <xdr:col>116</xdr:col>
      <xdr:colOff>152400</xdr:colOff>
      <xdr:row>77</xdr:row>
      <xdr:rowOff>163830</xdr:rowOff>
    </xdr:to>
    <xdr:cxnSp macro="">
      <xdr:nvCxnSpPr>
        <xdr:cNvPr id="699" name="直線コネクタ 698"/>
        <xdr:cNvCxnSpPr/>
      </xdr:nvCxnSpPr>
      <xdr:spPr>
        <a:xfrm>
          <a:off x="19443700" y="130721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124477</xdr:rowOff>
    </xdr:from>
    <xdr:ext cx="469744" cy="259045"/>
    <xdr:sp macro="" textlink="">
      <xdr:nvSpPr>
        <xdr:cNvPr id="700" name="【児童館】&#10;一人当たり面積平均値テキスト"/>
        <xdr:cNvSpPr txBox="1"/>
      </xdr:nvSpPr>
      <xdr:spPr>
        <a:xfrm>
          <a:off x="19547840" y="137033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101600</xdr:rowOff>
    </xdr:from>
    <xdr:to>
      <xdr:col>116</xdr:col>
      <xdr:colOff>114300</xdr:colOff>
      <xdr:row>83</xdr:row>
      <xdr:rowOff>31750</xdr:rowOff>
    </xdr:to>
    <xdr:sp macro="" textlink="">
      <xdr:nvSpPr>
        <xdr:cNvPr id="701" name="フローチャート: 判断 700"/>
        <xdr:cNvSpPr/>
      </xdr:nvSpPr>
      <xdr:spPr>
        <a:xfrm>
          <a:off x="19458940" y="138480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124461</xdr:rowOff>
    </xdr:from>
    <xdr:to>
      <xdr:col>112</xdr:col>
      <xdr:colOff>38100</xdr:colOff>
      <xdr:row>83</xdr:row>
      <xdr:rowOff>54611</xdr:rowOff>
    </xdr:to>
    <xdr:sp macro="" textlink="">
      <xdr:nvSpPr>
        <xdr:cNvPr id="702" name="フローチャート: 判断 701"/>
        <xdr:cNvSpPr/>
      </xdr:nvSpPr>
      <xdr:spPr>
        <a:xfrm>
          <a:off x="18735040" y="1387094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78739</xdr:rowOff>
    </xdr:from>
    <xdr:to>
      <xdr:col>107</xdr:col>
      <xdr:colOff>101600</xdr:colOff>
      <xdr:row>83</xdr:row>
      <xdr:rowOff>8889</xdr:rowOff>
    </xdr:to>
    <xdr:sp macro="" textlink="">
      <xdr:nvSpPr>
        <xdr:cNvPr id="703" name="フローチャート: 判断 702"/>
        <xdr:cNvSpPr/>
      </xdr:nvSpPr>
      <xdr:spPr>
        <a:xfrm>
          <a:off x="17937480" y="1382521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101600</xdr:rowOff>
    </xdr:from>
    <xdr:to>
      <xdr:col>102</xdr:col>
      <xdr:colOff>165100</xdr:colOff>
      <xdr:row>83</xdr:row>
      <xdr:rowOff>31750</xdr:rowOff>
    </xdr:to>
    <xdr:sp macro="" textlink="">
      <xdr:nvSpPr>
        <xdr:cNvPr id="704" name="フローチャート: 判断 703"/>
        <xdr:cNvSpPr/>
      </xdr:nvSpPr>
      <xdr:spPr>
        <a:xfrm>
          <a:off x="17162780" y="138480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124461</xdr:rowOff>
    </xdr:from>
    <xdr:to>
      <xdr:col>98</xdr:col>
      <xdr:colOff>38100</xdr:colOff>
      <xdr:row>83</xdr:row>
      <xdr:rowOff>54611</xdr:rowOff>
    </xdr:to>
    <xdr:sp macro="" textlink="">
      <xdr:nvSpPr>
        <xdr:cNvPr id="705" name="フローチャート: 判断 704"/>
        <xdr:cNvSpPr/>
      </xdr:nvSpPr>
      <xdr:spPr>
        <a:xfrm>
          <a:off x="16388080" y="1387094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6" name="テキスト ボックス 705"/>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7" name="テキスト ボックス 706"/>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8" name="テキスト ボックス 707"/>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09" name="テキスト ボックス 708"/>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0" name="テキスト ボックス 709"/>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21589</xdr:rowOff>
    </xdr:from>
    <xdr:to>
      <xdr:col>116</xdr:col>
      <xdr:colOff>114300</xdr:colOff>
      <xdr:row>83</xdr:row>
      <xdr:rowOff>123189</xdr:rowOff>
    </xdr:to>
    <xdr:sp macro="" textlink="">
      <xdr:nvSpPr>
        <xdr:cNvPr id="711" name="楕円 710"/>
        <xdr:cNvSpPr/>
      </xdr:nvSpPr>
      <xdr:spPr>
        <a:xfrm>
          <a:off x="19458940" y="13935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16</xdr:rowOff>
    </xdr:from>
    <xdr:ext cx="469744" cy="259045"/>
    <xdr:sp macro="" textlink="">
      <xdr:nvSpPr>
        <xdr:cNvPr id="712" name="【児童館】&#10;一人当たり面積該当値テキスト"/>
        <xdr:cNvSpPr txBox="1"/>
      </xdr:nvSpPr>
      <xdr:spPr>
        <a:xfrm>
          <a:off x="19547840" y="13914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21589</xdr:rowOff>
    </xdr:from>
    <xdr:to>
      <xdr:col>112</xdr:col>
      <xdr:colOff>38100</xdr:colOff>
      <xdr:row>83</xdr:row>
      <xdr:rowOff>123189</xdr:rowOff>
    </xdr:to>
    <xdr:sp macro="" textlink="">
      <xdr:nvSpPr>
        <xdr:cNvPr id="713" name="楕円 712"/>
        <xdr:cNvSpPr/>
      </xdr:nvSpPr>
      <xdr:spPr>
        <a:xfrm>
          <a:off x="18735040" y="1393570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72389</xdr:rowOff>
    </xdr:from>
    <xdr:to>
      <xdr:col>116</xdr:col>
      <xdr:colOff>63500</xdr:colOff>
      <xdr:row>83</xdr:row>
      <xdr:rowOff>72389</xdr:rowOff>
    </xdr:to>
    <xdr:cxnSp macro="">
      <xdr:nvCxnSpPr>
        <xdr:cNvPr id="714" name="直線コネクタ 713"/>
        <xdr:cNvCxnSpPr/>
      </xdr:nvCxnSpPr>
      <xdr:spPr>
        <a:xfrm>
          <a:off x="18778220" y="13986509"/>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21589</xdr:rowOff>
    </xdr:from>
    <xdr:to>
      <xdr:col>107</xdr:col>
      <xdr:colOff>101600</xdr:colOff>
      <xdr:row>83</xdr:row>
      <xdr:rowOff>123189</xdr:rowOff>
    </xdr:to>
    <xdr:sp macro="" textlink="">
      <xdr:nvSpPr>
        <xdr:cNvPr id="715" name="楕円 714"/>
        <xdr:cNvSpPr/>
      </xdr:nvSpPr>
      <xdr:spPr>
        <a:xfrm>
          <a:off x="17937480" y="13935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72389</xdr:rowOff>
    </xdr:from>
    <xdr:to>
      <xdr:col>111</xdr:col>
      <xdr:colOff>177800</xdr:colOff>
      <xdr:row>83</xdr:row>
      <xdr:rowOff>72389</xdr:rowOff>
    </xdr:to>
    <xdr:cxnSp macro="">
      <xdr:nvCxnSpPr>
        <xdr:cNvPr id="716" name="直線コネクタ 715"/>
        <xdr:cNvCxnSpPr/>
      </xdr:nvCxnSpPr>
      <xdr:spPr>
        <a:xfrm>
          <a:off x="17988280" y="13986509"/>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158750</xdr:rowOff>
    </xdr:from>
    <xdr:to>
      <xdr:col>102</xdr:col>
      <xdr:colOff>165100</xdr:colOff>
      <xdr:row>84</xdr:row>
      <xdr:rowOff>88900</xdr:rowOff>
    </xdr:to>
    <xdr:sp macro="" textlink="">
      <xdr:nvSpPr>
        <xdr:cNvPr id="717" name="楕円 716"/>
        <xdr:cNvSpPr/>
      </xdr:nvSpPr>
      <xdr:spPr>
        <a:xfrm>
          <a:off x="17162780" y="140728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72389</xdr:rowOff>
    </xdr:from>
    <xdr:to>
      <xdr:col>107</xdr:col>
      <xdr:colOff>50800</xdr:colOff>
      <xdr:row>84</xdr:row>
      <xdr:rowOff>38100</xdr:rowOff>
    </xdr:to>
    <xdr:cxnSp macro="">
      <xdr:nvCxnSpPr>
        <xdr:cNvPr id="718" name="直線コネクタ 717"/>
        <xdr:cNvCxnSpPr/>
      </xdr:nvCxnSpPr>
      <xdr:spPr>
        <a:xfrm flipV="1">
          <a:off x="17213580" y="13986509"/>
          <a:ext cx="774700" cy="133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158750</xdr:rowOff>
    </xdr:from>
    <xdr:to>
      <xdr:col>98</xdr:col>
      <xdr:colOff>38100</xdr:colOff>
      <xdr:row>84</xdr:row>
      <xdr:rowOff>88900</xdr:rowOff>
    </xdr:to>
    <xdr:sp macro="" textlink="">
      <xdr:nvSpPr>
        <xdr:cNvPr id="719" name="楕円 718"/>
        <xdr:cNvSpPr/>
      </xdr:nvSpPr>
      <xdr:spPr>
        <a:xfrm>
          <a:off x="16388080" y="1407287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38100</xdr:rowOff>
    </xdr:from>
    <xdr:to>
      <xdr:col>102</xdr:col>
      <xdr:colOff>114300</xdr:colOff>
      <xdr:row>84</xdr:row>
      <xdr:rowOff>38100</xdr:rowOff>
    </xdr:to>
    <xdr:cxnSp macro="">
      <xdr:nvCxnSpPr>
        <xdr:cNvPr id="720" name="直線コネクタ 719"/>
        <xdr:cNvCxnSpPr/>
      </xdr:nvCxnSpPr>
      <xdr:spPr>
        <a:xfrm>
          <a:off x="16431260" y="1411986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71138</xdr:rowOff>
    </xdr:from>
    <xdr:ext cx="469744" cy="259045"/>
    <xdr:sp macro="" textlink="">
      <xdr:nvSpPr>
        <xdr:cNvPr id="721" name="n_1aveValue【児童館】&#10;一人当たり面積"/>
        <xdr:cNvSpPr txBox="1"/>
      </xdr:nvSpPr>
      <xdr:spPr>
        <a:xfrm>
          <a:off x="18561127" y="13649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25416</xdr:rowOff>
    </xdr:from>
    <xdr:ext cx="469744" cy="259045"/>
    <xdr:sp macro="" textlink="">
      <xdr:nvSpPr>
        <xdr:cNvPr id="722" name="n_2aveValue【児童館】&#10;一人当たり面積"/>
        <xdr:cNvSpPr txBox="1"/>
      </xdr:nvSpPr>
      <xdr:spPr>
        <a:xfrm>
          <a:off x="17776267" y="13604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48277</xdr:rowOff>
    </xdr:from>
    <xdr:ext cx="469744" cy="259045"/>
    <xdr:sp macro="" textlink="">
      <xdr:nvSpPr>
        <xdr:cNvPr id="723" name="n_3aveValue【児童館】&#10;一人当たり面積"/>
        <xdr:cNvSpPr txBox="1"/>
      </xdr:nvSpPr>
      <xdr:spPr>
        <a:xfrm>
          <a:off x="17001567" y="13627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71138</xdr:rowOff>
    </xdr:from>
    <xdr:ext cx="469744" cy="259045"/>
    <xdr:sp macro="" textlink="">
      <xdr:nvSpPr>
        <xdr:cNvPr id="724" name="n_4aveValue【児童館】&#10;一人当たり面積"/>
        <xdr:cNvSpPr txBox="1"/>
      </xdr:nvSpPr>
      <xdr:spPr>
        <a:xfrm>
          <a:off x="16226867" y="13649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114316</xdr:rowOff>
    </xdr:from>
    <xdr:ext cx="469744" cy="259045"/>
    <xdr:sp macro="" textlink="">
      <xdr:nvSpPr>
        <xdr:cNvPr id="725" name="n_1mainValue【児童館】&#10;一人当たり面積"/>
        <xdr:cNvSpPr txBox="1"/>
      </xdr:nvSpPr>
      <xdr:spPr>
        <a:xfrm>
          <a:off x="18561127" y="14028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114316</xdr:rowOff>
    </xdr:from>
    <xdr:ext cx="469744" cy="259045"/>
    <xdr:sp macro="" textlink="">
      <xdr:nvSpPr>
        <xdr:cNvPr id="726" name="n_2mainValue【児童館】&#10;一人当たり面積"/>
        <xdr:cNvSpPr txBox="1"/>
      </xdr:nvSpPr>
      <xdr:spPr>
        <a:xfrm>
          <a:off x="17776267" y="14028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80027</xdr:rowOff>
    </xdr:from>
    <xdr:ext cx="469744" cy="259045"/>
    <xdr:sp macro="" textlink="">
      <xdr:nvSpPr>
        <xdr:cNvPr id="727" name="n_3mainValue【児童館】&#10;一人当たり面積"/>
        <xdr:cNvSpPr txBox="1"/>
      </xdr:nvSpPr>
      <xdr:spPr>
        <a:xfrm>
          <a:off x="17001567" y="14161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80027</xdr:rowOff>
    </xdr:from>
    <xdr:ext cx="469744" cy="259045"/>
    <xdr:sp macro="" textlink="">
      <xdr:nvSpPr>
        <xdr:cNvPr id="728" name="n_4mainValue【児童館】&#10;一人当たり面積"/>
        <xdr:cNvSpPr txBox="1"/>
      </xdr:nvSpPr>
      <xdr:spPr>
        <a:xfrm>
          <a:off x="16226867" y="14161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9" name="正方形/長方形 728"/>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0" name="正方形/長方形 729"/>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1" name="正方形/長方形 730"/>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2" name="正方形/長方形 731"/>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3" name="正方形/長方形 732"/>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4" name="正方形/長方形 733"/>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5" name="正方形/長方形 734"/>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6" name="正方形/長方形 735"/>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7" name="テキスト ボックス 736"/>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8" name="直線コネクタ 737"/>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39" name="テキスト ボックス 738"/>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0" name="直線コネクタ 739"/>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1" name="テキスト ボックス 740"/>
        <xdr:cNvSpPr txBox="1"/>
      </xdr:nvSpPr>
      <xdr:spPr>
        <a:xfrm>
          <a:off x="105615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42" name="直線コネクタ 741"/>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43" name="テキスト ボックス 742"/>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44" name="直線コネクタ 743"/>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45" name="テキスト ボックス 744"/>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46" name="直線コネクタ 745"/>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47" name="テキスト ボックス 746"/>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48" name="直線コネクタ 747"/>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49" name="テキスト ボックス 748"/>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0" name="直線コネクタ 749"/>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1" name="テキスト ボックス 750"/>
        <xdr:cNvSpPr txBox="1"/>
      </xdr:nvSpPr>
      <xdr:spPr>
        <a:xfrm>
          <a:off x="1066688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2" name="直線コネクタ 751"/>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3" name="【公民館】&#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133350</xdr:rowOff>
    </xdr:from>
    <xdr:to>
      <xdr:col>85</xdr:col>
      <xdr:colOff>126364</xdr:colOff>
      <xdr:row>109</xdr:row>
      <xdr:rowOff>35379</xdr:rowOff>
    </xdr:to>
    <xdr:cxnSp macro="">
      <xdr:nvCxnSpPr>
        <xdr:cNvPr id="754" name="直線コネクタ 753"/>
        <xdr:cNvCxnSpPr/>
      </xdr:nvCxnSpPr>
      <xdr:spPr>
        <a:xfrm flipV="1">
          <a:off x="14375764" y="16897350"/>
          <a:ext cx="0" cy="1410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55" name="【公民館】&#10;有形固定資産減価償却率最小値テキスト"/>
        <xdr:cNvSpPr txBox="1"/>
      </xdr:nvSpPr>
      <xdr:spPr>
        <a:xfrm>
          <a:off x="14414500" y="1831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56" name="直線コネクタ 755"/>
        <xdr:cNvCxnSpPr/>
      </xdr:nvCxnSpPr>
      <xdr:spPr>
        <a:xfrm>
          <a:off x="14287500" y="183081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80027</xdr:rowOff>
    </xdr:from>
    <xdr:ext cx="405111" cy="259045"/>
    <xdr:sp macro="" textlink="">
      <xdr:nvSpPr>
        <xdr:cNvPr id="757" name="【公民館】&#10;有形固定資産減価償却率最大値テキスト"/>
        <xdr:cNvSpPr txBox="1"/>
      </xdr:nvSpPr>
      <xdr:spPr>
        <a:xfrm>
          <a:off x="14414500" y="16676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133350</xdr:rowOff>
    </xdr:from>
    <xdr:to>
      <xdr:col>86</xdr:col>
      <xdr:colOff>25400</xdr:colOff>
      <xdr:row>100</xdr:row>
      <xdr:rowOff>133350</xdr:rowOff>
    </xdr:to>
    <xdr:cxnSp macro="">
      <xdr:nvCxnSpPr>
        <xdr:cNvPr id="758" name="直線コネクタ 757"/>
        <xdr:cNvCxnSpPr/>
      </xdr:nvCxnSpPr>
      <xdr:spPr>
        <a:xfrm>
          <a:off x="14287500" y="168973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134456</xdr:rowOff>
    </xdr:from>
    <xdr:ext cx="405111" cy="259045"/>
    <xdr:sp macro="" textlink="">
      <xdr:nvSpPr>
        <xdr:cNvPr id="759" name="【公民館】&#10;有形固定資産減価償却率平均値テキスト"/>
        <xdr:cNvSpPr txBox="1"/>
      </xdr:nvSpPr>
      <xdr:spPr>
        <a:xfrm>
          <a:off x="14414500" y="175690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156029</xdr:rowOff>
    </xdr:from>
    <xdr:to>
      <xdr:col>85</xdr:col>
      <xdr:colOff>177800</xdr:colOff>
      <xdr:row>105</xdr:row>
      <xdr:rowOff>86179</xdr:rowOff>
    </xdr:to>
    <xdr:sp macro="" textlink="">
      <xdr:nvSpPr>
        <xdr:cNvPr id="760" name="フローチャート: 判断 759"/>
        <xdr:cNvSpPr/>
      </xdr:nvSpPr>
      <xdr:spPr>
        <a:xfrm>
          <a:off x="14325600" y="17590589"/>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138068</xdr:rowOff>
    </xdr:from>
    <xdr:to>
      <xdr:col>81</xdr:col>
      <xdr:colOff>101600</xdr:colOff>
      <xdr:row>105</xdr:row>
      <xdr:rowOff>68218</xdr:rowOff>
    </xdr:to>
    <xdr:sp macro="" textlink="">
      <xdr:nvSpPr>
        <xdr:cNvPr id="761" name="フローチャート: 判断 760"/>
        <xdr:cNvSpPr/>
      </xdr:nvSpPr>
      <xdr:spPr>
        <a:xfrm>
          <a:off x="13578840" y="1757262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169092</xdr:rowOff>
    </xdr:from>
    <xdr:to>
      <xdr:col>76</xdr:col>
      <xdr:colOff>165100</xdr:colOff>
      <xdr:row>105</xdr:row>
      <xdr:rowOff>99242</xdr:rowOff>
    </xdr:to>
    <xdr:sp macro="" textlink="">
      <xdr:nvSpPr>
        <xdr:cNvPr id="762" name="フローチャート: 判断 761"/>
        <xdr:cNvSpPr/>
      </xdr:nvSpPr>
      <xdr:spPr>
        <a:xfrm>
          <a:off x="12804140" y="1760365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5806</xdr:rowOff>
    </xdr:from>
    <xdr:to>
      <xdr:col>72</xdr:col>
      <xdr:colOff>38100</xdr:colOff>
      <xdr:row>105</xdr:row>
      <xdr:rowOff>107406</xdr:rowOff>
    </xdr:to>
    <xdr:sp macro="" textlink="">
      <xdr:nvSpPr>
        <xdr:cNvPr id="763" name="フローチャート: 判断 762"/>
        <xdr:cNvSpPr/>
      </xdr:nvSpPr>
      <xdr:spPr>
        <a:xfrm>
          <a:off x="12029440" y="1760800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10705</xdr:rowOff>
    </xdr:from>
    <xdr:to>
      <xdr:col>67</xdr:col>
      <xdr:colOff>101600</xdr:colOff>
      <xdr:row>105</xdr:row>
      <xdr:rowOff>112305</xdr:rowOff>
    </xdr:to>
    <xdr:sp macro="" textlink="">
      <xdr:nvSpPr>
        <xdr:cNvPr id="764" name="フローチャート: 判断 763"/>
        <xdr:cNvSpPr/>
      </xdr:nvSpPr>
      <xdr:spPr>
        <a:xfrm>
          <a:off x="11231880" y="1761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5" name="テキスト ボックス 764"/>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6" name="テキスト ボックス 765"/>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7" name="テキスト ボックス 766"/>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8" name="テキスト ボックス 767"/>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69" name="テキスト ボックス 768"/>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141332</xdr:rowOff>
    </xdr:from>
    <xdr:to>
      <xdr:col>85</xdr:col>
      <xdr:colOff>177800</xdr:colOff>
      <xdr:row>105</xdr:row>
      <xdr:rowOff>71482</xdr:rowOff>
    </xdr:to>
    <xdr:sp macro="" textlink="">
      <xdr:nvSpPr>
        <xdr:cNvPr id="770" name="楕円 769"/>
        <xdr:cNvSpPr/>
      </xdr:nvSpPr>
      <xdr:spPr>
        <a:xfrm>
          <a:off x="14325600" y="17575892"/>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164209</xdr:rowOff>
    </xdr:from>
    <xdr:ext cx="405111" cy="259045"/>
    <xdr:sp macro="" textlink="">
      <xdr:nvSpPr>
        <xdr:cNvPr id="771" name="【公民館】&#10;有形固定資産減価償却率該当値テキスト"/>
        <xdr:cNvSpPr txBox="1"/>
      </xdr:nvSpPr>
      <xdr:spPr>
        <a:xfrm>
          <a:off x="14414500" y="17431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18869</xdr:rowOff>
    </xdr:from>
    <xdr:to>
      <xdr:col>81</xdr:col>
      <xdr:colOff>101600</xdr:colOff>
      <xdr:row>105</xdr:row>
      <xdr:rowOff>120469</xdr:rowOff>
    </xdr:to>
    <xdr:sp macro="" textlink="">
      <xdr:nvSpPr>
        <xdr:cNvPr id="772" name="楕円 771"/>
        <xdr:cNvSpPr/>
      </xdr:nvSpPr>
      <xdr:spPr>
        <a:xfrm>
          <a:off x="13578840" y="1762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20682</xdr:rowOff>
    </xdr:from>
    <xdr:to>
      <xdr:col>85</xdr:col>
      <xdr:colOff>127000</xdr:colOff>
      <xdr:row>105</xdr:row>
      <xdr:rowOff>69669</xdr:rowOff>
    </xdr:to>
    <xdr:cxnSp macro="">
      <xdr:nvCxnSpPr>
        <xdr:cNvPr id="773" name="直線コネクタ 772"/>
        <xdr:cNvCxnSpPr/>
      </xdr:nvCxnSpPr>
      <xdr:spPr>
        <a:xfrm flipV="1">
          <a:off x="13629640" y="17622882"/>
          <a:ext cx="74676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157662</xdr:rowOff>
    </xdr:from>
    <xdr:to>
      <xdr:col>76</xdr:col>
      <xdr:colOff>165100</xdr:colOff>
      <xdr:row>105</xdr:row>
      <xdr:rowOff>87812</xdr:rowOff>
    </xdr:to>
    <xdr:sp macro="" textlink="">
      <xdr:nvSpPr>
        <xdr:cNvPr id="774" name="楕円 773"/>
        <xdr:cNvSpPr/>
      </xdr:nvSpPr>
      <xdr:spPr>
        <a:xfrm>
          <a:off x="12804140" y="1759222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37012</xdr:rowOff>
    </xdr:from>
    <xdr:to>
      <xdr:col>81</xdr:col>
      <xdr:colOff>50800</xdr:colOff>
      <xdr:row>105</xdr:row>
      <xdr:rowOff>69669</xdr:rowOff>
    </xdr:to>
    <xdr:cxnSp macro="">
      <xdr:nvCxnSpPr>
        <xdr:cNvPr id="775" name="直線コネクタ 774"/>
        <xdr:cNvCxnSpPr/>
      </xdr:nvCxnSpPr>
      <xdr:spPr>
        <a:xfrm>
          <a:off x="12854940" y="17639212"/>
          <a:ext cx="7747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49893</xdr:rowOff>
    </xdr:from>
    <xdr:to>
      <xdr:col>72</xdr:col>
      <xdr:colOff>38100</xdr:colOff>
      <xdr:row>105</xdr:row>
      <xdr:rowOff>151493</xdr:rowOff>
    </xdr:to>
    <xdr:sp macro="" textlink="">
      <xdr:nvSpPr>
        <xdr:cNvPr id="776" name="楕円 775"/>
        <xdr:cNvSpPr/>
      </xdr:nvSpPr>
      <xdr:spPr>
        <a:xfrm>
          <a:off x="12029440" y="1765209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37012</xdr:rowOff>
    </xdr:from>
    <xdr:to>
      <xdr:col>76</xdr:col>
      <xdr:colOff>114300</xdr:colOff>
      <xdr:row>105</xdr:row>
      <xdr:rowOff>100693</xdr:rowOff>
    </xdr:to>
    <xdr:cxnSp macro="">
      <xdr:nvCxnSpPr>
        <xdr:cNvPr id="777" name="直線コネクタ 776"/>
        <xdr:cNvCxnSpPr/>
      </xdr:nvCxnSpPr>
      <xdr:spPr>
        <a:xfrm flipV="1">
          <a:off x="12072620" y="17639212"/>
          <a:ext cx="782320" cy="6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79284</xdr:rowOff>
    </xdr:from>
    <xdr:to>
      <xdr:col>67</xdr:col>
      <xdr:colOff>101600</xdr:colOff>
      <xdr:row>105</xdr:row>
      <xdr:rowOff>9434</xdr:rowOff>
    </xdr:to>
    <xdr:sp macro="" textlink="">
      <xdr:nvSpPr>
        <xdr:cNvPr id="778" name="楕円 777"/>
        <xdr:cNvSpPr/>
      </xdr:nvSpPr>
      <xdr:spPr>
        <a:xfrm>
          <a:off x="11231880" y="1751384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130084</xdr:rowOff>
    </xdr:from>
    <xdr:to>
      <xdr:col>71</xdr:col>
      <xdr:colOff>177800</xdr:colOff>
      <xdr:row>105</xdr:row>
      <xdr:rowOff>100693</xdr:rowOff>
    </xdr:to>
    <xdr:cxnSp macro="">
      <xdr:nvCxnSpPr>
        <xdr:cNvPr id="779" name="直線コネクタ 778"/>
        <xdr:cNvCxnSpPr/>
      </xdr:nvCxnSpPr>
      <xdr:spPr>
        <a:xfrm>
          <a:off x="11282680" y="17564644"/>
          <a:ext cx="789940" cy="138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84745</xdr:rowOff>
    </xdr:from>
    <xdr:ext cx="405111" cy="259045"/>
    <xdr:sp macro="" textlink="">
      <xdr:nvSpPr>
        <xdr:cNvPr id="780" name="n_1aveValue【公民館】&#10;有形固定資産減価償却率"/>
        <xdr:cNvSpPr txBox="1"/>
      </xdr:nvSpPr>
      <xdr:spPr>
        <a:xfrm>
          <a:off x="13437244" y="173516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90369</xdr:rowOff>
    </xdr:from>
    <xdr:ext cx="405111" cy="259045"/>
    <xdr:sp macro="" textlink="">
      <xdr:nvSpPr>
        <xdr:cNvPr id="781" name="n_2aveValue【公民館】&#10;有形固定資産減価償却率"/>
        <xdr:cNvSpPr txBox="1"/>
      </xdr:nvSpPr>
      <xdr:spPr>
        <a:xfrm>
          <a:off x="12675244" y="17692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123933</xdr:rowOff>
    </xdr:from>
    <xdr:ext cx="405111" cy="259045"/>
    <xdr:sp macro="" textlink="">
      <xdr:nvSpPr>
        <xdr:cNvPr id="782" name="n_3aveValue【公民館】&#10;有形固定資産減価償却率"/>
        <xdr:cNvSpPr txBox="1"/>
      </xdr:nvSpPr>
      <xdr:spPr>
        <a:xfrm>
          <a:off x="11900544" y="17390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103432</xdr:rowOff>
    </xdr:from>
    <xdr:ext cx="405111" cy="259045"/>
    <xdr:sp macro="" textlink="">
      <xdr:nvSpPr>
        <xdr:cNvPr id="783" name="n_4aveValue【公民館】&#10;有形固定資産減価償却率"/>
        <xdr:cNvSpPr txBox="1"/>
      </xdr:nvSpPr>
      <xdr:spPr>
        <a:xfrm>
          <a:off x="11102984" y="17705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111596</xdr:rowOff>
    </xdr:from>
    <xdr:ext cx="405111" cy="259045"/>
    <xdr:sp macro="" textlink="">
      <xdr:nvSpPr>
        <xdr:cNvPr id="784" name="n_1mainValue【公民館】&#10;有形固定資産減価償却率"/>
        <xdr:cNvSpPr txBox="1"/>
      </xdr:nvSpPr>
      <xdr:spPr>
        <a:xfrm>
          <a:off x="13437244" y="177137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104339</xdr:rowOff>
    </xdr:from>
    <xdr:ext cx="405111" cy="259045"/>
    <xdr:sp macro="" textlink="">
      <xdr:nvSpPr>
        <xdr:cNvPr id="785" name="n_2mainValue【公民館】&#10;有形固定資産減価償却率"/>
        <xdr:cNvSpPr txBox="1"/>
      </xdr:nvSpPr>
      <xdr:spPr>
        <a:xfrm>
          <a:off x="12675244" y="17371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142620</xdr:rowOff>
    </xdr:from>
    <xdr:ext cx="405111" cy="259045"/>
    <xdr:sp macro="" textlink="">
      <xdr:nvSpPr>
        <xdr:cNvPr id="786" name="n_3mainValue【公民館】&#10;有形固定資産減価償却率"/>
        <xdr:cNvSpPr txBox="1"/>
      </xdr:nvSpPr>
      <xdr:spPr>
        <a:xfrm>
          <a:off x="11900544" y="17744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25961</xdr:rowOff>
    </xdr:from>
    <xdr:ext cx="405111" cy="259045"/>
    <xdr:sp macro="" textlink="">
      <xdr:nvSpPr>
        <xdr:cNvPr id="787" name="n_4mainValue【公民館】&#10;有形固定資産減価償却率"/>
        <xdr:cNvSpPr txBox="1"/>
      </xdr:nvSpPr>
      <xdr:spPr>
        <a:xfrm>
          <a:off x="11102984" y="17292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88" name="正方形/長方形 787"/>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89" name="正方形/長方形 788"/>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0" name="正方形/長方形 789"/>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1" name="正方形/長方形 790"/>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2" name="正方形/長方形 791"/>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3" name="正方形/長方形 792"/>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4" name="正方形/長方形 793"/>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5" name="正方形/長方形 794"/>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6" name="テキスト ボックス 795"/>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7" name="直線コネクタ 796"/>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98" name="直線コネクタ 797"/>
        <xdr:cNvCxnSpPr/>
      </xdr:nvCxnSpPr>
      <xdr:spPr>
        <a:xfrm>
          <a:off x="1609344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99" name="テキスト ボックス 798"/>
        <xdr:cNvSpPr txBox="1"/>
      </xdr:nvSpPr>
      <xdr:spPr>
        <a:xfrm>
          <a:off x="1569484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00" name="直線コネクタ 799"/>
        <xdr:cNvCxnSpPr/>
      </xdr:nvCxnSpPr>
      <xdr:spPr>
        <a:xfrm>
          <a:off x="1609344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01" name="テキスト ボックス 800"/>
        <xdr:cNvSpPr txBox="1"/>
      </xdr:nvSpPr>
      <xdr:spPr>
        <a:xfrm>
          <a:off x="15694841"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02" name="直線コネクタ 801"/>
        <xdr:cNvCxnSpPr/>
      </xdr:nvCxnSpPr>
      <xdr:spPr>
        <a:xfrm>
          <a:off x="1609344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03" name="テキスト ボックス 802"/>
        <xdr:cNvSpPr txBox="1"/>
      </xdr:nvSpPr>
      <xdr:spPr>
        <a:xfrm>
          <a:off x="15694841"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04" name="直線コネクタ 803"/>
        <xdr:cNvCxnSpPr/>
      </xdr:nvCxnSpPr>
      <xdr:spPr>
        <a:xfrm>
          <a:off x="1609344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05" name="テキスト ボックス 804"/>
        <xdr:cNvSpPr txBox="1"/>
      </xdr:nvSpPr>
      <xdr:spPr>
        <a:xfrm>
          <a:off x="15694841"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06" name="直線コネクタ 805"/>
        <xdr:cNvCxnSpPr/>
      </xdr:nvCxnSpPr>
      <xdr:spPr>
        <a:xfrm>
          <a:off x="1609344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07" name="テキスト ボックス 806"/>
        <xdr:cNvSpPr txBox="1"/>
      </xdr:nvSpPr>
      <xdr:spPr>
        <a:xfrm>
          <a:off x="15694841"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08" name="直線コネクタ 807"/>
        <xdr:cNvCxnSpPr/>
      </xdr:nvCxnSpPr>
      <xdr:spPr>
        <a:xfrm>
          <a:off x="1609344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09" name="テキスト ボックス 808"/>
        <xdr:cNvSpPr txBox="1"/>
      </xdr:nvSpPr>
      <xdr:spPr>
        <a:xfrm>
          <a:off x="1569484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0" name="直線コネクタ 809"/>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1" name="テキスト ボックス 810"/>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2" name="【公民館】&#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102326</xdr:rowOff>
    </xdr:from>
    <xdr:to>
      <xdr:col>116</xdr:col>
      <xdr:colOff>62864</xdr:colOff>
      <xdr:row>108</xdr:row>
      <xdr:rowOff>167639</xdr:rowOff>
    </xdr:to>
    <xdr:cxnSp macro="">
      <xdr:nvCxnSpPr>
        <xdr:cNvPr id="813" name="直線コネクタ 812"/>
        <xdr:cNvCxnSpPr/>
      </xdr:nvCxnSpPr>
      <xdr:spPr>
        <a:xfrm flipV="1">
          <a:off x="19509104" y="16866326"/>
          <a:ext cx="0" cy="1406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16</xdr:rowOff>
    </xdr:from>
    <xdr:ext cx="469744" cy="259045"/>
    <xdr:sp macro="" textlink="">
      <xdr:nvSpPr>
        <xdr:cNvPr id="814" name="【公民館】&#10;一人当たり面積最小値テキスト"/>
        <xdr:cNvSpPr txBox="1"/>
      </xdr:nvSpPr>
      <xdr:spPr>
        <a:xfrm>
          <a:off x="19547840" y="18272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167639</xdr:rowOff>
    </xdr:from>
    <xdr:to>
      <xdr:col>116</xdr:col>
      <xdr:colOff>152400</xdr:colOff>
      <xdr:row>108</xdr:row>
      <xdr:rowOff>167639</xdr:rowOff>
    </xdr:to>
    <xdr:cxnSp macro="">
      <xdr:nvCxnSpPr>
        <xdr:cNvPr id="815" name="直線コネクタ 814"/>
        <xdr:cNvCxnSpPr/>
      </xdr:nvCxnSpPr>
      <xdr:spPr>
        <a:xfrm>
          <a:off x="19443700" y="1827275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49003</xdr:rowOff>
    </xdr:from>
    <xdr:ext cx="469744" cy="259045"/>
    <xdr:sp macro="" textlink="">
      <xdr:nvSpPr>
        <xdr:cNvPr id="816" name="【公民館】&#10;一人当たり面積最大値テキスト"/>
        <xdr:cNvSpPr txBox="1"/>
      </xdr:nvSpPr>
      <xdr:spPr>
        <a:xfrm>
          <a:off x="19547840" y="16645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102326</xdr:rowOff>
    </xdr:from>
    <xdr:to>
      <xdr:col>116</xdr:col>
      <xdr:colOff>152400</xdr:colOff>
      <xdr:row>100</xdr:row>
      <xdr:rowOff>102326</xdr:rowOff>
    </xdr:to>
    <xdr:cxnSp macro="">
      <xdr:nvCxnSpPr>
        <xdr:cNvPr id="817" name="直線コネクタ 816"/>
        <xdr:cNvCxnSpPr/>
      </xdr:nvCxnSpPr>
      <xdr:spPr>
        <a:xfrm>
          <a:off x="19443700" y="1686632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53176</xdr:rowOff>
    </xdr:from>
    <xdr:ext cx="469744" cy="259045"/>
    <xdr:sp macro="" textlink="">
      <xdr:nvSpPr>
        <xdr:cNvPr id="818" name="【公民館】&#10;一人当たり面積平均値テキスト"/>
        <xdr:cNvSpPr txBox="1"/>
      </xdr:nvSpPr>
      <xdr:spPr>
        <a:xfrm>
          <a:off x="19547840" y="178230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30299</xdr:rowOff>
    </xdr:from>
    <xdr:to>
      <xdr:col>116</xdr:col>
      <xdr:colOff>114300</xdr:colOff>
      <xdr:row>107</xdr:row>
      <xdr:rowOff>131899</xdr:rowOff>
    </xdr:to>
    <xdr:sp macro="" textlink="">
      <xdr:nvSpPr>
        <xdr:cNvPr id="819" name="フローチャート: 判断 818"/>
        <xdr:cNvSpPr/>
      </xdr:nvSpPr>
      <xdr:spPr>
        <a:xfrm>
          <a:off x="19458940" y="17967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43362</xdr:rowOff>
    </xdr:from>
    <xdr:to>
      <xdr:col>112</xdr:col>
      <xdr:colOff>38100</xdr:colOff>
      <xdr:row>107</xdr:row>
      <xdr:rowOff>144962</xdr:rowOff>
    </xdr:to>
    <xdr:sp macro="" textlink="">
      <xdr:nvSpPr>
        <xdr:cNvPr id="820" name="フローチャート: 判断 819"/>
        <xdr:cNvSpPr/>
      </xdr:nvSpPr>
      <xdr:spPr>
        <a:xfrm>
          <a:off x="18735040" y="1798084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62956</xdr:rowOff>
    </xdr:from>
    <xdr:to>
      <xdr:col>107</xdr:col>
      <xdr:colOff>101600</xdr:colOff>
      <xdr:row>107</xdr:row>
      <xdr:rowOff>164556</xdr:rowOff>
    </xdr:to>
    <xdr:sp macro="" textlink="">
      <xdr:nvSpPr>
        <xdr:cNvPr id="821" name="フローチャート: 判断 820"/>
        <xdr:cNvSpPr/>
      </xdr:nvSpPr>
      <xdr:spPr>
        <a:xfrm>
          <a:off x="17937480" y="18000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49893</xdr:rowOff>
    </xdr:from>
    <xdr:to>
      <xdr:col>102</xdr:col>
      <xdr:colOff>165100</xdr:colOff>
      <xdr:row>107</xdr:row>
      <xdr:rowOff>151493</xdr:rowOff>
    </xdr:to>
    <xdr:sp macro="" textlink="">
      <xdr:nvSpPr>
        <xdr:cNvPr id="822" name="フローチャート: 判断 821"/>
        <xdr:cNvSpPr/>
      </xdr:nvSpPr>
      <xdr:spPr>
        <a:xfrm>
          <a:off x="17162780" y="17987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46627</xdr:rowOff>
    </xdr:from>
    <xdr:to>
      <xdr:col>98</xdr:col>
      <xdr:colOff>38100</xdr:colOff>
      <xdr:row>107</xdr:row>
      <xdr:rowOff>148227</xdr:rowOff>
    </xdr:to>
    <xdr:sp macro="" textlink="">
      <xdr:nvSpPr>
        <xdr:cNvPr id="823" name="フローチャート: 判断 822"/>
        <xdr:cNvSpPr/>
      </xdr:nvSpPr>
      <xdr:spPr>
        <a:xfrm>
          <a:off x="16388080" y="1798410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4" name="テキスト ボックス 823"/>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5" name="テキスト ボックス 824"/>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6" name="テキスト ボックス 825"/>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7" name="テキスト ボックス 826"/>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8" name="テキスト ボックス 827"/>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151130</xdr:rowOff>
    </xdr:from>
    <xdr:to>
      <xdr:col>116</xdr:col>
      <xdr:colOff>114300</xdr:colOff>
      <xdr:row>108</xdr:row>
      <xdr:rowOff>81280</xdr:rowOff>
    </xdr:to>
    <xdr:sp macro="" textlink="">
      <xdr:nvSpPr>
        <xdr:cNvPr id="829" name="楕円 828"/>
        <xdr:cNvSpPr/>
      </xdr:nvSpPr>
      <xdr:spPr>
        <a:xfrm>
          <a:off x="19458940" y="180886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129557</xdr:rowOff>
    </xdr:from>
    <xdr:ext cx="469744" cy="259045"/>
    <xdr:sp macro="" textlink="">
      <xdr:nvSpPr>
        <xdr:cNvPr id="830" name="【公民館】&#10;一人当たり面積該当値テキスト"/>
        <xdr:cNvSpPr txBox="1"/>
      </xdr:nvSpPr>
      <xdr:spPr>
        <a:xfrm>
          <a:off x="19547840" y="18067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147864</xdr:rowOff>
    </xdr:from>
    <xdr:to>
      <xdr:col>112</xdr:col>
      <xdr:colOff>38100</xdr:colOff>
      <xdr:row>108</xdr:row>
      <xdr:rowOff>78014</xdr:rowOff>
    </xdr:to>
    <xdr:sp macro="" textlink="">
      <xdr:nvSpPr>
        <xdr:cNvPr id="831" name="楕円 830"/>
        <xdr:cNvSpPr/>
      </xdr:nvSpPr>
      <xdr:spPr>
        <a:xfrm>
          <a:off x="18735040" y="1808534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27214</xdr:rowOff>
    </xdr:from>
    <xdr:to>
      <xdr:col>116</xdr:col>
      <xdr:colOff>63500</xdr:colOff>
      <xdr:row>108</xdr:row>
      <xdr:rowOff>30480</xdr:rowOff>
    </xdr:to>
    <xdr:cxnSp macro="">
      <xdr:nvCxnSpPr>
        <xdr:cNvPr id="832" name="直線コネクタ 831"/>
        <xdr:cNvCxnSpPr/>
      </xdr:nvCxnSpPr>
      <xdr:spPr>
        <a:xfrm>
          <a:off x="18778220" y="18132334"/>
          <a:ext cx="73152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147864</xdr:rowOff>
    </xdr:from>
    <xdr:to>
      <xdr:col>107</xdr:col>
      <xdr:colOff>101600</xdr:colOff>
      <xdr:row>108</xdr:row>
      <xdr:rowOff>78014</xdr:rowOff>
    </xdr:to>
    <xdr:sp macro="" textlink="">
      <xdr:nvSpPr>
        <xdr:cNvPr id="833" name="楕円 832"/>
        <xdr:cNvSpPr/>
      </xdr:nvSpPr>
      <xdr:spPr>
        <a:xfrm>
          <a:off x="17937480" y="1808534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27214</xdr:rowOff>
    </xdr:from>
    <xdr:to>
      <xdr:col>111</xdr:col>
      <xdr:colOff>177800</xdr:colOff>
      <xdr:row>108</xdr:row>
      <xdr:rowOff>27214</xdr:rowOff>
    </xdr:to>
    <xdr:cxnSp macro="">
      <xdr:nvCxnSpPr>
        <xdr:cNvPr id="834" name="直線コネクタ 833"/>
        <xdr:cNvCxnSpPr/>
      </xdr:nvCxnSpPr>
      <xdr:spPr>
        <a:xfrm>
          <a:off x="17988280" y="18132334"/>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147864</xdr:rowOff>
    </xdr:from>
    <xdr:to>
      <xdr:col>102</xdr:col>
      <xdr:colOff>165100</xdr:colOff>
      <xdr:row>108</xdr:row>
      <xdr:rowOff>78014</xdr:rowOff>
    </xdr:to>
    <xdr:sp macro="" textlink="">
      <xdr:nvSpPr>
        <xdr:cNvPr id="835" name="楕円 834"/>
        <xdr:cNvSpPr/>
      </xdr:nvSpPr>
      <xdr:spPr>
        <a:xfrm>
          <a:off x="17162780" y="1808534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27214</xdr:rowOff>
    </xdr:from>
    <xdr:to>
      <xdr:col>107</xdr:col>
      <xdr:colOff>50800</xdr:colOff>
      <xdr:row>108</xdr:row>
      <xdr:rowOff>27214</xdr:rowOff>
    </xdr:to>
    <xdr:cxnSp macro="">
      <xdr:nvCxnSpPr>
        <xdr:cNvPr id="836" name="直線コネクタ 835"/>
        <xdr:cNvCxnSpPr/>
      </xdr:nvCxnSpPr>
      <xdr:spPr>
        <a:xfrm>
          <a:off x="17213580" y="18132334"/>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13970</xdr:rowOff>
    </xdr:from>
    <xdr:to>
      <xdr:col>98</xdr:col>
      <xdr:colOff>38100</xdr:colOff>
      <xdr:row>107</xdr:row>
      <xdr:rowOff>115570</xdr:rowOff>
    </xdr:to>
    <xdr:sp macro="" textlink="">
      <xdr:nvSpPr>
        <xdr:cNvPr id="837" name="楕円 836"/>
        <xdr:cNvSpPr/>
      </xdr:nvSpPr>
      <xdr:spPr>
        <a:xfrm>
          <a:off x="16388080" y="1795145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64770</xdr:rowOff>
    </xdr:from>
    <xdr:to>
      <xdr:col>102</xdr:col>
      <xdr:colOff>114300</xdr:colOff>
      <xdr:row>108</xdr:row>
      <xdr:rowOff>27214</xdr:rowOff>
    </xdr:to>
    <xdr:cxnSp macro="">
      <xdr:nvCxnSpPr>
        <xdr:cNvPr id="838" name="直線コネクタ 837"/>
        <xdr:cNvCxnSpPr/>
      </xdr:nvCxnSpPr>
      <xdr:spPr>
        <a:xfrm>
          <a:off x="16431260" y="18002250"/>
          <a:ext cx="782320" cy="130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161489</xdr:rowOff>
    </xdr:from>
    <xdr:ext cx="469744" cy="259045"/>
    <xdr:sp macro="" textlink="">
      <xdr:nvSpPr>
        <xdr:cNvPr id="839" name="n_1aveValue【公民館】&#10;一人当たり面積"/>
        <xdr:cNvSpPr txBox="1"/>
      </xdr:nvSpPr>
      <xdr:spPr>
        <a:xfrm>
          <a:off x="18561127" y="17763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9633</xdr:rowOff>
    </xdr:from>
    <xdr:ext cx="469744" cy="259045"/>
    <xdr:sp macro="" textlink="">
      <xdr:nvSpPr>
        <xdr:cNvPr id="840" name="n_2aveValue【公民館】&#10;一人当たり面積"/>
        <xdr:cNvSpPr txBox="1"/>
      </xdr:nvSpPr>
      <xdr:spPr>
        <a:xfrm>
          <a:off x="17776267" y="17779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168020</xdr:rowOff>
    </xdr:from>
    <xdr:ext cx="469744" cy="259045"/>
    <xdr:sp macro="" textlink="">
      <xdr:nvSpPr>
        <xdr:cNvPr id="841" name="n_3aveValue【公民館】&#10;一人当たり面積"/>
        <xdr:cNvSpPr txBox="1"/>
      </xdr:nvSpPr>
      <xdr:spPr>
        <a:xfrm>
          <a:off x="17001567" y="17770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139354</xdr:rowOff>
    </xdr:from>
    <xdr:ext cx="469744" cy="259045"/>
    <xdr:sp macro="" textlink="">
      <xdr:nvSpPr>
        <xdr:cNvPr id="842" name="n_4aveValue【公民館】&#10;一人当たり面積"/>
        <xdr:cNvSpPr txBox="1"/>
      </xdr:nvSpPr>
      <xdr:spPr>
        <a:xfrm>
          <a:off x="16226867" y="18076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69141</xdr:rowOff>
    </xdr:from>
    <xdr:ext cx="469744" cy="259045"/>
    <xdr:sp macro="" textlink="">
      <xdr:nvSpPr>
        <xdr:cNvPr id="843" name="n_1mainValue【公民館】&#10;一人当たり面積"/>
        <xdr:cNvSpPr txBox="1"/>
      </xdr:nvSpPr>
      <xdr:spPr>
        <a:xfrm>
          <a:off x="18561127" y="18174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69141</xdr:rowOff>
    </xdr:from>
    <xdr:ext cx="469744" cy="259045"/>
    <xdr:sp macro="" textlink="">
      <xdr:nvSpPr>
        <xdr:cNvPr id="844" name="n_2mainValue【公民館】&#10;一人当たり面積"/>
        <xdr:cNvSpPr txBox="1"/>
      </xdr:nvSpPr>
      <xdr:spPr>
        <a:xfrm>
          <a:off x="17776267" y="18174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69141</xdr:rowOff>
    </xdr:from>
    <xdr:ext cx="469744" cy="259045"/>
    <xdr:sp macro="" textlink="">
      <xdr:nvSpPr>
        <xdr:cNvPr id="845" name="n_3mainValue【公民館】&#10;一人当たり面積"/>
        <xdr:cNvSpPr txBox="1"/>
      </xdr:nvSpPr>
      <xdr:spPr>
        <a:xfrm>
          <a:off x="17001567" y="18174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132097</xdr:rowOff>
    </xdr:from>
    <xdr:ext cx="469744" cy="259045"/>
    <xdr:sp macro="" textlink="">
      <xdr:nvSpPr>
        <xdr:cNvPr id="846" name="n_4mainValue【公民館】&#10;一人当たり面積"/>
        <xdr:cNvSpPr txBox="1"/>
      </xdr:nvSpPr>
      <xdr:spPr>
        <a:xfrm>
          <a:off x="16226867" y="1773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7" name="正方形/長方形 846"/>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8" name="正方形/長方形 847"/>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9" name="テキスト ボックス 848"/>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類似団体と比較して有形固定資産減価償却率が高くなっている施設は、橋りょう・トンネル、学校施設、公営住宅であり、低くなっている施設は、道路、認定こども園・幼稚園・保育園である。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橋りょうについては、有形固定資産減価償却率が高く、定期的な修繕などにより健全な状態を維持しながら長寿命化を図るなど、計画的な維持管理を行っており、今後も適切な対応を継続していく。</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r>
          <a:b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b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学校施設については、小学校</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校中</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校、中学校</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校中</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校が築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年以上で老朽化が進行している施設が多く、長寿命化計画による大規模改修を実施し、施設の長寿命化を図っている。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公営住宅は平成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年度まで類似団体平均を下回っていたが、平成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類似団体平均を上回り、老朽化による修繕箇所も増えている。今後も有形固定資産減価償却率が高くなり、維持管理費用の増加が見込まれるが、個別施設計画を策定し、同計画に基づいて老朽化対策に取り組んでいく必要が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福岡県古賀市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59,522
58,718
42.07
23,025,174
22,186,151
670,696
11,814,714
13,958,907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7196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37734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56606</xdr:rowOff>
    </xdr:from>
    <xdr:to>
      <xdr:col>24</xdr:col>
      <xdr:colOff>62865</xdr:colOff>
      <xdr:row>41</xdr:row>
      <xdr:rowOff>64770</xdr:rowOff>
    </xdr:to>
    <xdr:cxnSp macro="">
      <xdr:nvCxnSpPr>
        <xdr:cNvPr id="58" name="直線コネクタ 57"/>
        <xdr:cNvCxnSpPr/>
      </xdr:nvCxnSpPr>
      <xdr:spPr>
        <a:xfrm flipV="1">
          <a:off x="4086225" y="5588726"/>
          <a:ext cx="0" cy="134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68597</xdr:rowOff>
    </xdr:from>
    <xdr:ext cx="405111" cy="259045"/>
    <xdr:sp macro="" textlink="">
      <xdr:nvSpPr>
        <xdr:cNvPr id="59" name="【図書館】&#10;有形固定資産減価償却率最小値テキスト"/>
        <xdr:cNvSpPr txBox="1"/>
      </xdr:nvSpPr>
      <xdr:spPr>
        <a:xfrm>
          <a:off x="4124960" y="6941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64770</xdr:rowOff>
    </xdr:from>
    <xdr:to>
      <xdr:col>24</xdr:col>
      <xdr:colOff>152400</xdr:colOff>
      <xdr:row>41</xdr:row>
      <xdr:rowOff>64770</xdr:rowOff>
    </xdr:to>
    <xdr:cxnSp macro="">
      <xdr:nvCxnSpPr>
        <xdr:cNvPr id="60" name="直線コネクタ 59"/>
        <xdr:cNvCxnSpPr/>
      </xdr:nvCxnSpPr>
      <xdr:spPr>
        <a:xfrm>
          <a:off x="4020820" y="69380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3283</xdr:rowOff>
    </xdr:from>
    <xdr:ext cx="340478" cy="259045"/>
    <xdr:sp macro="" textlink="">
      <xdr:nvSpPr>
        <xdr:cNvPr id="61" name="【図書館】&#10;有形固定資産減価償却率最大値テキスト"/>
        <xdr:cNvSpPr txBox="1"/>
      </xdr:nvSpPr>
      <xdr:spPr>
        <a:xfrm>
          <a:off x="4124960" y="53677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56606</xdr:rowOff>
    </xdr:from>
    <xdr:to>
      <xdr:col>24</xdr:col>
      <xdr:colOff>152400</xdr:colOff>
      <xdr:row>33</xdr:row>
      <xdr:rowOff>56606</xdr:rowOff>
    </xdr:to>
    <xdr:cxnSp macro="">
      <xdr:nvCxnSpPr>
        <xdr:cNvPr id="62" name="直線コネクタ 61"/>
        <xdr:cNvCxnSpPr/>
      </xdr:nvCxnSpPr>
      <xdr:spPr>
        <a:xfrm>
          <a:off x="4020820" y="558872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49910</xdr:rowOff>
    </xdr:from>
    <xdr:ext cx="405111" cy="259045"/>
    <xdr:sp macro="" textlink="">
      <xdr:nvSpPr>
        <xdr:cNvPr id="63" name="【図書館】&#10;有形固定資産減価償却率平均値テキスト"/>
        <xdr:cNvSpPr txBox="1"/>
      </xdr:nvSpPr>
      <xdr:spPr>
        <a:xfrm>
          <a:off x="4124960" y="60849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27033</xdr:rowOff>
    </xdr:from>
    <xdr:to>
      <xdr:col>24</xdr:col>
      <xdr:colOff>114300</xdr:colOff>
      <xdr:row>37</xdr:row>
      <xdr:rowOff>128633</xdr:rowOff>
    </xdr:to>
    <xdr:sp macro="" textlink="">
      <xdr:nvSpPr>
        <xdr:cNvPr id="64" name="フローチャート: 判断 63"/>
        <xdr:cNvSpPr/>
      </xdr:nvSpPr>
      <xdr:spPr>
        <a:xfrm>
          <a:off x="4036060" y="6229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165826</xdr:rowOff>
    </xdr:from>
    <xdr:to>
      <xdr:col>20</xdr:col>
      <xdr:colOff>38100</xdr:colOff>
      <xdr:row>37</xdr:row>
      <xdr:rowOff>95976</xdr:rowOff>
    </xdr:to>
    <xdr:sp macro="" textlink="">
      <xdr:nvSpPr>
        <xdr:cNvPr id="65" name="フローチャート: 判断 64"/>
        <xdr:cNvSpPr/>
      </xdr:nvSpPr>
      <xdr:spPr>
        <a:xfrm>
          <a:off x="3312160" y="620086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149497</xdr:rowOff>
    </xdr:from>
    <xdr:to>
      <xdr:col>15</xdr:col>
      <xdr:colOff>101600</xdr:colOff>
      <xdr:row>37</xdr:row>
      <xdr:rowOff>79647</xdr:rowOff>
    </xdr:to>
    <xdr:sp macro="" textlink="">
      <xdr:nvSpPr>
        <xdr:cNvPr id="66" name="フローチャート: 判断 65"/>
        <xdr:cNvSpPr/>
      </xdr:nvSpPr>
      <xdr:spPr>
        <a:xfrm>
          <a:off x="2514600" y="618453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4173</xdr:rowOff>
    </xdr:from>
    <xdr:to>
      <xdr:col>10</xdr:col>
      <xdr:colOff>165100</xdr:colOff>
      <xdr:row>37</xdr:row>
      <xdr:rowOff>105773</xdr:rowOff>
    </xdr:to>
    <xdr:sp macro="" textlink="">
      <xdr:nvSpPr>
        <xdr:cNvPr id="67" name="フローチャート: 判断 66"/>
        <xdr:cNvSpPr/>
      </xdr:nvSpPr>
      <xdr:spPr>
        <a:xfrm>
          <a:off x="1739900" y="6206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7439</xdr:rowOff>
    </xdr:from>
    <xdr:to>
      <xdr:col>6</xdr:col>
      <xdr:colOff>38100</xdr:colOff>
      <xdr:row>37</xdr:row>
      <xdr:rowOff>109039</xdr:rowOff>
    </xdr:to>
    <xdr:sp macro="" textlink="">
      <xdr:nvSpPr>
        <xdr:cNvPr id="68" name="フローチャート: 判断 67"/>
        <xdr:cNvSpPr/>
      </xdr:nvSpPr>
      <xdr:spPr>
        <a:xfrm>
          <a:off x="965200" y="621011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76019</xdr:rowOff>
    </xdr:from>
    <xdr:to>
      <xdr:col>24</xdr:col>
      <xdr:colOff>114300</xdr:colOff>
      <xdr:row>38</xdr:row>
      <xdr:rowOff>6169</xdr:rowOff>
    </xdr:to>
    <xdr:sp macro="" textlink="">
      <xdr:nvSpPr>
        <xdr:cNvPr id="74" name="楕円 73"/>
        <xdr:cNvSpPr/>
      </xdr:nvSpPr>
      <xdr:spPr>
        <a:xfrm>
          <a:off x="4036060" y="627869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54446</xdr:rowOff>
    </xdr:from>
    <xdr:ext cx="405111" cy="259045"/>
    <xdr:sp macro="" textlink="">
      <xdr:nvSpPr>
        <xdr:cNvPr id="75" name="【図書館】&#10;有形固定資産減価償却率該当値テキスト"/>
        <xdr:cNvSpPr txBox="1"/>
      </xdr:nvSpPr>
      <xdr:spPr>
        <a:xfrm>
          <a:off x="4124960" y="6257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43361</xdr:rowOff>
    </xdr:from>
    <xdr:to>
      <xdr:col>20</xdr:col>
      <xdr:colOff>38100</xdr:colOff>
      <xdr:row>37</xdr:row>
      <xdr:rowOff>144961</xdr:rowOff>
    </xdr:to>
    <xdr:sp macro="" textlink="">
      <xdr:nvSpPr>
        <xdr:cNvPr id="76" name="楕円 75"/>
        <xdr:cNvSpPr/>
      </xdr:nvSpPr>
      <xdr:spPr>
        <a:xfrm>
          <a:off x="3312160" y="624604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94161</xdr:rowOff>
    </xdr:from>
    <xdr:to>
      <xdr:col>24</xdr:col>
      <xdr:colOff>63500</xdr:colOff>
      <xdr:row>37</xdr:row>
      <xdr:rowOff>126819</xdr:rowOff>
    </xdr:to>
    <xdr:cxnSp macro="">
      <xdr:nvCxnSpPr>
        <xdr:cNvPr id="77" name="直線コネクタ 76"/>
        <xdr:cNvCxnSpPr/>
      </xdr:nvCxnSpPr>
      <xdr:spPr>
        <a:xfrm>
          <a:off x="3355340" y="6296841"/>
          <a:ext cx="73152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10704</xdr:rowOff>
    </xdr:from>
    <xdr:to>
      <xdr:col>15</xdr:col>
      <xdr:colOff>101600</xdr:colOff>
      <xdr:row>37</xdr:row>
      <xdr:rowOff>112304</xdr:rowOff>
    </xdr:to>
    <xdr:sp macro="" textlink="">
      <xdr:nvSpPr>
        <xdr:cNvPr id="78" name="楕円 77"/>
        <xdr:cNvSpPr/>
      </xdr:nvSpPr>
      <xdr:spPr>
        <a:xfrm>
          <a:off x="2514600" y="6213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61504</xdr:rowOff>
    </xdr:from>
    <xdr:to>
      <xdr:col>19</xdr:col>
      <xdr:colOff>177800</xdr:colOff>
      <xdr:row>37</xdr:row>
      <xdr:rowOff>94161</xdr:rowOff>
    </xdr:to>
    <xdr:cxnSp macro="">
      <xdr:nvCxnSpPr>
        <xdr:cNvPr id="79" name="直線コネクタ 78"/>
        <xdr:cNvCxnSpPr/>
      </xdr:nvCxnSpPr>
      <xdr:spPr>
        <a:xfrm>
          <a:off x="2565400" y="6264184"/>
          <a:ext cx="78994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152763</xdr:rowOff>
    </xdr:from>
    <xdr:to>
      <xdr:col>10</xdr:col>
      <xdr:colOff>165100</xdr:colOff>
      <xdr:row>37</xdr:row>
      <xdr:rowOff>82913</xdr:rowOff>
    </xdr:to>
    <xdr:sp macro="" textlink="">
      <xdr:nvSpPr>
        <xdr:cNvPr id="80" name="楕円 79"/>
        <xdr:cNvSpPr/>
      </xdr:nvSpPr>
      <xdr:spPr>
        <a:xfrm>
          <a:off x="1739900" y="618780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32113</xdr:rowOff>
    </xdr:from>
    <xdr:to>
      <xdr:col>15</xdr:col>
      <xdr:colOff>50800</xdr:colOff>
      <xdr:row>37</xdr:row>
      <xdr:rowOff>61504</xdr:rowOff>
    </xdr:to>
    <xdr:cxnSp macro="">
      <xdr:nvCxnSpPr>
        <xdr:cNvPr id="81" name="直線コネクタ 80"/>
        <xdr:cNvCxnSpPr/>
      </xdr:nvCxnSpPr>
      <xdr:spPr>
        <a:xfrm>
          <a:off x="1790700" y="6234793"/>
          <a:ext cx="7747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120106</xdr:rowOff>
    </xdr:from>
    <xdr:to>
      <xdr:col>6</xdr:col>
      <xdr:colOff>38100</xdr:colOff>
      <xdr:row>37</xdr:row>
      <xdr:rowOff>50256</xdr:rowOff>
    </xdr:to>
    <xdr:sp macro="" textlink="">
      <xdr:nvSpPr>
        <xdr:cNvPr id="82" name="楕円 81"/>
        <xdr:cNvSpPr/>
      </xdr:nvSpPr>
      <xdr:spPr>
        <a:xfrm>
          <a:off x="965200" y="615514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170906</xdr:rowOff>
    </xdr:from>
    <xdr:to>
      <xdr:col>10</xdr:col>
      <xdr:colOff>114300</xdr:colOff>
      <xdr:row>37</xdr:row>
      <xdr:rowOff>32113</xdr:rowOff>
    </xdr:to>
    <xdr:cxnSp macro="">
      <xdr:nvCxnSpPr>
        <xdr:cNvPr id="83" name="直線コネクタ 82"/>
        <xdr:cNvCxnSpPr/>
      </xdr:nvCxnSpPr>
      <xdr:spPr>
        <a:xfrm>
          <a:off x="1008380" y="6205946"/>
          <a:ext cx="782320" cy="2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112503</xdr:rowOff>
    </xdr:from>
    <xdr:ext cx="405111" cy="259045"/>
    <xdr:sp macro="" textlink="">
      <xdr:nvSpPr>
        <xdr:cNvPr id="84" name="n_1aveValue【図書館】&#10;有形固定資産減価償却率"/>
        <xdr:cNvSpPr txBox="1"/>
      </xdr:nvSpPr>
      <xdr:spPr>
        <a:xfrm>
          <a:off x="3170564" y="5979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96174</xdr:rowOff>
    </xdr:from>
    <xdr:ext cx="405111" cy="259045"/>
    <xdr:sp macro="" textlink="">
      <xdr:nvSpPr>
        <xdr:cNvPr id="85" name="n_2aveValue【図書館】&#10;有形固定資産減価償却率"/>
        <xdr:cNvSpPr txBox="1"/>
      </xdr:nvSpPr>
      <xdr:spPr>
        <a:xfrm>
          <a:off x="2385704" y="59635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96900</xdr:rowOff>
    </xdr:from>
    <xdr:ext cx="405111" cy="259045"/>
    <xdr:sp macro="" textlink="">
      <xdr:nvSpPr>
        <xdr:cNvPr id="86" name="n_3aveValue【図書館】&#10;有形固定資産減価償却率"/>
        <xdr:cNvSpPr txBox="1"/>
      </xdr:nvSpPr>
      <xdr:spPr>
        <a:xfrm>
          <a:off x="1611004" y="6299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100166</xdr:rowOff>
    </xdr:from>
    <xdr:ext cx="405111" cy="259045"/>
    <xdr:sp macro="" textlink="">
      <xdr:nvSpPr>
        <xdr:cNvPr id="87" name="n_4aveValue【図書館】&#10;有形固定資産減価償却率"/>
        <xdr:cNvSpPr txBox="1"/>
      </xdr:nvSpPr>
      <xdr:spPr>
        <a:xfrm>
          <a:off x="836304" y="6302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136089</xdr:rowOff>
    </xdr:from>
    <xdr:ext cx="405111" cy="259045"/>
    <xdr:sp macro="" textlink="">
      <xdr:nvSpPr>
        <xdr:cNvPr id="88" name="n_1mainValue【図書館】&#10;有形固定資産減価償却率"/>
        <xdr:cNvSpPr txBox="1"/>
      </xdr:nvSpPr>
      <xdr:spPr>
        <a:xfrm>
          <a:off x="3170564" y="6338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103431</xdr:rowOff>
    </xdr:from>
    <xdr:ext cx="405111" cy="259045"/>
    <xdr:sp macro="" textlink="">
      <xdr:nvSpPr>
        <xdr:cNvPr id="89" name="n_2mainValue【図書館】&#10;有形固定資産減価償却率"/>
        <xdr:cNvSpPr txBox="1"/>
      </xdr:nvSpPr>
      <xdr:spPr>
        <a:xfrm>
          <a:off x="2385704" y="6306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99440</xdr:rowOff>
    </xdr:from>
    <xdr:ext cx="405111" cy="259045"/>
    <xdr:sp macro="" textlink="">
      <xdr:nvSpPr>
        <xdr:cNvPr id="90" name="n_3mainValue【図書館】&#10;有形固定資産減価償却率"/>
        <xdr:cNvSpPr txBox="1"/>
      </xdr:nvSpPr>
      <xdr:spPr>
        <a:xfrm>
          <a:off x="1611004" y="5966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66783</xdr:rowOff>
    </xdr:from>
    <xdr:ext cx="405111" cy="259045"/>
    <xdr:sp macro="" textlink="">
      <xdr:nvSpPr>
        <xdr:cNvPr id="91" name="n_4mainValue【図書館】&#10;有形固定資産減価償却率"/>
        <xdr:cNvSpPr txBox="1"/>
      </xdr:nvSpPr>
      <xdr:spPr>
        <a:xfrm>
          <a:off x="836304" y="5934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102" name="直線コネクタ 101"/>
        <xdr:cNvCxnSpPr/>
      </xdr:nvCxnSpPr>
      <xdr:spPr>
        <a:xfrm>
          <a:off x="5826760" y="68922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103" name="テキスト ボックス 102"/>
        <xdr:cNvSpPr txBox="1"/>
      </xdr:nvSpPr>
      <xdr:spPr>
        <a:xfrm>
          <a:off x="5405301" y="6753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4" name="直線コネクタ 103"/>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5" name="テキスト ボックス 104"/>
        <xdr:cNvSpPr txBox="1"/>
      </xdr:nvSpPr>
      <xdr:spPr>
        <a:xfrm>
          <a:off x="540530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6" name="直線コネクタ 105"/>
        <xdr:cNvCxnSpPr/>
      </xdr:nvCxnSpPr>
      <xdr:spPr>
        <a:xfrm>
          <a:off x="5826760" y="5775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07" name="テキスト ボックス 106"/>
        <xdr:cNvSpPr txBox="1"/>
      </xdr:nvSpPr>
      <xdr:spPr>
        <a:xfrm>
          <a:off x="5405301" y="5637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9" name="テキスト ボックス 108"/>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図書館】&#10;一人当たり面積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19050</xdr:rowOff>
    </xdr:from>
    <xdr:to>
      <xdr:col>54</xdr:col>
      <xdr:colOff>189865</xdr:colOff>
      <xdr:row>41</xdr:row>
      <xdr:rowOff>7620</xdr:rowOff>
    </xdr:to>
    <xdr:cxnSp macro="">
      <xdr:nvCxnSpPr>
        <xdr:cNvPr id="111" name="直線コネクタ 110"/>
        <xdr:cNvCxnSpPr/>
      </xdr:nvCxnSpPr>
      <xdr:spPr>
        <a:xfrm flipV="1">
          <a:off x="9219565" y="5718810"/>
          <a:ext cx="0" cy="116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11447</xdr:rowOff>
    </xdr:from>
    <xdr:ext cx="469744" cy="259045"/>
    <xdr:sp macro="" textlink="">
      <xdr:nvSpPr>
        <xdr:cNvPr id="112" name="【図書館】&#10;一人当たり面積最小値テキスト"/>
        <xdr:cNvSpPr txBox="1"/>
      </xdr:nvSpPr>
      <xdr:spPr>
        <a:xfrm>
          <a:off x="9258300" y="688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7620</xdr:rowOff>
    </xdr:from>
    <xdr:to>
      <xdr:col>55</xdr:col>
      <xdr:colOff>88900</xdr:colOff>
      <xdr:row>41</xdr:row>
      <xdr:rowOff>7620</xdr:rowOff>
    </xdr:to>
    <xdr:cxnSp macro="">
      <xdr:nvCxnSpPr>
        <xdr:cNvPr id="113" name="直線コネクタ 112"/>
        <xdr:cNvCxnSpPr/>
      </xdr:nvCxnSpPr>
      <xdr:spPr>
        <a:xfrm>
          <a:off x="9154160" y="68808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137177</xdr:rowOff>
    </xdr:from>
    <xdr:ext cx="469744" cy="259045"/>
    <xdr:sp macro="" textlink="">
      <xdr:nvSpPr>
        <xdr:cNvPr id="114" name="【図書館】&#10;一人当たり面積最大値テキスト"/>
        <xdr:cNvSpPr txBox="1"/>
      </xdr:nvSpPr>
      <xdr:spPr>
        <a:xfrm>
          <a:off x="9258300" y="550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19050</xdr:rowOff>
    </xdr:from>
    <xdr:to>
      <xdr:col>55</xdr:col>
      <xdr:colOff>88900</xdr:colOff>
      <xdr:row>34</xdr:row>
      <xdr:rowOff>19050</xdr:rowOff>
    </xdr:to>
    <xdr:cxnSp macro="">
      <xdr:nvCxnSpPr>
        <xdr:cNvPr id="115" name="直線コネクタ 114"/>
        <xdr:cNvCxnSpPr/>
      </xdr:nvCxnSpPr>
      <xdr:spPr>
        <a:xfrm>
          <a:off x="9154160" y="57188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99712</xdr:rowOff>
    </xdr:from>
    <xdr:ext cx="469744" cy="259045"/>
    <xdr:sp macro="" textlink="">
      <xdr:nvSpPr>
        <xdr:cNvPr id="116" name="【図書館】&#10;一人当たり面積平均値テキスト"/>
        <xdr:cNvSpPr txBox="1"/>
      </xdr:nvSpPr>
      <xdr:spPr>
        <a:xfrm>
          <a:off x="9258300" y="64700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76835</xdr:rowOff>
    </xdr:from>
    <xdr:to>
      <xdr:col>55</xdr:col>
      <xdr:colOff>50800</xdr:colOff>
      <xdr:row>40</xdr:row>
      <xdr:rowOff>6985</xdr:rowOff>
    </xdr:to>
    <xdr:sp macro="" textlink="">
      <xdr:nvSpPr>
        <xdr:cNvPr id="117" name="フローチャート: 判断 116"/>
        <xdr:cNvSpPr/>
      </xdr:nvSpPr>
      <xdr:spPr>
        <a:xfrm>
          <a:off x="9192260" y="661479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76835</xdr:rowOff>
    </xdr:from>
    <xdr:to>
      <xdr:col>50</xdr:col>
      <xdr:colOff>165100</xdr:colOff>
      <xdr:row>40</xdr:row>
      <xdr:rowOff>6985</xdr:rowOff>
    </xdr:to>
    <xdr:sp macro="" textlink="">
      <xdr:nvSpPr>
        <xdr:cNvPr id="118" name="フローチャート: 判断 117"/>
        <xdr:cNvSpPr/>
      </xdr:nvSpPr>
      <xdr:spPr>
        <a:xfrm>
          <a:off x="8445500" y="66147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76835</xdr:rowOff>
    </xdr:from>
    <xdr:to>
      <xdr:col>46</xdr:col>
      <xdr:colOff>38100</xdr:colOff>
      <xdr:row>40</xdr:row>
      <xdr:rowOff>6985</xdr:rowOff>
    </xdr:to>
    <xdr:sp macro="" textlink="">
      <xdr:nvSpPr>
        <xdr:cNvPr id="119" name="フローチャート: 判断 118"/>
        <xdr:cNvSpPr/>
      </xdr:nvSpPr>
      <xdr:spPr>
        <a:xfrm>
          <a:off x="7670800" y="661479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93980</xdr:rowOff>
    </xdr:from>
    <xdr:to>
      <xdr:col>41</xdr:col>
      <xdr:colOff>101600</xdr:colOff>
      <xdr:row>40</xdr:row>
      <xdr:rowOff>24130</xdr:rowOff>
    </xdr:to>
    <xdr:sp macro="" textlink="">
      <xdr:nvSpPr>
        <xdr:cNvPr id="120" name="フローチャート: 判断 119"/>
        <xdr:cNvSpPr/>
      </xdr:nvSpPr>
      <xdr:spPr>
        <a:xfrm>
          <a:off x="6873240" y="66319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93980</xdr:rowOff>
    </xdr:from>
    <xdr:to>
      <xdr:col>36</xdr:col>
      <xdr:colOff>165100</xdr:colOff>
      <xdr:row>40</xdr:row>
      <xdr:rowOff>24130</xdr:rowOff>
    </xdr:to>
    <xdr:sp macro="" textlink="">
      <xdr:nvSpPr>
        <xdr:cNvPr id="121" name="フローチャート: 判断 120"/>
        <xdr:cNvSpPr/>
      </xdr:nvSpPr>
      <xdr:spPr>
        <a:xfrm>
          <a:off x="6098540" y="66319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139700</xdr:rowOff>
    </xdr:from>
    <xdr:to>
      <xdr:col>55</xdr:col>
      <xdr:colOff>50800</xdr:colOff>
      <xdr:row>40</xdr:row>
      <xdr:rowOff>69850</xdr:rowOff>
    </xdr:to>
    <xdr:sp macro="" textlink="">
      <xdr:nvSpPr>
        <xdr:cNvPr id="127" name="楕円 126"/>
        <xdr:cNvSpPr/>
      </xdr:nvSpPr>
      <xdr:spPr>
        <a:xfrm>
          <a:off x="9192260" y="66776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118127</xdr:rowOff>
    </xdr:from>
    <xdr:ext cx="469744" cy="259045"/>
    <xdr:sp macro="" textlink="">
      <xdr:nvSpPr>
        <xdr:cNvPr id="128" name="【図書館】&#10;一人当たり面積該当値テキスト"/>
        <xdr:cNvSpPr txBox="1"/>
      </xdr:nvSpPr>
      <xdr:spPr>
        <a:xfrm>
          <a:off x="9258300" y="6656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133985</xdr:rowOff>
    </xdr:from>
    <xdr:to>
      <xdr:col>50</xdr:col>
      <xdr:colOff>165100</xdr:colOff>
      <xdr:row>40</xdr:row>
      <xdr:rowOff>64135</xdr:rowOff>
    </xdr:to>
    <xdr:sp macro="" textlink="">
      <xdr:nvSpPr>
        <xdr:cNvPr id="129" name="楕円 128"/>
        <xdr:cNvSpPr/>
      </xdr:nvSpPr>
      <xdr:spPr>
        <a:xfrm>
          <a:off x="8445500" y="66719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13335</xdr:rowOff>
    </xdr:from>
    <xdr:to>
      <xdr:col>55</xdr:col>
      <xdr:colOff>0</xdr:colOff>
      <xdr:row>40</xdr:row>
      <xdr:rowOff>19050</xdr:rowOff>
    </xdr:to>
    <xdr:cxnSp macro="">
      <xdr:nvCxnSpPr>
        <xdr:cNvPr id="130" name="直線コネクタ 129"/>
        <xdr:cNvCxnSpPr/>
      </xdr:nvCxnSpPr>
      <xdr:spPr>
        <a:xfrm>
          <a:off x="8496300" y="6718935"/>
          <a:ext cx="7239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133985</xdr:rowOff>
    </xdr:from>
    <xdr:to>
      <xdr:col>46</xdr:col>
      <xdr:colOff>38100</xdr:colOff>
      <xdr:row>40</xdr:row>
      <xdr:rowOff>64135</xdr:rowOff>
    </xdr:to>
    <xdr:sp macro="" textlink="">
      <xdr:nvSpPr>
        <xdr:cNvPr id="131" name="楕円 130"/>
        <xdr:cNvSpPr/>
      </xdr:nvSpPr>
      <xdr:spPr>
        <a:xfrm>
          <a:off x="7670800" y="667194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13335</xdr:rowOff>
    </xdr:from>
    <xdr:to>
      <xdr:col>50</xdr:col>
      <xdr:colOff>114300</xdr:colOff>
      <xdr:row>40</xdr:row>
      <xdr:rowOff>13335</xdr:rowOff>
    </xdr:to>
    <xdr:cxnSp macro="">
      <xdr:nvCxnSpPr>
        <xdr:cNvPr id="132" name="直線コネクタ 131"/>
        <xdr:cNvCxnSpPr/>
      </xdr:nvCxnSpPr>
      <xdr:spPr>
        <a:xfrm>
          <a:off x="7713980" y="6718935"/>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133985</xdr:rowOff>
    </xdr:from>
    <xdr:to>
      <xdr:col>41</xdr:col>
      <xdr:colOff>101600</xdr:colOff>
      <xdr:row>40</xdr:row>
      <xdr:rowOff>64135</xdr:rowOff>
    </xdr:to>
    <xdr:sp macro="" textlink="">
      <xdr:nvSpPr>
        <xdr:cNvPr id="133" name="楕円 132"/>
        <xdr:cNvSpPr/>
      </xdr:nvSpPr>
      <xdr:spPr>
        <a:xfrm>
          <a:off x="6873240" y="66719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13335</xdr:rowOff>
    </xdr:from>
    <xdr:to>
      <xdr:col>45</xdr:col>
      <xdr:colOff>177800</xdr:colOff>
      <xdr:row>40</xdr:row>
      <xdr:rowOff>13335</xdr:rowOff>
    </xdr:to>
    <xdr:cxnSp macro="">
      <xdr:nvCxnSpPr>
        <xdr:cNvPr id="134" name="直線コネクタ 133"/>
        <xdr:cNvCxnSpPr/>
      </xdr:nvCxnSpPr>
      <xdr:spPr>
        <a:xfrm>
          <a:off x="6924040" y="6718935"/>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145415</xdr:rowOff>
    </xdr:from>
    <xdr:to>
      <xdr:col>36</xdr:col>
      <xdr:colOff>165100</xdr:colOff>
      <xdr:row>39</xdr:row>
      <xdr:rowOff>75565</xdr:rowOff>
    </xdr:to>
    <xdr:sp macro="" textlink="">
      <xdr:nvSpPr>
        <xdr:cNvPr id="135" name="楕円 134"/>
        <xdr:cNvSpPr/>
      </xdr:nvSpPr>
      <xdr:spPr>
        <a:xfrm>
          <a:off x="6098540" y="65157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24765</xdr:rowOff>
    </xdr:from>
    <xdr:to>
      <xdr:col>41</xdr:col>
      <xdr:colOff>50800</xdr:colOff>
      <xdr:row>40</xdr:row>
      <xdr:rowOff>13335</xdr:rowOff>
    </xdr:to>
    <xdr:cxnSp macro="">
      <xdr:nvCxnSpPr>
        <xdr:cNvPr id="136" name="直線コネクタ 135"/>
        <xdr:cNvCxnSpPr/>
      </xdr:nvCxnSpPr>
      <xdr:spPr>
        <a:xfrm>
          <a:off x="6149340" y="6562725"/>
          <a:ext cx="774700" cy="15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23512</xdr:rowOff>
    </xdr:from>
    <xdr:ext cx="469744" cy="259045"/>
    <xdr:sp macro="" textlink="">
      <xdr:nvSpPr>
        <xdr:cNvPr id="137" name="n_1aveValue【図書館】&#10;一人当たり面積"/>
        <xdr:cNvSpPr txBox="1"/>
      </xdr:nvSpPr>
      <xdr:spPr>
        <a:xfrm>
          <a:off x="8271587" y="6393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23512</xdr:rowOff>
    </xdr:from>
    <xdr:ext cx="469744" cy="259045"/>
    <xdr:sp macro="" textlink="">
      <xdr:nvSpPr>
        <xdr:cNvPr id="138" name="n_2aveValue【図書館】&#10;一人当たり面積"/>
        <xdr:cNvSpPr txBox="1"/>
      </xdr:nvSpPr>
      <xdr:spPr>
        <a:xfrm>
          <a:off x="7509587" y="6393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40657</xdr:rowOff>
    </xdr:from>
    <xdr:ext cx="469744" cy="259045"/>
    <xdr:sp macro="" textlink="">
      <xdr:nvSpPr>
        <xdr:cNvPr id="139" name="n_3aveValue【図書館】&#10;一人当たり面積"/>
        <xdr:cNvSpPr txBox="1"/>
      </xdr:nvSpPr>
      <xdr:spPr>
        <a:xfrm>
          <a:off x="6712027" y="641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15257</xdr:rowOff>
    </xdr:from>
    <xdr:ext cx="469744" cy="259045"/>
    <xdr:sp macro="" textlink="">
      <xdr:nvSpPr>
        <xdr:cNvPr id="140" name="n_4aveValue【図書館】&#10;一人当たり面積"/>
        <xdr:cNvSpPr txBox="1"/>
      </xdr:nvSpPr>
      <xdr:spPr>
        <a:xfrm>
          <a:off x="5937327" y="672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55262</xdr:rowOff>
    </xdr:from>
    <xdr:ext cx="469744" cy="259045"/>
    <xdr:sp macro="" textlink="">
      <xdr:nvSpPr>
        <xdr:cNvPr id="141" name="n_1mainValue【図書館】&#10;一人当たり面積"/>
        <xdr:cNvSpPr txBox="1"/>
      </xdr:nvSpPr>
      <xdr:spPr>
        <a:xfrm>
          <a:off x="8271587" y="6760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55262</xdr:rowOff>
    </xdr:from>
    <xdr:ext cx="469744" cy="259045"/>
    <xdr:sp macro="" textlink="">
      <xdr:nvSpPr>
        <xdr:cNvPr id="142" name="n_2mainValue【図書館】&#10;一人当たり面積"/>
        <xdr:cNvSpPr txBox="1"/>
      </xdr:nvSpPr>
      <xdr:spPr>
        <a:xfrm>
          <a:off x="7509587" y="6760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55262</xdr:rowOff>
    </xdr:from>
    <xdr:ext cx="469744" cy="259045"/>
    <xdr:sp macro="" textlink="">
      <xdr:nvSpPr>
        <xdr:cNvPr id="143" name="n_3mainValue【図書館】&#10;一人当たり面積"/>
        <xdr:cNvSpPr txBox="1"/>
      </xdr:nvSpPr>
      <xdr:spPr>
        <a:xfrm>
          <a:off x="6712027" y="6760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92092</xdr:rowOff>
    </xdr:from>
    <xdr:ext cx="469744" cy="259045"/>
    <xdr:sp macro="" textlink="">
      <xdr:nvSpPr>
        <xdr:cNvPr id="144" name="n_4mainValue【図書館】&#10;一人当たり面積"/>
        <xdr:cNvSpPr txBox="1"/>
      </xdr:nvSpPr>
      <xdr:spPr>
        <a:xfrm>
          <a:off x="5937327" y="6294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5" name="正方形/長方形 144"/>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6" name="正方形/長方形 145"/>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7" name="正方形/長方形 146"/>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8" name="正方形/長方形 147"/>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9" name="正方形/長方形 148"/>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0" name="正方形/長方形 149"/>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1" name="正方形/長方形 150"/>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2" name="正方形/長方形 151"/>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3" name="テキスト ボックス 152"/>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4" name="直線コネクタ 153"/>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5" name="テキスト ボックス 154"/>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6" name="直線コネクタ 155"/>
        <xdr:cNvCxnSpPr/>
      </xdr:nvCxnSpPr>
      <xdr:spPr>
        <a:xfrm>
          <a:off x="67056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7" name="テキスト ボックス 156"/>
        <xdr:cNvSpPr txBox="1"/>
      </xdr:nvSpPr>
      <xdr:spPr>
        <a:xfrm>
          <a:off x="27196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8" name="直線コネクタ 157"/>
        <xdr:cNvCxnSpPr/>
      </xdr:nvCxnSpPr>
      <xdr:spPr>
        <a:xfrm>
          <a:off x="67056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9" name="テキスト ボックス 158"/>
        <xdr:cNvSpPr txBox="1"/>
      </xdr:nvSpPr>
      <xdr:spPr>
        <a:xfrm>
          <a:off x="33608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0" name="直線コネクタ 159"/>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1" name="テキスト ボックス 160"/>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2" name="直線コネクタ 161"/>
        <xdr:cNvCxnSpPr/>
      </xdr:nvCxnSpPr>
      <xdr:spPr>
        <a:xfrm>
          <a:off x="67056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3" name="テキスト ボックス 162"/>
        <xdr:cNvSpPr txBox="1"/>
      </xdr:nvSpPr>
      <xdr:spPr>
        <a:xfrm>
          <a:off x="33608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4" name="直線コネクタ 163"/>
        <xdr:cNvCxnSpPr/>
      </xdr:nvCxnSpPr>
      <xdr:spPr>
        <a:xfrm>
          <a:off x="67056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5" name="テキスト ボックス 164"/>
        <xdr:cNvSpPr txBox="1"/>
      </xdr:nvSpPr>
      <xdr:spPr>
        <a:xfrm>
          <a:off x="33608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7" name="テキスト ボックス 166"/>
        <xdr:cNvSpPr txBox="1"/>
      </xdr:nvSpPr>
      <xdr:spPr>
        <a:xfrm>
          <a:off x="37734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8" name="【体育館・プー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123825</xdr:rowOff>
    </xdr:from>
    <xdr:to>
      <xdr:col>24</xdr:col>
      <xdr:colOff>62865</xdr:colOff>
      <xdr:row>64</xdr:row>
      <xdr:rowOff>53340</xdr:rowOff>
    </xdr:to>
    <xdr:cxnSp macro="">
      <xdr:nvCxnSpPr>
        <xdr:cNvPr id="169" name="直線コネクタ 168"/>
        <xdr:cNvCxnSpPr/>
      </xdr:nvCxnSpPr>
      <xdr:spPr>
        <a:xfrm flipV="1">
          <a:off x="4086225" y="9344025"/>
          <a:ext cx="0" cy="1438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57167</xdr:rowOff>
    </xdr:from>
    <xdr:ext cx="405111" cy="259045"/>
    <xdr:sp macro="" textlink="">
      <xdr:nvSpPr>
        <xdr:cNvPr id="170" name="【体育館・プール】&#10;有形固定資産減価償却率最小値テキスト"/>
        <xdr:cNvSpPr txBox="1"/>
      </xdr:nvSpPr>
      <xdr:spPr>
        <a:xfrm>
          <a:off x="4124960" y="1078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53340</xdr:rowOff>
    </xdr:from>
    <xdr:to>
      <xdr:col>24</xdr:col>
      <xdr:colOff>152400</xdr:colOff>
      <xdr:row>64</xdr:row>
      <xdr:rowOff>53340</xdr:rowOff>
    </xdr:to>
    <xdr:cxnSp macro="">
      <xdr:nvCxnSpPr>
        <xdr:cNvPr id="171" name="直線コネクタ 170"/>
        <xdr:cNvCxnSpPr/>
      </xdr:nvCxnSpPr>
      <xdr:spPr>
        <a:xfrm>
          <a:off x="4020820" y="107823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70502</xdr:rowOff>
    </xdr:from>
    <xdr:ext cx="405111" cy="259045"/>
    <xdr:sp macro="" textlink="">
      <xdr:nvSpPr>
        <xdr:cNvPr id="172" name="【体育館・プール】&#10;有形固定資産減価償却率最大値テキスト"/>
        <xdr:cNvSpPr txBox="1"/>
      </xdr:nvSpPr>
      <xdr:spPr>
        <a:xfrm>
          <a:off x="4124960" y="9123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123825</xdr:rowOff>
    </xdr:from>
    <xdr:to>
      <xdr:col>24</xdr:col>
      <xdr:colOff>152400</xdr:colOff>
      <xdr:row>55</xdr:row>
      <xdr:rowOff>123825</xdr:rowOff>
    </xdr:to>
    <xdr:cxnSp macro="">
      <xdr:nvCxnSpPr>
        <xdr:cNvPr id="173" name="直線コネクタ 172"/>
        <xdr:cNvCxnSpPr/>
      </xdr:nvCxnSpPr>
      <xdr:spPr>
        <a:xfrm>
          <a:off x="4020820" y="93440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137177</xdr:rowOff>
    </xdr:from>
    <xdr:ext cx="405111" cy="259045"/>
    <xdr:sp macro="" textlink="">
      <xdr:nvSpPr>
        <xdr:cNvPr id="174" name="【体育館・プール】&#10;有形固定資産減価償却率平均値テキスト"/>
        <xdr:cNvSpPr txBox="1"/>
      </xdr:nvSpPr>
      <xdr:spPr>
        <a:xfrm>
          <a:off x="4124960" y="100279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158750</xdr:rowOff>
    </xdr:from>
    <xdr:to>
      <xdr:col>24</xdr:col>
      <xdr:colOff>114300</xdr:colOff>
      <xdr:row>60</xdr:row>
      <xdr:rowOff>88900</xdr:rowOff>
    </xdr:to>
    <xdr:sp macro="" textlink="">
      <xdr:nvSpPr>
        <xdr:cNvPr id="175" name="フローチャート: 判断 174"/>
        <xdr:cNvSpPr/>
      </xdr:nvSpPr>
      <xdr:spPr>
        <a:xfrm>
          <a:off x="4036060" y="100495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122555</xdr:rowOff>
    </xdr:from>
    <xdr:to>
      <xdr:col>20</xdr:col>
      <xdr:colOff>38100</xdr:colOff>
      <xdr:row>60</xdr:row>
      <xdr:rowOff>52705</xdr:rowOff>
    </xdr:to>
    <xdr:sp macro="" textlink="">
      <xdr:nvSpPr>
        <xdr:cNvPr id="176" name="フローチャート: 判断 175"/>
        <xdr:cNvSpPr/>
      </xdr:nvSpPr>
      <xdr:spPr>
        <a:xfrm>
          <a:off x="3312160" y="1001331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105410</xdr:rowOff>
    </xdr:from>
    <xdr:to>
      <xdr:col>15</xdr:col>
      <xdr:colOff>101600</xdr:colOff>
      <xdr:row>60</xdr:row>
      <xdr:rowOff>35560</xdr:rowOff>
    </xdr:to>
    <xdr:sp macro="" textlink="">
      <xdr:nvSpPr>
        <xdr:cNvPr id="177" name="フローチャート: 判断 176"/>
        <xdr:cNvSpPr/>
      </xdr:nvSpPr>
      <xdr:spPr>
        <a:xfrm>
          <a:off x="2514600" y="99961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74930</xdr:rowOff>
    </xdr:from>
    <xdr:to>
      <xdr:col>10</xdr:col>
      <xdr:colOff>165100</xdr:colOff>
      <xdr:row>60</xdr:row>
      <xdr:rowOff>5080</xdr:rowOff>
    </xdr:to>
    <xdr:sp macro="" textlink="">
      <xdr:nvSpPr>
        <xdr:cNvPr id="178" name="フローチャート: 判断 177"/>
        <xdr:cNvSpPr/>
      </xdr:nvSpPr>
      <xdr:spPr>
        <a:xfrm>
          <a:off x="1739900" y="99656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52070</xdr:rowOff>
    </xdr:from>
    <xdr:to>
      <xdr:col>6</xdr:col>
      <xdr:colOff>38100</xdr:colOff>
      <xdr:row>59</xdr:row>
      <xdr:rowOff>153670</xdr:rowOff>
    </xdr:to>
    <xdr:sp macro="" textlink="">
      <xdr:nvSpPr>
        <xdr:cNvPr id="179" name="フローチャート: 判断 178"/>
        <xdr:cNvSpPr/>
      </xdr:nvSpPr>
      <xdr:spPr>
        <a:xfrm>
          <a:off x="965200" y="99428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0" name="テキスト ボックス 179"/>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1" name="テキスト ボックス 180"/>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2" name="テキスト ボックス 181"/>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3" name="テキスト ボックス 182"/>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4" name="テキスト ボックス 183"/>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130175</xdr:rowOff>
    </xdr:from>
    <xdr:to>
      <xdr:col>24</xdr:col>
      <xdr:colOff>114300</xdr:colOff>
      <xdr:row>59</xdr:row>
      <xdr:rowOff>60325</xdr:rowOff>
    </xdr:to>
    <xdr:sp macro="" textlink="">
      <xdr:nvSpPr>
        <xdr:cNvPr id="185" name="楕円 184"/>
        <xdr:cNvSpPr/>
      </xdr:nvSpPr>
      <xdr:spPr>
        <a:xfrm>
          <a:off x="4036060" y="98532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153052</xdr:rowOff>
    </xdr:from>
    <xdr:ext cx="405111" cy="259045"/>
    <xdr:sp macro="" textlink="">
      <xdr:nvSpPr>
        <xdr:cNvPr id="186" name="【体育館・プール】&#10;有形固定資産減価償却率該当値テキスト"/>
        <xdr:cNvSpPr txBox="1"/>
      </xdr:nvSpPr>
      <xdr:spPr>
        <a:xfrm>
          <a:off x="4124960" y="970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109220</xdr:rowOff>
    </xdr:from>
    <xdr:to>
      <xdr:col>20</xdr:col>
      <xdr:colOff>38100</xdr:colOff>
      <xdr:row>59</xdr:row>
      <xdr:rowOff>39370</xdr:rowOff>
    </xdr:to>
    <xdr:sp macro="" textlink="">
      <xdr:nvSpPr>
        <xdr:cNvPr id="187" name="楕円 186"/>
        <xdr:cNvSpPr/>
      </xdr:nvSpPr>
      <xdr:spPr>
        <a:xfrm>
          <a:off x="3312160" y="983234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160020</xdr:rowOff>
    </xdr:from>
    <xdr:to>
      <xdr:col>24</xdr:col>
      <xdr:colOff>63500</xdr:colOff>
      <xdr:row>59</xdr:row>
      <xdr:rowOff>9525</xdr:rowOff>
    </xdr:to>
    <xdr:cxnSp macro="">
      <xdr:nvCxnSpPr>
        <xdr:cNvPr id="188" name="直線コネクタ 187"/>
        <xdr:cNvCxnSpPr/>
      </xdr:nvCxnSpPr>
      <xdr:spPr>
        <a:xfrm>
          <a:off x="3355340" y="9883140"/>
          <a:ext cx="73152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61595</xdr:rowOff>
    </xdr:from>
    <xdr:to>
      <xdr:col>15</xdr:col>
      <xdr:colOff>101600</xdr:colOff>
      <xdr:row>58</xdr:row>
      <xdr:rowOff>163195</xdr:rowOff>
    </xdr:to>
    <xdr:sp macro="" textlink="">
      <xdr:nvSpPr>
        <xdr:cNvPr id="189" name="楕円 188"/>
        <xdr:cNvSpPr/>
      </xdr:nvSpPr>
      <xdr:spPr>
        <a:xfrm>
          <a:off x="2514600" y="9784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112395</xdr:rowOff>
    </xdr:from>
    <xdr:to>
      <xdr:col>19</xdr:col>
      <xdr:colOff>177800</xdr:colOff>
      <xdr:row>58</xdr:row>
      <xdr:rowOff>160020</xdr:rowOff>
    </xdr:to>
    <xdr:cxnSp macro="">
      <xdr:nvCxnSpPr>
        <xdr:cNvPr id="190" name="直線コネクタ 189"/>
        <xdr:cNvCxnSpPr/>
      </xdr:nvCxnSpPr>
      <xdr:spPr>
        <a:xfrm>
          <a:off x="2565400" y="9835515"/>
          <a:ext cx="78994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13970</xdr:rowOff>
    </xdr:from>
    <xdr:to>
      <xdr:col>10</xdr:col>
      <xdr:colOff>165100</xdr:colOff>
      <xdr:row>58</xdr:row>
      <xdr:rowOff>115570</xdr:rowOff>
    </xdr:to>
    <xdr:sp macro="" textlink="">
      <xdr:nvSpPr>
        <xdr:cNvPr id="191" name="楕円 190"/>
        <xdr:cNvSpPr/>
      </xdr:nvSpPr>
      <xdr:spPr>
        <a:xfrm>
          <a:off x="1739900" y="973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64770</xdr:rowOff>
    </xdr:from>
    <xdr:to>
      <xdr:col>15</xdr:col>
      <xdr:colOff>50800</xdr:colOff>
      <xdr:row>58</xdr:row>
      <xdr:rowOff>112395</xdr:rowOff>
    </xdr:to>
    <xdr:cxnSp macro="">
      <xdr:nvCxnSpPr>
        <xdr:cNvPr id="192" name="直線コネクタ 191"/>
        <xdr:cNvCxnSpPr/>
      </xdr:nvCxnSpPr>
      <xdr:spPr>
        <a:xfrm>
          <a:off x="1790700" y="9787890"/>
          <a:ext cx="7747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56</xdr:row>
      <xdr:rowOff>57785</xdr:rowOff>
    </xdr:from>
    <xdr:to>
      <xdr:col>6</xdr:col>
      <xdr:colOff>38100</xdr:colOff>
      <xdr:row>56</xdr:row>
      <xdr:rowOff>159385</xdr:rowOff>
    </xdr:to>
    <xdr:sp macro="" textlink="">
      <xdr:nvSpPr>
        <xdr:cNvPr id="193" name="楕円 192"/>
        <xdr:cNvSpPr/>
      </xdr:nvSpPr>
      <xdr:spPr>
        <a:xfrm>
          <a:off x="965200" y="944562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56</xdr:row>
      <xdr:rowOff>108585</xdr:rowOff>
    </xdr:from>
    <xdr:to>
      <xdr:col>10</xdr:col>
      <xdr:colOff>114300</xdr:colOff>
      <xdr:row>58</xdr:row>
      <xdr:rowOff>64770</xdr:rowOff>
    </xdr:to>
    <xdr:cxnSp macro="">
      <xdr:nvCxnSpPr>
        <xdr:cNvPr id="194" name="直線コネクタ 193"/>
        <xdr:cNvCxnSpPr/>
      </xdr:nvCxnSpPr>
      <xdr:spPr>
        <a:xfrm>
          <a:off x="1008380" y="9496425"/>
          <a:ext cx="782320" cy="291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43832</xdr:rowOff>
    </xdr:from>
    <xdr:ext cx="405111" cy="259045"/>
    <xdr:sp macro="" textlink="">
      <xdr:nvSpPr>
        <xdr:cNvPr id="195" name="n_1aveValue【体育館・プール】&#10;有形固定資産減価償却率"/>
        <xdr:cNvSpPr txBox="1"/>
      </xdr:nvSpPr>
      <xdr:spPr>
        <a:xfrm>
          <a:off x="3170564" y="10102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26687</xdr:rowOff>
    </xdr:from>
    <xdr:ext cx="405111" cy="259045"/>
    <xdr:sp macro="" textlink="">
      <xdr:nvSpPr>
        <xdr:cNvPr id="196" name="n_2aveValue【体育館・プール】&#10;有形固定資産減価償却率"/>
        <xdr:cNvSpPr txBox="1"/>
      </xdr:nvSpPr>
      <xdr:spPr>
        <a:xfrm>
          <a:off x="2385704" y="10085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167657</xdr:rowOff>
    </xdr:from>
    <xdr:ext cx="405111" cy="259045"/>
    <xdr:sp macro="" textlink="">
      <xdr:nvSpPr>
        <xdr:cNvPr id="197" name="n_3aveValue【体育館・プール】&#10;有形固定資産減価償却率"/>
        <xdr:cNvSpPr txBox="1"/>
      </xdr:nvSpPr>
      <xdr:spPr>
        <a:xfrm>
          <a:off x="1611004" y="10058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144797</xdr:rowOff>
    </xdr:from>
    <xdr:ext cx="405111" cy="259045"/>
    <xdr:sp macro="" textlink="">
      <xdr:nvSpPr>
        <xdr:cNvPr id="198" name="n_4aveValue【体育館・プール】&#10;有形固定資産減価償却率"/>
        <xdr:cNvSpPr txBox="1"/>
      </xdr:nvSpPr>
      <xdr:spPr>
        <a:xfrm>
          <a:off x="836304" y="10035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55897</xdr:rowOff>
    </xdr:from>
    <xdr:ext cx="405111" cy="259045"/>
    <xdr:sp macro="" textlink="">
      <xdr:nvSpPr>
        <xdr:cNvPr id="199" name="n_1mainValue【体育館・プール】&#10;有形固定資産減価償却率"/>
        <xdr:cNvSpPr txBox="1"/>
      </xdr:nvSpPr>
      <xdr:spPr>
        <a:xfrm>
          <a:off x="3170564" y="961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8272</xdr:rowOff>
    </xdr:from>
    <xdr:ext cx="405111" cy="259045"/>
    <xdr:sp macro="" textlink="">
      <xdr:nvSpPr>
        <xdr:cNvPr id="200" name="n_2mainValue【体育館・プール】&#10;有形固定資産減価償却率"/>
        <xdr:cNvSpPr txBox="1"/>
      </xdr:nvSpPr>
      <xdr:spPr>
        <a:xfrm>
          <a:off x="2385704" y="9563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132097</xdr:rowOff>
    </xdr:from>
    <xdr:ext cx="405111" cy="259045"/>
    <xdr:sp macro="" textlink="">
      <xdr:nvSpPr>
        <xdr:cNvPr id="201" name="n_3mainValue【体育館・プール】&#10;有形固定資産減価償却率"/>
        <xdr:cNvSpPr txBox="1"/>
      </xdr:nvSpPr>
      <xdr:spPr>
        <a:xfrm>
          <a:off x="1611004" y="9519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55</xdr:row>
      <xdr:rowOff>4462</xdr:rowOff>
    </xdr:from>
    <xdr:ext cx="405111" cy="259045"/>
    <xdr:sp macro="" textlink="">
      <xdr:nvSpPr>
        <xdr:cNvPr id="202" name="n_4mainValue【体育館・プール】&#10;有形固定資産減価償却率"/>
        <xdr:cNvSpPr txBox="1"/>
      </xdr:nvSpPr>
      <xdr:spPr>
        <a:xfrm>
          <a:off x="836304" y="9224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3" name="正方形/長方形 202"/>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4" name="正方形/長方形 203"/>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5" name="正方形/長方形 204"/>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6" name="正方形/長方形 205"/>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7" name="正方形/長方形 206"/>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8" name="正方形/長方形 207"/>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9" name="正方形/長方形 208"/>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0" name="正方形/長方形 209"/>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1" name="テキスト ボックス 210"/>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2" name="直線コネクタ 211"/>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3" name="直線コネクタ 212"/>
        <xdr:cNvCxnSpPr/>
      </xdr:nvCxnSpPr>
      <xdr:spPr>
        <a:xfrm>
          <a:off x="5826760" y="1085958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4" name="テキスト ボックス 213"/>
        <xdr:cNvSpPr txBox="1"/>
      </xdr:nvSpPr>
      <xdr:spPr>
        <a:xfrm>
          <a:off x="540530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5" name="直線コネクタ 214"/>
        <xdr:cNvCxnSpPr/>
      </xdr:nvCxnSpPr>
      <xdr:spPr>
        <a:xfrm>
          <a:off x="5826760" y="1054063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16" name="テキスト ボックス 215"/>
        <xdr:cNvSpPr txBox="1"/>
      </xdr:nvSpPr>
      <xdr:spPr>
        <a:xfrm>
          <a:off x="5405301" y="103984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7" name="直線コネクタ 216"/>
        <xdr:cNvCxnSpPr/>
      </xdr:nvCxnSpPr>
      <xdr:spPr>
        <a:xfrm>
          <a:off x="5826760" y="1022168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18" name="テキスト ボックス 217"/>
        <xdr:cNvSpPr txBox="1"/>
      </xdr:nvSpPr>
      <xdr:spPr>
        <a:xfrm>
          <a:off x="5405301" y="1007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9" name="直線コネクタ 218"/>
        <xdr:cNvCxnSpPr/>
      </xdr:nvCxnSpPr>
      <xdr:spPr>
        <a:xfrm>
          <a:off x="5826760" y="989892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0" name="テキスト ボックス 219"/>
        <xdr:cNvSpPr txBox="1"/>
      </xdr:nvSpPr>
      <xdr:spPr>
        <a:xfrm>
          <a:off x="5405301" y="9760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1" name="直線コネクタ 220"/>
        <xdr:cNvCxnSpPr/>
      </xdr:nvCxnSpPr>
      <xdr:spPr>
        <a:xfrm>
          <a:off x="5826760" y="957997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2" name="テキスト ボックス 221"/>
        <xdr:cNvSpPr txBox="1"/>
      </xdr:nvSpPr>
      <xdr:spPr>
        <a:xfrm>
          <a:off x="5405301" y="94415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3" name="直線コネクタ 222"/>
        <xdr:cNvCxnSpPr/>
      </xdr:nvCxnSpPr>
      <xdr:spPr>
        <a:xfrm>
          <a:off x="5826760" y="926102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4" name="テキスト ボックス 223"/>
        <xdr:cNvSpPr txBox="1"/>
      </xdr:nvSpPr>
      <xdr:spPr>
        <a:xfrm>
          <a:off x="540530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161653</xdr:rowOff>
    </xdr:from>
    <xdr:to>
      <xdr:col>54</xdr:col>
      <xdr:colOff>189865</xdr:colOff>
      <xdr:row>64</xdr:row>
      <xdr:rowOff>104503</xdr:rowOff>
    </xdr:to>
    <xdr:cxnSp macro="">
      <xdr:nvCxnSpPr>
        <xdr:cNvPr id="228" name="直線コネクタ 227"/>
        <xdr:cNvCxnSpPr/>
      </xdr:nvCxnSpPr>
      <xdr:spPr>
        <a:xfrm flipV="1">
          <a:off x="9219565" y="9381853"/>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108330</xdr:rowOff>
    </xdr:from>
    <xdr:ext cx="469744" cy="259045"/>
    <xdr:sp macro="" textlink="">
      <xdr:nvSpPr>
        <xdr:cNvPr id="229" name="【体育館・プール】&#10;一人当たり面積最小値テキスト"/>
        <xdr:cNvSpPr txBox="1"/>
      </xdr:nvSpPr>
      <xdr:spPr>
        <a:xfrm>
          <a:off x="9258300" y="10837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104503</xdr:rowOff>
    </xdr:from>
    <xdr:to>
      <xdr:col>55</xdr:col>
      <xdr:colOff>88900</xdr:colOff>
      <xdr:row>64</xdr:row>
      <xdr:rowOff>104503</xdr:rowOff>
    </xdr:to>
    <xdr:cxnSp macro="">
      <xdr:nvCxnSpPr>
        <xdr:cNvPr id="230" name="直線コネクタ 229"/>
        <xdr:cNvCxnSpPr/>
      </xdr:nvCxnSpPr>
      <xdr:spPr>
        <a:xfrm>
          <a:off x="9154160" y="1083346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108330</xdr:rowOff>
    </xdr:from>
    <xdr:ext cx="469744" cy="259045"/>
    <xdr:sp macro="" textlink="">
      <xdr:nvSpPr>
        <xdr:cNvPr id="231" name="【体育館・プール】&#10;一人当たり面積最大値テキスト"/>
        <xdr:cNvSpPr txBox="1"/>
      </xdr:nvSpPr>
      <xdr:spPr>
        <a:xfrm>
          <a:off x="9258300" y="9160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161653</xdr:rowOff>
    </xdr:from>
    <xdr:to>
      <xdr:col>55</xdr:col>
      <xdr:colOff>88900</xdr:colOff>
      <xdr:row>55</xdr:row>
      <xdr:rowOff>161653</xdr:rowOff>
    </xdr:to>
    <xdr:cxnSp macro="">
      <xdr:nvCxnSpPr>
        <xdr:cNvPr id="232" name="直線コネクタ 231"/>
        <xdr:cNvCxnSpPr/>
      </xdr:nvCxnSpPr>
      <xdr:spPr>
        <a:xfrm>
          <a:off x="9154160" y="938185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14531</xdr:rowOff>
    </xdr:from>
    <xdr:ext cx="469744" cy="259045"/>
    <xdr:sp macro="" textlink="">
      <xdr:nvSpPr>
        <xdr:cNvPr id="233" name="【体育館・プール】&#10;一人当たり面積平均値テキスト"/>
        <xdr:cNvSpPr txBox="1"/>
      </xdr:nvSpPr>
      <xdr:spPr>
        <a:xfrm>
          <a:off x="9258300" y="104082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163104</xdr:rowOff>
    </xdr:from>
    <xdr:to>
      <xdr:col>55</xdr:col>
      <xdr:colOff>50800</xdr:colOff>
      <xdr:row>63</xdr:row>
      <xdr:rowOff>93254</xdr:rowOff>
    </xdr:to>
    <xdr:sp macro="" textlink="">
      <xdr:nvSpPr>
        <xdr:cNvPr id="234" name="フローチャート: 判断 233"/>
        <xdr:cNvSpPr/>
      </xdr:nvSpPr>
      <xdr:spPr>
        <a:xfrm>
          <a:off x="9192260" y="1055678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171269</xdr:rowOff>
    </xdr:from>
    <xdr:to>
      <xdr:col>50</xdr:col>
      <xdr:colOff>165100</xdr:colOff>
      <xdr:row>63</xdr:row>
      <xdr:rowOff>101419</xdr:rowOff>
    </xdr:to>
    <xdr:sp macro="" textlink="">
      <xdr:nvSpPr>
        <xdr:cNvPr id="235" name="フローチャート: 判断 234"/>
        <xdr:cNvSpPr/>
      </xdr:nvSpPr>
      <xdr:spPr>
        <a:xfrm>
          <a:off x="8445500" y="1056494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14515</xdr:rowOff>
    </xdr:from>
    <xdr:to>
      <xdr:col>46</xdr:col>
      <xdr:colOff>38100</xdr:colOff>
      <xdr:row>63</xdr:row>
      <xdr:rowOff>116115</xdr:rowOff>
    </xdr:to>
    <xdr:sp macro="" textlink="">
      <xdr:nvSpPr>
        <xdr:cNvPr id="236" name="フローチャート: 判断 235"/>
        <xdr:cNvSpPr/>
      </xdr:nvSpPr>
      <xdr:spPr>
        <a:xfrm>
          <a:off x="7670800" y="1057583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132080</xdr:rowOff>
    </xdr:from>
    <xdr:to>
      <xdr:col>41</xdr:col>
      <xdr:colOff>101600</xdr:colOff>
      <xdr:row>63</xdr:row>
      <xdr:rowOff>62230</xdr:rowOff>
    </xdr:to>
    <xdr:sp macro="" textlink="">
      <xdr:nvSpPr>
        <xdr:cNvPr id="237" name="フローチャート: 判断 236"/>
        <xdr:cNvSpPr/>
      </xdr:nvSpPr>
      <xdr:spPr>
        <a:xfrm>
          <a:off x="6873240" y="105257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27577</xdr:rowOff>
    </xdr:from>
    <xdr:to>
      <xdr:col>36</xdr:col>
      <xdr:colOff>165100</xdr:colOff>
      <xdr:row>63</xdr:row>
      <xdr:rowOff>129177</xdr:rowOff>
    </xdr:to>
    <xdr:sp macro="" textlink="">
      <xdr:nvSpPr>
        <xdr:cNvPr id="238" name="フローチャート: 判断 237"/>
        <xdr:cNvSpPr/>
      </xdr:nvSpPr>
      <xdr:spPr>
        <a:xfrm>
          <a:off x="6098540" y="10588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168003</xdr:rowOff>
    </xdr:from>
    <xdr:to>
      <xdr:col>55</xdr:col>
      <xdr:colOff>50800</xdr:colOff>
      <xdr:row>64</xdr:row>
      <xdr:rowOff>98153</xdr:rowOff>
    </xdr:to>
    <xdr:sp macro="" textlink="">
      <xdr:nvSpPr>
        <xdr:cNvPr id="244" name="楕円 243"/>
        <xdr:cNvSpPr/>
      </xdr:nvSpPr>
      <xdr:spPr>
        <a:xfrm>
          <a:off x="9192260" y="1072932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82930</xdr:rowOff>
    </xdr:from>
    <xdr:ext cx="469744" cy="259045"/>
    <xdr:sp macro="" textlink="">
      <xdr:nvSpPr>
        <xdr:cNvPr id="245" name="【体育館・プール】&#10;一人当たり面積該当値テキスト"/>
        <xdr:cNvSpPr txBox="1"/>
      </xdr:nvSpPr>
      <xdr:spPr>
        <a:xfrm>
          <a:off x="9258300" y="10644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168003</xdr:rowOff>
    </xdr:from>
    <xdr:to>
      <xdr:col>50</xdr:col>
      <xdr:colOff>165100</xdr:colOff>
      <xdr:row>64</xdr:row>
      <xdr:rowOff>98153</xdr:rowOff>
    </xdr:to>
    <xdr:sp macro="" textlink="">
      <xdr:nvSpPr>
        <xdr:cNvPr id="246" name="楕円 245"/>
        <xdr:cNvSpPr/>
      </xdr:nvSpPr>
      <xdr:spPr>
        <a:xfrm>
          <a:off x="8445500" y="1072932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47353</xdr:rowOff>
    </xdr:from>
    <xdr:to>
      <xdr:col>55</xdr:col>
      <xdr:colOff>0</xdr:colOff>
      <xdr:row>64</xdr:row>
      <xdr:rowOff>47353</xdr:rowOff>
    </xdr:to>
    <xdr:cxnSp macro="">
      <xdr:nvCxnSpPr>
        <xdr:cNvPr id="247" name="直線コネクタ 246"/>
        <xdr:cNvCxnSpPr/>
      </xdr:nvCxnSpPr>
      <xdr:spPr>
        <a:xfrm>
          <a:off x="8496300" y="10776313"/>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166370</xdr:rowOff>
    </xdr:from>
    <xdr:to>
      <xdr:col>46</xdr:col>
      <xdr:colOff>38100</xdr:colOff>
      <xdr:row>64</xdr:row>
      <xdr:rowOff>96520</xdr:rowOff>
    </xdr:to>
    <xdr:sp macro="" textlink="">
      <xdr:nvSpPr>
        <xdr:cNvPr id="248" name="楕円 247"/>
        <xdr:cNvSpPr/>
      </xdr:nvSpPr>
      <xdr:spPr>
        <a:xfrm>
          <a:off x="7670800" y="1072769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45720</xdr:rowOff>
    </xdr:from>
    <xdr:to>
      <xdr:col>50</xdr:col>
      <xdr:colOff>114300</xdr:colOff>
      <xdr:row>64</xdr:row>
      <xdr:rowOff>47353</xdr:rowOff>
    </xdr:to>
    <xdr:cxnSp macro="">
      <xdr:nvCxnSpPr>
        <xdr:cNvPr id="249" name="直線コネクタ 248"/>
        <xdr:cNvCxnSpPr/>
      </xdr:nvCxnSpPr>
      <xdr:spPr>
        <a:xfrm>
          <a:off x="7713980" y="10774680"/>
          <a:ext cx="78232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166370</xdr:rowOff>
    </xdr:from>
    <xdr:to>
      <xdr:col>41</xdr:col>
      <xdr:colOff>101600</xdr:colOff>
      <xdr:row>64</xdr:row>
      <xdr:rowOff>96520</xdr:rowOff>
    </xdr:to>
    <xdr:sp macro="" textlink="">
      <xdr:nvSpPr>
        <xdr:cNvPr id="250" name="楕円 249"/>
        <xdr:cNvSpPr/>
      </xdr:nvSpPr>
      <xdr:spPr>
        <a:xfrm>
          <a:off x="6873240" y="107276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45720</xdr:rowOff>
    </xdr:from>
    <xdr:to>
      <xdr:col>45</xdr:col>
      <xdr:colOff>177800</xdr:colOff>
      <xdr:row>64</xdr:row>
      <xdr:rowOff>45720</xdr:rowOff>
    </xdr:to>
    <xdr:cxnSp macro="">
      <xdr:nvCxnSpPr>
        <xdr:cNvPr id="251" name="直線コネクタ 250"/>
        <xdr:cNvCxnSpPr/>
      </xdr:nvCxnSpPr>
      <xdr:spPr>
        <a:xfrm>
          <a:off x="6924040" y="1077468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16147</xdr:rowOff>
    </xdr:from>
    <xdr:to>
      <xdr:col>36</xdr:col>
      <xdr:colOff>165100</xdr:colOff>
      <xdr:row>63</xdr:row>
      <xdr:rowOff>117747</xdr:rowOff>
    </xdr:to>
    <xdr:sp macro="" textlink="">
      <xdr:nvSpPr>
        <xdr:cNvPr id="252" name="楕円 251"/>
        <xdr:cNvSpPr/>
      </xdr:nvSpPr>
      <xdr:spPr>
        <a:xfrm>
          <a:off x="6098540" y="10577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66947</xdr:rowOff>
    </xdr:from>
    <xdr:to>
      <xdr:col>41</xdr:col>
      <xdr:colOff>50800</xdr:colOff>
      <xdr:row>64</xdr:row>
      <xdr:rowOff>45720</xdr:rowOff>
    </xdr:to>
    <xdr:cxnSp macro="">
      <xdr:nvCxnSpPr>
        <xdr:cNvPr id="253" name="直線コネクタ 252"/>
        <xdr:cNvCxnSpPr/>
      </xdr:nvCxnSpPr>
      <xdr:spPr>
        <a:xfrm>
          <a:off x="6149340" y="10628267"/>
          <a:ext cx="774700" cy="146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117946</xdr:rowOff>
    </xdr:from>
    <xdr:ext cx="469744" cy="259045"/>
    <xdr:sp macro="" textlink="">
      <xdr:nvSpPr>
        <xdr:cNvPr id="254" name="n_1aveValue【体育館・プール】&#10;一人当たり面積"/>
        <xdr:cNvSpPr txBox="1"/>
      </xdr:nvSpPr>
      <xdr:spPr>
        <a:xfrm>
          <a:off x="8271587" y="10343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132642</xdr:rowOff>
    </xdr:from>
    <xdr:ext cx="469744" cy="259045"/>
    <xdr:sp macro="" textlink="">
      <xdr:nvSpPr>
        <xdr:cNvPr id="255" name="n_2aveValue【体育館・プール】&#10;一人当たり面積"/>
        <xdr:cNvSpPr txBox="1"/>
      </xdr:nvSpPr>
      <xdr:spPr>
        <a:xfrm>
          <a:off x="7509587" y="10358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78757</xdr:rowOff>
    </xdr:from>
    <xdr:ext cx="469744" cy="259045"/>
    <xdr:sp macro="" textlink="">
      <xdr:nvSpPr>
        <xdr:cNvPr id="256" name="n_3aveValue【体育館・プール】&#10;一人当たり面積"/>
        <xdr:cNvSpPr txBox="1"/>
      </xdr:nvSpPr>
      <xdr:spPr>
        <a:xfrm>
          <a:off x="6712027" y="1030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120304</xdr:rowOff>
    </xdr:from>
    <xdr:ext cx="469744" cy="259045"/>
    <xdr:sp macro="" textlink="">
      <xdr:nvSpPr>
        <xdr:cNvPr id="257" name="n_4aveValue【体育館・プール】&#10;一人当たり面積"/>
        <xdr:cNvSpPr txBox="1"/>
      </xdr:nvSpPr>
      <xdr:spPr>
        <a:xfrm>
          <a:off x="5937327" y="10681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89280</xdr:rowOff>
    </xdr:from>
    <xdr:ext cx="469744" cy="259045"/>
    <xdr:sp macro="" textlink="">
      <xdr:nvSpPr>
        <xdr:cNvPr id="258" name="n_1mainValue【体育館・プール】&#10;一人当たり面積"/>
        <xdr:cNvSpPr txBox="1"/>
      </xdr:nvSpPr>
      <xdr:spPr>
        <a:xfrm>
          <a:off x="8271587" y="10818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87647</xdr:rowOff>
    </xdr:from>
    <xdr:ext cx="469744" cy="259045"/>
    <xdr:sp macro="" textlink="">
      <xdr:nvSpPr>
        <xdr:cNvPr id="259" name="n_2mainValue【体育館・プール】&#10;一人当たり面積"/>
        <xdr:cNvSpPr txBox="1"/>
      </xdr:nvSpPr>
      <xdr:spPr>
        <a:xfrm>
          <a:off x="7509587" y="1081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87647</xdr:rowOff>
    </xdr:from>
    <xdr:ext cx="469744" cy="259045"/>
    <xdr:sp macro="" textlink="">
      <xdr:nvSpPr>
        <xdr:cNvPr id="260" name="n_3mainValue【体育館・プール】&#10;一人当たり面積"/>
        <xdr:cNvSpPr txBox="1"/>
      </xdr:nvSpPr>
      <xdr:spPr>
        <a:xfrm>
          <a:off x="6712027" y="1081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134274</xdr:rowOff>
    </xdr:from>
    <xdr:ext cx="469744" cy="259045"/>
    <xdr:sp macro="" textlink="">
      <xdr:nvSpPr>
        <xdr:cNvPr id="261" name="n_4mainValue【体育館・プール】&#10;一人当たり面積"/>
        <xdr:cNvSpPr txBox="1"/>
      </xdr:nvSpPr>
      <xdr:spPr>
        <a:xfrm>
          <a:off x="5937327" y="10360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3" name="直線コネクタ 272"/>
        <xdr:cNvCxnSpPr/>
      </xdr:nvCxnSpPr>
      <xdr:spPr>
        <a:xfrm>
          <a:off x="67056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4" name="テキスト ボックス 273"/>
        <xdr:cNvSpPr txBox="1"/>
      </xdr:nvSpPr>
      <xdr:spPr>
        <a:xfrm>
          <a:off x="27196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5" name="直線コネクタ 274"/>
        <xdr:cNvCxnSpPr/>
      </xdr:nvCxnSpPr>
      <xdr:spPr>
        <a:xfrm>
          <a:off x="67056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6" name="テキスト ボックス 275"/>
        <xdr:cNvSpPr txBox="1"/>
      </xdr:nvSpPr>
      <xdr:spPr>
        <a:xfrm>
          <a:off x="336081" y="138709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7" name="直線コネクタ 276"/>
        <xdr:cNvCxnSpPr/>
      </xdr:nvCxnSpPr>
      <xdr:spPr>
        <a:xfrm>
          <a:off x="67056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8" name="テキスト ボックス 277"/>
        <xdr:cNvSpPr txBox="1"/>
      </xdr:nvSpPr>
      <xdr:spPr>
        <a:xfrm>
          <a:off x="336081" y="1342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9" name="直線コネクタ 278"/>
        <xdr:cNvCxnSpPr/>
      </xdr:nvCxnSpPr>
      <xdr:spPr>
        <a:xfrm>
          <a:off x="67056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0" name="テキスト ボックス 279"/>
        <xdr:cNvSpPr txBox="1"/>
      </xdr:nvSpPr>
      <xdr:spPr>
        <a:xfrm>
          <a:off x="336081" y="129756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1" name="直線コネクタ 280"/>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2" name="テキスト ボックス 281"/>
        <xdr:cNvSpPr txBox="1"/>
      </xdr:nvSpPr>
      <xdr:spPr>
        <a:xfrm>
          <a:off x="336081" y="125298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3" name="【福祉施設】&#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150113</xdr:rowOff>
    </xdr:from>
    <xdr:to>
      <xdr:col>24</xdr:col>
      <xdr:colOff>62865</xdr:colOff>
      <xdr:row>86</xdr:row>
      <xdr:rowOff>38100</xdr:rowOff>
    </xdr:to>
    <xdr:cxnSp macro="">
      <xdr:nvCxnSpPr>
        <xdr:cNvPr id="284" name="直線コネクタ 283"/>
        <xdr:cNvCxnSpPr/>
      </xdr:nvCxnSpPr>
      <xdr:spPr>
        <a:xfrm flipV="1">
          <a:off x="4086225" y="13058393"/>
          <a:ext cx="0" cy="13967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285" name="【福祉施設】&#10;有形固定資産減価償却率最小値テキスト"/>
        <xdr:cNvSpPr txBox="1"/>
      </xdr:nvSpPr>
      <xdr:spPr>
        <a:xfrm>
          <a:off x="4124960" y="1445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86" name="直線コネクタ 285"/>
        <xdr:cNvCxnSpPr/>
      </xdr:nvCxnSpPr>
      <xdr:spPr>
        <a:xfrm>
          <a:off x="4020820" y="144551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96790</xdr:rowOff>
    </xdr:from>
    <xdr:ext cx="405111" cy="259045"/>
    <xdr:sp macro="" textlink="">
      <xdr:nvSpPr>
        <xdr:cNvPr id="287" name="【福祉施設】&#10;有形固定資産減価償却率最大値テキスト"/>
        <xdr:cNvSpPr txBox="1"/>
      </xdr:nvSpPr>
      <xdr:spPr>
        <a:xfrm>
          <a:off x="4124960" y="12837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150113</xdr:rowOff>
    </xdr:from>
    <xdr:to>
      <xdr:col>24</xdr:col>
      <xdr:colOff>152400</xdr:colOff>
      <xdr:row>77</xdr:row>
      <xdr:rowOff>150113</xdr:rowOff>
    </xdr:to>
    <xdr:cxnSp macro="">
      <xdr:nvCxnSpPr>
        <xdr:cNvPr id="288" name="直線コネクタ 287"/>
        <xdr:cNvCxnSpPr/>
      </xdr:nvCxnSpPr>
      <xdr:spPr>
        <a:xfrm>
          <a:off x="4020820" y="1305839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81042</xdr:rowOff>
    </xdr:from>
    <xdr:ext cx="405111" cy="259045"/>
    <xdr:sp macro="" textlink="">
      <xdr:nvSpPr>
        <xdr:cNvPr id="289" name="【福祉施設】&#10;有形固定資産減価償却率平均値テキスト"/>
        <xdr:cNvSpPr txBox="1"/>
      </xdr:nvSpPr>
      <xdr:spPr>
        <a:xfrm>
          <a:off x="4124960" y="133246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58165</xdr:rowOff>
    </xdr:from>
    <xdr:to>
      <xdr:col>24</xdr:col>
      <xdr:colOff>114300</xdr:colOff>
      <xdr:row>80</xdr:row>
      <xdr:rowOff>159765</xdr:rowOff>
    </xdr:to>
    <xdr:sp macro="" textlink="">
      <xdr:nvSpPr>
        <xdr:cNvPr id="290" name="フローチャート: 判断 289"/>
        <xdr:cNvSpPr/>
      </xdr:nvSpPr>
      <xdr:spPr>
        <a:xfrm>
          <a:off x="4036060" y="13469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60452</xdr:rowOff>
    </xdr:from>
    <xdr:to>
      <xdr:col>20</xdr:col>
      <xdr:colOff>38100</xdr:colOff>
      <xdr:row>80</xdr:row>
      <xdr:rowOff>162052</xdr:rowOff>
    </xdr:to>
    <xdr:sp macro="" textlink="">
      <xdr:nvSpPr>
        <xdr:cNvPr id="291" name="フローチャート: 判断 290"/>
        <xdr:cNvSpPr/>
      </xdr:nvSpPr>
      <xdr:spPr>
        <a:xfrm>
          <a:off x="3312160" y="1347165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10161</xdr:rowOff>
    </xdr:from>
    <xdr:to>
      <xdr:col>15</xdr:col>
      <xdr:colOff>101600</xdr:colOff>
      <xdr:row>80</xdr:row>
      <xdr:rowOff>111761</xdr:rowOff>
    </xdr:to>
    <xdr:sp macro="" textlink="">
      <xdr:nvSpPr>
        <xdr:cNvPr id="292" name="フローチャート: 判断 291"/>
        <xdr:cNvSpPr/>
      </xdr:nvSpPr>
      <xdr:spPr>
        <a:xfrm>
          <a:off x="2514600" y="13421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147320</xdr:rowOff>
    </xdr:from>
    <xdr:to>
      <xdr:col>10</xdr:col>
      <xdr:colOff>165100</xdr:colOff>
      <xdr:row>80</xdr:row>
      <xdr:rowOff>77470</xdr:rowOff>
    </xdr:to>
    <xdr:sp macro="" textlink="">
      <xdr:nvSpPr>
        <xdr:cNvPr id="293" name="フローチャート: 判断 292"/>
        <xdr:cNvSpPr/>
      </xdr:nvSpPr>
      <xdr:spPr>
        <a:xfrm>
          <a:off x="1739900" y="133908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55880</xdr:rowOff>
    </xdr:from>
    <xdr:to>
      <xdr:col>6</xdr:col>
      <xdr:colOff>38100</xdr:colOff>
      <xdr:row>79</xdr:row>
      <xdr:rowOff>157480</xdr:rowOff>
    </xdr:to>
    <xdr:sp macro="" textlink="">
      <xdr:nvSpPr>
        <xdr:cNvPr id="294" name="フローチャート: 判断 293"/>
        <xdr:cNvSpPr/>
      </xdr:nvSpPr>
      <xdr:spPr>
        <a:xfrm>
          <a:off x="965200" y="1329944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5" name="テキスト ボックス 294"/>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6" name="テキスト ボックス 295"/>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7" name="テキスト ボックス 296"/>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8" name="テキスト ボックス 297"/>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9" name="テキスト ボックス 298"/>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37592</xdr:rowOff>
    </xdr:from>
    <xdr:to>
      <xdr:col>24</xdr:col>
      <xdr:colOff>114300</xdr:colOff>
      <xdr:row>83</xdr:row>
      <xdr:rowOff>139192</xdr:rowOff>
    </xdr:to>
    <xdr:sp macro="" textlink="">
      <xdr:nvSpPr>
        <xdr:cNvPr id="300" name="楕円 299"/>
        <xdr:cNvSpPr/>
      </xdr:nvSpPr>
      <xdr:spPr>
        <a:xfrm>
          <a:off x="4036060" y="13951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16019</xdr:rowOff>
    </xdr:from>
    <xdr:ext cx="405111" cy="259045"/>
    <xdr:sp macro="" textlink="">
      <xdr:nvSpPr>
        <xdr:cNvPr id="301" name="【福祉施設】&#10;有形固定資産減価償却率該当値テキスト"/>
        <xdr:cNvSpPr txBox="1"/>
      </xdr:nvSpPr>
      <xdr:spPr>
        <a:xfrm>
          <a:off x="4124960" y="139301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158750</xdr:rowOff>
    </xdr:from>
    <xdr:to>
      <xdr:col>20</xdr:col>
      <xdr:colOff>38100</xdr:colOff>
      <xdr:row>83</xdr:row>
      <xdr:rowOff>88900</xdr:rowOff>
    </xdr:to>
    <xdr:sp macro="" textlink="">
      <xdr:nvSpPr>
        <xdr:cNvPr id="302" name="楕円 301"/>
        <xdr:cNvSpPr/>
      </xdr:nvSpPr>
      <xdr:spPr>
        <a:xfrm>
          <a:off x="3312160" y="139052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38100</xdr:rowOff>
    </xdr:from>
    <xdr:to>
      <xdr:col>24</xdr:col>
      <xdr:colOff>63500</xdr:colOff>
      <xdr:row>83</xdr:row>
      <xdr:rowOff>88392</xdr:rowOff>
    </xdr:to>
    <xdr:cxnSp macro="">
      <xdr:nvCxnSpPr>
        <xdr:cNvPr id="303" name="直線コネクタ 302"/>
        <xdr:cNvCxnSpPr/>
      </xdr:nvCxnSpPr>
      <xdr:spPr>
        <a:xfrm>
          <a:off x="3355340" y="13952220"/>
          <a:ext cx="73152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17018</xdr:rowOff>
    </xdr:from>
    <xdr:to>
      <xdr:col>15</xdr:col>
      <xdr:colOff>101600</xdr:colOff>
      <xdr:row>80</xdr:row>
      <xdr:rowOff>118618</xdr:rowOff>
    </xdr:to>
    <xdr:sp macro="" textlink="">
      <xdr:nvSpPr>
        <xdr:cNvPr id="304" name="楕円 303"/>
        <xdr:cNvSpPr/>
      </xdr:nvSpPr>
      <xdr:spPr>
        <a:xfrm>
          <a:off x="2514600" y="13428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67818</xdr:rowOff>
    </xdr:from>
    <xdr:to>
      <xdr:col>19</xdr:col>
      <xdr:colOff>177800</xdr:colOff>
      <xdr:row>83</xdr:row>
      <xdr:rowOff>38100</xdr:rowOff>
    </xdr:to>
    <xdr:cxnSp macro="">
      <xdr:nvCxnSpPr>
        <xdr:cNvPr id="305" name="直線コネクタ 304"/>
        <xdr:cNvCxnSpPr/>
      </xdr:nvCxnSpPr>
      <xdr:spPr>
        <a:xfrm>
          <a:off x="2565400" y="13479018"/>
          <a:ext cx="789940" cy="473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122174</xdr:rowOff>
    </xdr:from>
    <xdr:to>
      <xdr:col>10</xdr:col>
      <xdr:colOff>165100</xdr:colOff>
      <xdr:row>80</xdr:row>
      <xdr:rowOff>52324</xdr:rowOff>
    </xdr:to>
    <xdr:sp macro="" textlink="">
      <xdr:nvSpPr>
        <xdr:cNvPr id="306" name="楕円 305"/>
        <xdr:cNvSpPr/>
      </xdr:nvSpPr>
      <xdr:spPr>
        <a:xfrm>
          <a:off x="1739900" y="1336573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1524</xdr:rowOff>
    </xdr:from>
    <xdr:to>
      <xdr:col>15</xdr:col>
      <xdr:colOff>50800</xdr:colOff>
      <xdr:row>80</xdr:row>
      <xdr:rowOff>67818</xdr:rowOff>
    </xdr:to>
    <xdr:cxnSp macro="">
      <xdr:nvCxnSpPr>
        <xdr:cNvPr id="307" name="直線コネクタ 306"/>
        <xdr:cNvCxnSpPr/>
      </xdr:nvCxnSpPr>
      <xdr:spPr>
        <a:xfrm>
          <a:off x="1790700" y="13412724"/>
          <a:ext cx="774700" cy="6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110744</xdr:rowOff>
    </xdr:from>
    <xdr:to>
      <xdr:col>6</xdr:col>
      <xdr:colOff>38100</xdr:colOff>
      <xdr:row>80</xdr:row>
      <xdr:rowOff>40894</xdr:rowOff>
    </xdr:to>
    <xdr:sp macro="" textlink="">
      <xdr:nvSpPr>
        <xdr:cNvPr id="308" name="楕円 307"/>
        <xdr:cNvSpPr/>
      </xdr:nvSpPr>
      <xdr:spPr>
        <a:xfrm>
          <a:off x="965200" y="1335430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161544</xdr:rowOff>
    </xdr:from>
    <xdr:to>
      <xdr:col>10</xdr:col>
      <xdr:colOff>114300</xdr:colOff>
      <xdr:row>80</xdr:row>
      <xdr:rowOff>1524</xdr:rowOff>
    </xdr:to>
    <xdr:cxnSp macro="">
      <xdr:nvCxnSpPr>
        <xdr:cNvPr id="309" name="直線コネクタ 308"/>
        <xdr:cNvCxnSpPr/>
      </xdr:nvCxnSpPr>
      <xdr:spPr>
        <a:xfrm>
          <a:off x="1008380" y="13405104"/>
          <a:ext cx="78232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7129</xdr:rowOff>
    </xdr:from>
    <xdr:ext cx="405111" cy="259045"/>
    <xdr:sp macro="" textlink="">
      <xdr:nvSpPr>
        <xdr:cNvPr id="310" name="n_1aveValue【福祉施設】&#10;有形固定資産減価償却率"/>
        <xdr:cNvSpPr txBox="1"/>
      </xdr:nvSpPr>
      <xdr:spPr>
        <a:xfrm>
          <a:off x="3170564" y="13250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128288</xdr:rowOff>
    </xdr:from>
    <xdr:ext cx="405111" cy="259045"/>
    <xdr:sp macro="" textlink="">
      <xdr:nvSpPr>
        <xdr:cNvPr id="311" name="n_2aveValue【福祉施設】&#10;有形固定資産減価償却率"/>
        <xdr:cNvSpPr txBox="1"/>
      </xdr:nvSpPr>
      <xdr:spPr>
        <a:xfrm>
          <a:off x="2385704" y="13204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68597</xdr:rowOff>
    </xdr:from>
    <xdr:ext cx="405111" cy="259045"/>
    <xdr:sp macro="" textlink="">
      <xdr:nvSpPr>
        <xdr:cNvPr id="312" name="n_3aveValue【福祉施設】&#10;有形固定資産減価償却率"/>
        <xdr:cNvSpPr txBox="1"/>
      </xdr:nvSpPr>
      <xdr:spPr>
        <a:xfrm>
          <a:off x="1611004" y="13479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2557</xdr:rowOff>
    </xdr:from>
    <xdr:ext cx="405111" cy="259045"/>
    <xdr:sp macro="" textlink="">
      <xdr:nvSpPr>
        <xdr:cNvPr id="313" name="n_4aveValue【福祉施設】&#10;有形固定資産減価償却率"/>
        <xdr:cNvSpPr txBox="1"/>
      </xdr:nvSpPr>
      <xdr:spPr>
        <a:xfrm>
          <a:off x="836304" y="1307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80027</xdr:rowOff>
    </xdr:from>
    <xdr:ext cx="405111" cy="259045"/>
    <xdr:sp macro="" textlink="">
      <xdr:nvSpPr>
        <xdr:cNvPr id="314" name="n_1mainValue【福祉施設】&#10;有形固定資産減価償却率"/>
        <xdr:cNvSpPr txBox="1"/>
      </xdr:nvSpPr>
      <xdr:spPr>
        <a:xfrm>
          <a:off x="3170564" y="13994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109745</xdr:rowOff>
    </xdr:from>
    <xdr:ext cx="405111" cy="259045"/>
    <xdr:sp macro="" textlink="">
      <xdr:nvSpPr>
        <xdr:cNvPr id="315" name="n_2mainValue【福祉施設】&#10;有形固定資産減価償却率"/>
        <xdr:cNvSpPr txBox="1"/>
      </xdr:nvSpPr>
      <xdr:spPr>
        <a:xfrm>
          <a:off x="2385704" y="13520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68851</xdr:rowOff>
    </xdr:from>
    <xdr:ext cx="405111" cy="259045"/>
    <xdr:sp macro="" textlink="">
      <xdr:nvSpPr>
        <xdr:cNvPr id="316" name="n_3mainValue【福祉施設】&#10;有形固定資産減価償却率"/>
        <xdr:cNvSpPr txBox="1"/>
      </xdr:nvSpPr>
      <xdr:spPr>
        <a:xfrm>
          <a:off x="1611004" y="13144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32021</xdr:rowOff>
    </xdr:from>
    <xdr:ext cx="405111" cy="259045"/>
    <xdr:sp macro="" textlink="">
      <xdr:nvSpPr>
        <xdr:cNvPr id="317" name="n_4mainValue【福祉施設】&#10;有形固定資産減価償却率"/>
        <xdr:cNvSpPr txBox="1"/>
      </xdr:nvSpPr>
      <xdr:spPr>
        <a:xfrm>
          <a:off x="836304" y="13443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8" name="正方形/長方形 317"/>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9" name="正方形/長方形 318"/>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0" name="正方形/長方形 319"/>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1" name="正方形/長方形 320"/>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2" name="正方形/長方形 321"/>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3" name="正方形/長方形 322"/>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4" name="正方形/長方形 323"/>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5" name="正方形/長方形 324"/>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6" name="テキスト ボックス 325"/>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7" name="直線コネクタ 326"/>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28" name="直線コネクタ 327"/>
        <xdr:cNvCxnSpPr/>
      </xdr:nvCxnSpPr>
      <xdr:spPr>
        <a:xfrm>
          <a:off x="5826760" y="14344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29" name="テキスト ボックス 328"/>
        <xdr:cNvSpPr txBox="1"/>
      </xdr:nvSpPr>
      <xdr:spPr>
        <a:xfrm>
          <a:off x="5405301" y="14206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0" name="直線コネクタ 329"/>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1" name="テキスト ボックス 330"/>
        <xdr:cNvSpPr txBox="1"/>
      </xdr:nvSpPr>
      <xdr:spPr>
        <a:xfrm>
          <a:off x="540530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2" name="直線コネクタ 331"/>
        <xdr:cNvCxnSpPr/>
      </xdr:nvCxnSpPr>
      <xdr:spPr>
        <a:xfrm>
          <a:off x="5826760" y="132283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3" name="テキスト ボックス 332"/>
        <xdr:cNvSpPr txBox="1"/>
      </xdr:nvSpPr>
      <xdr:spPr>
        <a:xfrm>
          <a:off x="5405301" y="130860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4" name="直線コネクタ 333"/>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5" name="テキスト ボックス 334"/>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6" name="【福祉施設】&#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89536</xdr:rowOff>
    </xdr:from>
    <xdr:to>
      <xdr:col>54</xdr:col>
      <xdr:colOff>189865</xdr:colOff>
      <xdr:row>85</xdr:row>
      <xdr:rowOff>78105</xdr:rowOff>
    </xdr:to>
    <xdr:cxnSp macro="">
      <xdr:nvCxnSpPr>
        <xdr:cNvPr id="337" name="直線コネクタ 336"/>
        <xdr:cNvCxnSpPr/>
      </xdr:nvCxnSpPr>
      <xdr:spPr>
        <a:xfrm flipV="1">
          <a:off x="9219565" y="13165456"/>
          <a:ext cx="0" cy="11620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81932</xdr:rowOff>
    </xdr:from>
    <xdr:ext cx="469744" cy="259045"/>
    <xdr:sp macro="" textlink="">
      <xdr:nvSpPr>
        <xdr:cNvPr id="338" name="【福祉施設】&#10;一人当たり面積最小値テキスト"/>
        <xdr:cNvSpPr txBox="1"/>
      </xdr:nvSpPr>
      <xdr:spPr>
        <a:xfrm>
          <a:off x="9258300" y="14331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78105</xdr:rowOff>
    </xdr:from>
    <xdr:to>
      <xdr:col>55</xdr:col>
      <xdr:colOff>88900</xdr:colOff>
      <xdr:row>85</xdr:row>
      <xdr:rowOff>78105</xdr:rowOff>
    </xdr:to>
    <xdr:cxnSp macro="">
      <xdr:nvCxnSpPr>
        <xdr:cNvPr id="339" name="直線コネクタ 338"/>
        <xdr:cNvCxnSpPr/>
      </xdr:nvCxnSpPr>
      <xdr:spPr>
        <a:xfrm>
          <a:off x="9154160" y="143275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36213</xdr:rowOff>
    </xdr:from>
    <xdr:ext cx="469744" cy="259045"/>
    <xdr:sp macro="" textlink="">
      <xdr:nvSpPr>
        <xdr:cNvPr id="340" name="【福祉施設】&#10;一人当たり面積最大値テキスト"/>
        <xdr:cNvSpPr txBox="1"/>
      </xdr:nvSpPr>
      <xdr:spPr>
        <a:xfrm>
          <a:off x="9258300" y="12944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89536</xdr:rowOff>
    </xdr:from>
    <xdr:to>
      <xdr:col>55</xdr:col>
      <xdr:colOff>88900</xdr:colOff>
      <xdr:row>78</xdr:row>
      <xdr:rowOff>89536</xdr:rowOff>
    </xdr:to>
    <xdr:cxnSp macro="">
      <xdr:nvCxnSpPr>
        <xdr:cNvPr id="341" name="直線コネクタ 340"/>
        <xdr:cNvCxnSpPr/>
      </xdr:nvCxnSpPr>
      <xdr:spPr>
        <a:xfrm>
          <a:off x="9154160" y="1316545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78757</xdr:rowOff>
    </xdr:from>
    <xdr:ext cx="469744" cy="259045"/>
    <xdr:sp macro="" textlink="">
      <xdr:nvSpPr>
        <xdr:cNvPr id="342" name="【福祉施設】&#10;一人当たり面積平均値テキスト"/>
        <xdr:cNvSpPr txBox="1"/>
      </xdr:nvSpPr>
      <xdr:spPr>
        <a:xfrm>
          <a:off x="9258300" y="138252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55880</xdr:rowOff>
    </xdr:from>
    <xdr:to>
      <xdr:col>55</xdr:col>
      <xdr:colOff>50800</xdr:colOff>
      <xdr:row>83</xdr:row>
      <xdr:rowOff>157480</xdr:rowOff>
    </xdr:to>
    <xdr:sp macro="" textlink="">
      <xdr:nvSpPr>
        <xdr:cNvPr id="343" name="フローチャート: 判断 342"/>
        <xdr:cNvSpPr/>
      </xdr:nvSpPr>
      <xdr:spPr>
        <a:xfrm>
          <a:off x="9192260" y="1397000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55880</xdr:rowOff>
    </xdr:from>
    <xdr:to>
      <xdr:col>50</xdr:col>
      <xdr:colOff>165100</xdr:colOff>
      <xdr:row>83</xdr:row>
      <xdr:rowOff>157480</xdr:rowOff>
    </xdr:to>
    <xdr:sp macro="" textlink="">
      <xdr:nvSpPr>
        <xdr:cNvPr id="344" name="フローチャート: 判断 343"/>
        <xdr:cNvSpPr/>
      </xdr:nvSpPr>
      <xdr:spPr>
        <a:xfrm>
          <a:off x="8445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50164</xdr:rowOff>
    </xdr:from>
    <xdr:to>
      <xdr:col>46</xdr:col>
      <xdr:colOff>38100</xdr:colOff>
      <xdr:row>83</xdr:row>
      <xdr:rowOff>151764</xdr:rowOff>
    </xdr:to>
    <xdr:sp macro="" textlink="">
      <xdr:nvSpPr>
        <xdr:cNvPr id="345" name="フローチャート: 判断 344"/>
        <xdr:cNvSpPr/>
      </xdr:nvSpPr>
      <xdr:spPr>
        <a:xfrm>
          <a:off x="7670800" y="1396428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21589</xdr:rowOff>
    </xdr:from>
    <xdr:to>
      <xdr:col>41</xdr:col>
      <xdr:colOff>101600</xdr:colOff>
      <xdr:row>83</xdr:row>
      <xdr:rowOff>123189</xdr:rowOff>
    </xdr:to>
    <xdr:sp macro="" textlink="">
      <xdr:nvSpPr>
        <xdr:cNvPr id="346" name="フローチャート: 判断 345"/>
        <xdr:cNvSpPr/>
      </xdr:nvSpPr>
      <xdr:spPr>
        <a:xfrm>
          <a:off x="6873240" y="13935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73025</xdr:rowOff>
    </xdr:from>
    <xdr:to>
      <xdr:col>36</xdr:col>
      <xdr:colOff>165100</xdr:colOff>
      <xdr:row>83</xdr:row>
      <xdr:rowOff>3175</xdr:rowOff>
    </xdr:to>
    <xdr:sp macro="" textlink="">
      <xdr:nvSpPr>
        <xdr:cNvPr id="347" name="フローチャート: 判断 346"/>
        <xdr:cNvSpPr/>
      </xdr:nvSpPr>
      <xdr:spPr>
        <a:xfrm>
          <a:off x="6098540" y="138195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8" name="テキスト ボックス 347"/>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9" name="テキスト ボックス 348"/>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0" name="テキスト ボックス 349"/>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1" name="テキスト ボックス 350"/>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2" name="テキスト ボックス 351"/>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38736</xdr:rowOff>
    </xdr:from>
    <xdr:to>
      <xdr:col>55</xdr:col>
      <xdr:colOff>50800</xdr:colOff>
      <xdr:row>84</xdr:row>
      <xdr:rowOff>140336</xdr:rowOff>
    </xdr:to>
    <xdr:sp macro="" textlink="">
      <xdr:nvSpPr>
        <xdr:cNvPr id="353" name="楕円 352"/>
        <xdr:cNvSpPr/>
      </xdr:nvSpPr>
      <xdr:spPr>
        <a:xfrm>
          <a:off x="9192260" y="1412049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17163</xdr:rowOff>
    </xdr:from>
    <xdr:ext cx="469744" cy="259045"/>
    <xdr:sp macro="" textlink="">
      <xdr:nvSpPr>
        <xdr:cNvPr id="354" name="【福祉施設】&#10;一人当たり面積該当値テキスト"/>
        <xdr:cNvSpPr txBox="1"/>
      </xdr:nvSpPr>
      <xdr:spPr>
        <a:xfrm>
          <a:off x="9258300" y="14098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38736</xdr:rowOff>
    </xdr:from>
    <xdr:to>
      <xdr:col>50</xdr:col>
      <xdr:colOff>165100</xdr:colOff>
      <xdr:row>84</xdr:row>
      <xdr:rowOff>140336</xdr:rowOff>
    </xdr:to>
    <xdr:sp macro="" textlink="">
      <xdr:nvSpPr>
        <xdr:cNvPr id="355" name="楕円 354"/>
        <xdr:cNvSpPr/>
      </xdr:nvSpPr>
      <xdr:spPr>
        <a:xfrm>
          <a:off x="8445500" y="1412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89536</xdr:rowOff>
    </xdr:from>
    <xdr:to>
      <xdr:col>55</xdr:col>
      <xdr:colOff>0</xdr:colOff>
      <xdr:row>84</xdr:row>
      <xdr:rowOff>89536</xdr:rowOff>
    </xdr:to>
    <xdr:cxnSp macro="">
      <xdr:nvCxnSpPr>
        <xdr:cNvPr id="356" name="直線コネクタ 355"/>
        <xdr:cNvCxnSpPr/>
      </xdr:nvCxnSpPr>
      <xdr:spPr>
        <a:xfrm>
          <a:off x="8496300" y="14171296"/>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73025</xdr:rowOff>
    </xdr:from>
    <xdr:to>
      <xdr:col>46</xdr:col>
      <xdr:colOff>38100</xdr:colOff>
      <xdr:row>85</xdr:row>
      <xdr:rowOff>3175</xdr:rowOff>
    </xdr:to>
    <xdr:sp macro="" textlink="">
      <xdr:nvSpPr>
        <xdr:cNvPr id="357" name="楕円 356"/>
        <xdr:cNvSpPr/>
      </xdr:nvSpPr>
      <xdr:spPr>
        <a:xfrm>
          <a:off x="7670800" y="1415478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89536</xdr:rowOff>
    </xdr:from>
    <xdr:to>
      <xdr:col>50</xdr:col>
      <xdr:colOff>114300</xdr:colOff>
      <xdr:row>84</xdr:row>
      <xdr:rowOff>123825</xdr:rowOff>
    </xdr:to>
    <xdr:cxnSp macro="">
      <xdr:nvCxnSpPr>
        <xdr:cNvPr id="358" name="直線コネクタ 357"/>
        <xdr:cNvCxnSpPr/>
      </xdr:nvCxnSpPr>
      <xdr:spPr>
        <a:xfrm flipV="1">
          <a:off x="7713980" y="14171296"/>
          <a:ext cx="78232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73025</xdr:rowOff>
    </xdr:from>
    <xdr:to>
      <xdr:col>41</xdr:col>
      <xdr:colOff>101600</xdr:colOff>
      <xdr:row>85</xdr:row>
      <xdr:rowOff>3175</xdr:rowOff>
    </xdr:to>
    <xdr:sp macro="" textlink="">
      <xdr:nvSpPr>
        <xdr:cNvPr id="359" name="楕円 358"/>
        <xdr:cNvSpPr/>
      </xdr:nvSpPr>
      <xdr:spPr>
        <a:xfrm>
          <a:off x="6873240" y="141547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123825</xdr:rowOff>
    </xdr:from>
    <xdr:to>
      <xdr:col>45</xdr:col>
      <xdr:colOff>177800</xdr:colOff>
      <xdr:row>84</xdr:row>
      <xdr:rowOff>123825</xdr:rowOff>
    </xdr:to>
    <xdr:cxnSp macro="">
      <xdr:nvCxnSpPr>
        <xdr:cNvPr id="360" name="直線コネクタ 359"/>
        <xdr:cNvCxnSpPr/>
      </xdr:nvCxnSpPr>
      <xdr:spPr>
        <a:xfrm>
          <a:off x="6924040" y="14205585"/>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95886</xdr:rowOff>
    </xdr:from>
    <xdr:to>
      <xdr:col>36</xdr:col>
      <xdr:colOff>165100</xdr:colOff>
      <xdr:row>83</xdr:row>
      <xdr:rowOff>26036</xdr:rowOff>
    </xdr:to>
    <xdr:sp macro="" textlink="">
      <xdr:nvSpPr>
        <xdr:cNvPr id="361" name="楕円 360"/>
        <xdr:cNvSpPr/>
      </xdr:nvSpPr>
      <xdr:spPr>
        <a:xfrm>
          <a:off x="6098540" y="1384236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146686</xdr:rowOff>
    </xdr:from>
    <xdr:to>
      <xdr:col>41</xdr:col>
      <xdr:colOff>50800</xdr:colOff>
      <xdr:row>84</xdr:row>
      <xdr:rowOff>123825</xdr:rowOff>
    </xdr:to>
    <xdr:cxnSp macro="">
      <xdr:nvCxnSpPr>
        <xdr:cNvPr id="362" name="直線コネクタ 361"/>
        <xdr:cNvCxnSpPr/>
      </xdr:nvCxnSpPr>
      <xdr:spPr>
        <a:xfrm>
          <a:off x="6149340" y="13893166"/>
          <a:ext cx="774700" cy="312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2557</xdr:rowOff>
    </xdr:from>
    <xdr:ext cx="469744" cy="259045"/>
    <xdr:sp macro="" textlink="">
      <xdr:nvSpPr>
        <xdr:cNvPr id="363" name="n_1aveValue【福祉施設】&#10;一人当たり面積"/>
        <xdr:cNvSpPr txBox="1"/>
      </xdr:nvSpPr>
      <xdr:spPr>
        <a:xfrm>
          <a:off x="8271587" y="13749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168291</xdr:rowOff>
    </xdr:from>
    <xdr:ext cx="469744" cy="259045"/>
    <xdr:sp macro="" textlink="">
      <xdr:nvSpPr>
        <xdr:cNvPr id="364" name="n_2aveValue【福祉施設】&#10;一人当たり面積"/>
        <xdr:cNvSpPr txBox="1"/>
      </xdr:nvSpPr>
      <xdr:spPr>
        <a:xfrm>
          <a:off x="7509587" y="13747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139716</xdr:rowOff>
    </xdr:from>
    <xdr:ext cx="469744" cy="259045"/>
    <xdr:sp macro="" textlink="">
      <xdr:nvSpPr>
        <xdr:cNvPr id="365" name="n_3aveValue【福祉施設】&#10;一人当たり面積"/>
        <xdr:cNvSpPr txBox="1"/>
      </xdr:nvSpPr>
      <xdr:spPr>
        <a:xfrm>
          <a:off x="6712027" y="13718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19702</xdr:rowOff>
    </xdr:from>
    <xdr:ext cx="469744" cy="259045"/>
    <xdr:sp macro="" textlink="">
      <xdr:nvSpPr>
        <xdr:cNvPr id="366" name="n_4aveValue【福祉施設】&#10;一人当たり面積"/>
        <xdr:cNvSpPr txBox="1"/>
      </xdr:nvSpPr>
      <xdr:spPr>
        <a:xfrm>
          <a:off x="5937327" y="13598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131463</xdr:rowOff>
    </xdr:from>
    <xdr:ext cx="469744" cy="259045"/>
    <xdr:sp macro="" textlink="">
      <xdr:nvSpPr>
        <xdr:cNvPr id="367" name="n_1mainValue【福祉施設】&#10;一人当たり面積"/>
        <xdr:cNvSpPr txBox="1"/>
      </xdr:nvSpPr>
      <xdr:spPr>
        <a:xfrm>
          <a:off x="8271587" y="14213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165752</xdr:rowOff>
    </xdr:from>
    <xdr:ext cx="469744" cy="259045"/>
    <xdr:sp macro="" textlink="">
      <xdr:nvSpPr>
        <xdr:cNvPr id="368" name="n_2mainValue【福祉施設】&#10;一人当たり面積"/>
        <xdr:cNvSpPr txBox="1"/>
      </xdr:nvSpPr>
      <xdr:spPr>
        <a:xfrm>
          <a:off x="7509587" y="14247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165752</xdr:rowOff>
    </xdr:from>
    <xdr:ext cx="469744" cy="259045"/>
    <xdr:sp macro="" textlink="">
      <xdr:nvSpPr>
        <xdr:cNvPr id="369" name="n_3mainValue【福祉施設】&#10;一人当たり面積"/>
        <xdr:cNvSpPr txBox="1"/>
      </xdr:nvSpPr>
      <xdr:spPr>
        <a:xfrm>
          <a:off x="6712027" y="14247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17163</xdr:rowOff>
    </xdr:from>
    <xdr:ext cx="469744" cy="259045"/>
    <xdr:sp macro="" textlink="">
      <xdr:nvSpPr>
        <xdr:cNvPr id="370" name="n_4mainValue【福祉施設】&#10;一人当たり面積"/>
        <xdr:cNvSpPr txBox="1"/>
      </xdr:nvSpPr>
      <xdr:spPr>
        <a:xfrm>
          <a:off x="5937327" y="1393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1" name="正方形/長方形 370"/>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2" name="正方形/長方形 371"/>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3" name="正方形/長方形 372"/>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4" name="正方形/長方形 373"/>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5" name="正方形/長方形 374"/>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6" name="正方形/長方形 375"/>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7" name="正方形/長方形 376"/>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8" name="正方形/長方形 377"/>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79" name="正方形/長方形 378"/>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0" name="正方形/長方形 379"/>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1" name="正方形/長方形 380"/>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2" name="正方形/長方形 381"/>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3" name="正方形/長方形 382"/>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4" name="正方形/長方形 383"/>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5" name="正方形/長方形 384"/>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6" name="正方形/長方形 385"/>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87" name="正方形/長方形 386"/>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8" name="正方形/長方形 387"/>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9" name="正方形/長方形 388"/>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0" name="正方形/長方形 389"/>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1" name="正方形/長方形 390"/>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2" name="正方形/長方形 391"/>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3" name="正方形/長方形 392"/>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4" name="正方形/長方形 393"/>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5" name="テキスト ボックス 394"/>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6" name="直線コネクタ 395"/>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97" name="テキスト ボックス 396"/>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98" name="直線コネクタ 397"/>
        <xdr:cNvCxnSpPr/>
      </xdr:nvCxnSpPr>
      <xdr:spPr>
        <a:xfrm>
          <a:off x="10960100" y="713340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99" name="テキスト ボックス 398"/>
        <xdr:cNvSpPr txBox="1"/>
      </xdr:nvSpPr>
      <xdr:spPr>
        <a:xfrm>
          <a:off x="1056150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0" name="直線コネクタ 399"/>
        <xdr:cNvCxnSpPr/>
      </xdr:nvCxnSpPr>
      <xdr:spPr>
        <a:xfrm>
          <a:off x="10960100" y="681445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1" name="テキスト ボックス 400"/>
        <xdr:cNvSpPr txBox="1"/>
      </xdr:nvSpPr>
      <xdr:spPr>
        <a:xfrm>
          <a:off x="1060276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2" name="直線コネクタ 401"/>
        <xdr:cNvCxnSpPr/>
      </xdr:nvCxnSpPr>
      <xdr:spPr>
        <a:xfrm>
          <a:off x="10960100" y="649550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3" name="テキスト ボックス 402"/>
        <xdr:cNvSpPr txBox="1"/>
      </xdr:nvSpPr>
      <xdr:spPr>
        <a:xfrm>
          <a:off x="1060276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4" name="直線コネクタ 403"/>
        <xdr:cNvCxnSpPr/>
      </xdr:nvCxnSpPr>
      <xdr:spPr>
        <a:xfrm>
          <a:off x="10960100" y="617655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5" name="テキスト ボックス 404"/>
        <xdr:cNvSpPr txBox="1"/>
      </xdr:nvSpPr>
      <xdr:spPr>
        <a:xfrm>
          <a:off x="1060276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06" name="直線コネクタ 405"/>
        <xdr:cNvCxnSpPr/>
      </xdr:nvCxnSpPr>
      <xdr:spPr>
        <a:xfrm>
          <a:off x="10960100" y="585760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07" name="テキスト ボックス 406"/>
        <xdr:cNvSpPr txBox="1"/>
      </xdr:nvSpPr>
      <xdr:spPr>
        <a:xfrm>
          <a:off x="1060276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08" name="直線コネクタ 407"/>
        <xdr:cNvCxnSpPr/>
      </xdr:nvCxnSpPr>
      <xdr:spPr>
        <a:xfrm>
          <a:off x="10960100" y="553484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09" name="テキスト ボックス 408"/>
        <xdr:cNvSpPr txBox="1"/>
      </xdr:nvSpPr>
      <xdr:spPr>
        <a:xfrm>
          <a:off x="1066688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0" name="直線コネクタ 409"/>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1" name="【一般廃棄物処理施設】&#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17417</xdr:rowOff>
    </xdr:from>
    <xdr:to>
      <xdr:col>85</xdr:col>
      <xdr:colOff>126364</xdr:colOff>
      <xdr:row>41</xdr:row>
      <xdr:rowOff>167640</xdr:rowOff>
    </xdr:to>
    <xdr:cxnSp macro="">
      <xdr:nvCxnSpPr>
        <xdr:cNvPr id="412" name="直線コネクタ 411"/>
        <xdr:cNvCxnSpPr/>
      </xdr:nvCxnSpPr>
      <xdr:spPr>
        <a:xfrm flipV="1">
          <a:off x="14375764" y="5717177"/>
          <a:ext cx="0" cy="1323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xdr:rowOff>
    </xdr:from>
    <xdr:ext cx="405111" cy="259045"/>
    <xdr:sp macro="" textlink="">
      <xdr:nvSpPr>
        <xdr:cNvPr id="413" name="【一般廃棄物処理施設】&#10;有形固定資産減価償却率最小値テキスト"/>
        <xdr:cNvSpPr txBox="1"/>
      </xdr:nvSpPr>
      <xdr:spPr>
        <a:xfrm>
          <a:off x="14414500" y="704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167640</xdr:rowOff>
    </xdr:from>
    <xdr:to>
      <xdr:col>86</xdr:col>
      <xdr:colOff>25400</xdr:colOff>
      <xdr:row>41</xdr:row>
      <xdr:rowOff>167640</xdr:rowOff>
    </xdr:to>
    <xdr:cxnSp macro="">
      <xdr:nvCxnSpPr>
        <xdr:cNvPr id="414" name="直線コネクタ 413"/>
        <xdr:cNvCxnSpPr/>
      </xdr:nvCxnSpPr>
      <xdr:spPr>
        <a:xfrm>
          <a:off x="14287500" y="70408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135544</xdr:rowOff>
    </xdr:from>
    <xdr:ext cx="405111" cy="259045"/>
    <xdr:sp macro="" textlink="">
      <xdr:nvSpPr>
        <xdr:cNvPr id="415" name="【一般廃棄物処理施設】&#10;有形固定資産減価償却率最大値テキスト"/>
        <xdr:cNvSpPr txBox="1"/>
      </xdr:nvSpPr>
      <xdr:spPr>
        <a:xfrm>
          <a:off x="14414500" y="5500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17417</xdr:rowOff>
    </xdr:from>
    <xdr:to>
      <xdr:col>86</xdr:col>
      <xdr:colOff>25400</xdr:colOff>
      <xdr:row>34</xdr:row>
      <xdr:rowOff>17417</xdr:rowOff>
    </xdr:to>
    <xdr:cxnSp macro="">
      <xdr:nvCxnSpPr>
        <xdr:cNvPr id="416" name="直線コネクタ 415"/>
        <xdr:cNvCxnSpPr/>
      </xdr:nvCxnSpPr>
      <xdr:spPr>
        <a:xfrm>
          <a:off x="14287500" y="571717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33218</xdr:rowOff>
    </xdr:from>
    <xdr:ext cx="405111" cy="259045"/>
    <xdr:sp macro="" textlink="">
      <xdr:nvSpPr>
        <xdr:cNvPr id="417" name="【一般廃棄物処理施設】&#10;有形固定資産減価償却率平均値テキスト"/>
        <xdr:cNvSpPr txBox="1"/>
      </xdr:nvSpPr>
      <xdr:spPr>
        <a:xfrm>
          <a:off x="14414500" y="64035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54791</xdr:rowOff>
    </xdr:from>
    <xdr:to>
      <xdr:col>85</xdr:col>
      <xdr:colOff>177800</xdr:colOff>
      <xdr:row>38</xdr:row>
      <xdr:rowOff>156391</xdr:rowOff>
    </xdr:to>
    <xdr:sp macro="" textlink="">
      <xdr:nvSpPr>
        <xdr:cNvPr id="418" name="フローチャート: 判断 417"/>
        <xdr:cNvSpPr/>
      </xdr:nvSpPr>
      <xdr:spPr>
        <a:xfrm>
          <a:off x="14325600" y="6425111"/>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38463</xdr:rowOff>
    </xdr:from>
    <xdr:to>
      <xdr:col>81</xdr:col>
      <xdr:colOff>101600</xdr:colOff>
      <xdr:row>38</xdr:row>
      <xdr:rowOff>140063</xdr:rowOff>
    </xdr:to>
    <xdr:sp macro="" textlink="">
      <xdr:nvSpPr>
        <xdr:cNvPr id="419" name="フローチャート: 判断 418"/>
        <xdr:cNvSpPr/>
      </xdr:nvSpPr>
      <xdr:spPr>
        <a:xfrm>
          <a:off x="13578840" y="6408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67854</xdr:rowOff>
    </xdr:from>
    <xdr:to>
      <xdr:col>76</xdr:col>
      <xdr:colOff>165100</xdr:colOff>
      <xdr:row>38</xdr:row>
      <xdr:rowOff>169454</xdr:rowOff>
    </xdr:to>
    <xdr:sp macro="" textlink="">
      <xdr:nvSpPr>
        <xdr:cNvPr id="420" name="フローチャート: 判断 419"/>
        <xdr:cNvSpPr/>
      </xdr:nvSpPr>
      <xdr:spPr>
        <a:xfrm>
          <a:off x="12804140" y="643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72753</xdr:rowOff>
    </xdr:from>
    <xdr:to>
      <xdr:col>72</xdr:col>
      <xdr:colOff>38100</xdr:colOff>
      <xdr:row>39</xdr:row>
      <xdr:rowOff>2903</xdr:rowOff>
    </xdr:to>
    <xdr:sp macro="" textlink="">
      <xdr:nvSpPr>
        <xdr:cNvPr id="421" name="フローチャート: 判断 420"/>
        <xdr:cNvSpPr/>
      </xdr:nvSpPr>
      <xdr:spPr>
        <a:xfrm>
          <a:off x="12029440" y="644307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128270</xdr:rowOff>
    </xdr:from>
    <xdr:to>
      <xdr:col>67</xdr:col>
      <xdr:colOff>101600</xdr:colOff>
      <xdr:row>39</xdr:row>
      <xdr:rowOff>58420</xdr:rowOff>
    </xdr:to>
    <xdr:sp macro="" textlink="">
      <xdr:nvSpPr>
        <xdr:cNvPr id="422" name="フローチャート: 判断 421"/>
        <xdr:cNvSpPr/>
      </xdr:nvSpPr>
      <xdr:spPr>
        <a:xfrm>
          <a:off x="11231880" y="64985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3" name="テキスト ボックス 422"/>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4" name="テキスト ボックス 423"/>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5" name="テキスト ボックス 424"/>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6" name="テキスト ボックス 425"/>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7" name="テキスト ボックス 426"/>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85816</xdr:rowOff>
    </xdr:from>
    <xdr:to>
      <xdr:col>85</xdr:col>
      <xdr:colOff>177800</xdr:colOff>
      <xdr:row>38</xdr:row>
      <xdr:rowOff>15966</xdr:rowOff>
    </xdr:to>
    <xdr:sp macro="" textlink="">
      <xdr:nvSpPr>
        <xdr:cNvPr id="428" name="楕円 427"/>
        <xdr:cNvSpPr/>
      </xdr:nvSpPr>
      <xdr:spPr>
        <a:xfrm>
          <a:off x="14325600" y="6288496"/>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108693</xdr:rowOff>
    </xdr:from>
    <xdr:ext cx="405111" cy="259045"/>
    <xdr:sp macro="" textlink="">
      <xdr:nvSpPr>
        <xdr:cNvPr id="429" name="【一般廃棄物処理施設】&#10;有形固定資産減価償却率該当値テキスト"/>
        <xdr:cNvSpPr txBox="1"/>
      </xdr:nvSpPr>
      <xdr:spPr>
        <a:xfrm>
          <a:off x="14414500" y="6143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44994</xdr:rowOff>
    </xdr:from>
    <xdr:to>
      <xdr:col>81</xdr:col>
      <xdr:colOff>101600</xdr:colOff>
      <xdr:row>37</xdr:row>
      <xdr:rowOff>146594</xdr:rowOff>
    </xdr:to>
    <xdr:sp macro="" textlink="">
      <xdr:nvSpPr>
        <xdr:cNvPr id="430" name="楕円 429"/>
        <xdr:cNvSpPr/>
      </xdr:nvSpPr>
      <xdr:spPr>
        <a:xfrm>
          <a:off x="13578840" y="6247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95794</xdr:rowOff>
    </xdr:from>
    <xdr:to>
      <xdr:col>85</xdr:col>
      <xdr:colOff>127000</xdr:colOff>
      <xdr:row>37</xdr:row>
      <xdr:rowOff>136616</xdr:rowOff>
    </xdr:to>
    <xdr:cxnSp macro="">
      <xdr:nvCxnSpPr>
        <xdr:cNvPr id="431" name="直線コネクタ 430"/>
        <xdr:cNvCxnSpPr/>
      </xdr:nvCxnSpPr>
      <xdr:spPr>
        <a:xfrm>
          <a:off x="13629640" y="6298474"/>
          <a:ext cx="74676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4173</xdr:rowOff>
    </xdr:from>
    <xdr:to>
      <xdr:col>76</xdr:col>
      <xdr:colOff>165100</xdr:colOff>
      <xdr:row>37</xdr:row>
      <xdr:rowOff>105773</xdr:rowOff>
    </xdr:to>
    <xdr:sp macro="" textlink="">
      <xdr:nvSpPr>
        <xdr:cNvPr id="432" name="楕円 431"/>
        <xdr:cNvSpPr/>
      </xdr:nvSpPr>
      <xdr:spPr>
        <a:xfrm>
          <a:off x="12804140" y="6206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54973</xdr:rowOff>
    </xdr:from>
    <xdr:to>
      <xdr:col>81</xdr:col>
      <xdr:colOff>50800</xdr:colOff>
      <xdr:row>37</xdr:row>
      <xdr:rowOff>95794</xdr:rowOff>
    </xdr:to>
    <xdr:cxnSp macro="">
      <xdr:nvCxnSpPr>
        <xdr:cNvPr id="433" name="直線コネクタ 432"/>
        <xdr:cNvCxnSpPr/>
      </xdr:nvCxnSpPr>
      <xdr:spPr>
        <a:xfrm>
          <a:off x="12854940" y="6257653"/>
          <a:ext cx="7747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131190</xdr:rowOff>
    </xdr:from>
    <xdr:ext cx="405111" cy="259045"/>
    <xdr:sp macro="" textlink="">
      <xdr:nvSpPr>
        <xdr:cNvPr id="434" name="n_1aveValue【一般廃棄物処理施設】&#10;有形固定資産減価償却率"/>
        <xdr:cNvSpPr txBox="1"/>
      </xdr:nvSpPr>
      <xdr:spPr>
        <a:xfrm>
          <a:off x="13437244" y="65015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160581</xdr:rowOff>
    </xdr:from>
    <xdr:ext cx="405111" cy="259045"/>
    <xdr:sp macro="" textlink="">
      <xdr:nvSpPr>
        <xdr:cNvPr id="435" name="n_2aveValue【一般廃棄物処理施設】&#10;有形固定資産減価償却率"/>
        <xdr:cNvSpPr txBox="1"/>
      </xdr:nvSpPr>
      <xdr:spPr>
        <a:xfrm>
          <a:off x="12675244" y="6530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19430</xdr:rowOff>
    </xdr:from>
    <xdr:ext cx="405111" cy="259045"/>
    <xdr:sp macro="" textlink="">
      <xdr:nvSpPr>
        <xdr:cNvPr id="436" name="n_3aveValue【一般廃棄物処理施設】&#10;有形固定資産減価償却率"/>
        <xdr:cNvSpPr txBox="1"/>
      </xdr:nvSpPr>
      <xdr:spPr>
        <a:xfrm>
          <a:off x="11900544" y="62221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74947</xdr:rowOff>
    </xdr:from>
    <xdr:ext cx="405111" cy="259045"/>
    <xdr:sp macro="" textlink="">
      <xdr:nvSpPr>
        <xdr:cNvPr id="437" name="n_4aveValue【一般廃棄物処理施設】&#10;有形固定資産減価償却率"/>
        <xdr:cNvSpPr txBox="1"/>
      </xdr:nvSpPr>
      <xdr:spPr>
        <a:xfrm>
          <a:off x="11102984" y="627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163121</xdr:rowOff>
    </xdr:from>
    <xdr:ext cx="405111" cy="259045"/>
    <xdr:sp macro="" textlink="">
      <xdr:nvSpPr>
        <xdr:cNvPr id="438" name="n_1mainValue【一般廃棄物処理施設】&#10;有形固定資産減価償却率"/>
        <xdr:cNvSpPr txBox="1"/>
      </xdr:nvSpPr>
      <xdr:spPr>
        <a:xfrm>
          <a:off x="13437244" y="6030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122300</xdr:rowOff>
    </xdr:from>
    <xdr:ext cx="405111" cy="259045"/>
    <xdr:sp macro="" textlink="">
      <xdr:nvSpPr>
        <xdr:cNvPr id="439" name="n_2mainValue【一般廃棄物処理施設】&#10;有形固定資産減価償却率"/>
        <xdr:cNvSpPr txBox="1"/>
      </xdr:nvSpPr>
      <xdr:spPr>
        <a:xfrm>
          <a:off x="12675244" y="5989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0" name="正方形/長方形 439"/>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1" name="正方形/長方形 440"/>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2" name="正方形/長方形 441"/>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3" name="正方形/長方形 442"/>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4" name="正方形/長方形 443"/>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5" name="正方形/長方形 444"/>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6" name="正方形/長方形 445"/>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7" name="正方形/長方形 446"/>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8" name="テキスト ボックス 447"/>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9" name="直線コネクタ 448"/>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50" name="直線コネクタ 449"/>
        <xdr:cNvCxnSpPr/>
      </xdr:nvCxnSpPr>
      <xdr:spPr>
        <a:xfrm>
          <a:off x="1609344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51" name="テキスト ボックス 450"/>
        <xdr:cNvSpPr txBox="1"/>
      </xdr:nvSpPr>
      <xdr:spPr>
        <a:xfrm>
          <a:off x="15890374" y="694056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52" name="直線コネクタ 451"/>
        <xdr:cNvCxnSpPr/>
      </xdr:nvCxnSpPr>
      <xdr:spPr>
        <a:xfrm>
          <a:off x="1609344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453" name="テキスト ボックス 452"/>
        <xdr:cNvSpPr txBox="1"/>
      </xdr:nvSpPr>
      <xdr:spPr>
        <a:xfrm>
          <a:off x="15630721" y="65671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54" name="直線コネクタ 453"/>
        <xdr:cNvCxnSpPr/>
      </xdr:nvCxnSpPr>
      <xdr:spPr>
        <a:xfrm>
          <a:off x="1609344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55" name="テキスト ボックス 454"/>
        <xdr:cNvSpPr txBox="1"/>
      </xdr:nvSpPr>
      <xdr:spPr>
        <a:xfrm>
          <a:off x="15589461" y="61976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56" name="直線コネクタ 455"/>
        <xdr:cNvCxnSpPr/>
      </xdr:nvCxnSpPr>
      <xdr:spPr>
        <a:xfrm>
          <a:off x="1609344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57" name="テキスト ボックス 456"/>
        <xdr:cNvSpPr txBox="1"/>
      </xdr:nvSpPr>
      <xdr:spPr>
        <a:xfrm>
          <a:off x="15589461" y="582423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58" name="直線コネクタ 457"/>
        <xdr:cNvCxnSpPr/>
      </xdr:nvCxnSpPr>
      <xdr:spPr>
        <a:xfrm>
          <a:off x="1609344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59" name="テキスト ボックス 458"/>
        <xdr:cNvSpPr txBox="1"/>
      </xdr:nvSpPr>
      <xdr:spPr>
        <a:xfrm>
          <a:off x="15589461" y="54508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0" name="直線コネクタ 459"/>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61" name="テキスト ボックス 460"/>
        <xdr:cNvSpPr txBox="1"/>
      </xdr:nvSpPr>
      <xdr:spPr>
        <a:xfrm>
          <a:off x="1558946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2" name="【一般廃棄物処理施設】&#10;一人当たり有形固定資産（償却資産）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113858</xdr:rowOff>
    </xdr:from>
    <xdr:to>
      <xdr:col>116</xdr:col>
      <xdr:colOff>62864</xdr:colOff>
      <xdr:row>42</xdr:row>
      <xdr:rowOff>37498</xdr:rowOff>
    </xdr:to>
    <xdr:cxnSp macro="">
      <xdr:nvCxnSpPr>
        <xdr:cNvPr id="463" name="直線コネクタ 462"/>
        <xdr:cNvCxnSpPr/>
      </xdr:nvCxnSpPr>
      <xdr:spPr>
        <a:xfrm flipV="1">
          <a:off x="19509104" y="5645978"/>
          <a:ext cx="0" cy="143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41325</xdr:rowOff>
    </xdr:from>
    <xdr:ext cx="313932" cy="259045"/>
    <xdr:sp macro="" textlink="">
      <xdr:nvSpPr>
        <xdr:cNvPr id="464" name="【一般廃棄物処理施設】&#10;一人当たり有形固定資産（償却資産）額最小値テキスト"/>
        <xdr:cNvSpPr txBox="1"/>
      </xdr:nvSpPr>
      <xdr:spPr>
        <a:xfrm>
          <a:off x="19547840" y="70822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37498</xdr:rowOff>
    </xdr:from>
    <xdr:to>
      <xdr:col>116</xdr:col>
      <xdr:colOff>152400</xdr:colOff>
      <xdr:row>42</xdr:row>
      <xdr:rowOff>37498</xdr:rowOff>
    </xdr:to>
    <xdr:cxnSp macro="">
      <xdr:nvCxnSpPr>
        <xdr:cNvPr id="465" name="直線コネクタ 464"/>
        <xdr:cNvCxnSpPr/>
      </xdr:nvCxnSpPr>
      <xdr:spPr>
        <a:xfrm>
          <a:off x="19443700" y="707837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60535</xdr:rowOff>
    </xdr:from>
    <xdr:ext cx="599010" cy="259045"/>
    <xdr:sp macro="" textlink="">
      <xdr:nvSpPr>
        <xdr:cNvPr id="466" name="【一般廃棄物処理施設】&#10;一人当たり有形固定資産（償却資産）額最大値テキスト"/>
        <xdr:cNvSpPr txBox="1"/>
      </xdr:nvSpPr>
      <xdr:spPr>
        <a:xfrm>
          <a:off x="19547840" y="5425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113858</xdr:rowOff>
    </xdr:from>
    <xdr:to>
      <xdr:col>116</xdr:col>
      <xdr:colOff>152400</xdr:colOff>
      <xdr:row>33</xdr:row>
      <xdr:rowOff>113858</xdr:rowOff>
    </xdr:to>
    <xdr:cxnSp macro="">
      <xdr:nvCxnSpPr>
        <xdr:cNvPr id="467" name="直線コネクタ 466"/>
        <xdr:cNvCxnSpPr/>
      </xdr:nvCxnSpPr>
      <xdr:spPr>
        <a:xfrm>
          <a:off x="19443700" y="564597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150484</xdr:rowOff>
    </xdr:from>
    <xdr:ext cx="534377" cy="259045"/>
    <xdr:sp macro="" textlink="">
      <xdr:nvSpPr>
        <xdr:cNvPr id="468" name="【一般廃棄物処理施設】&#10;一人当たり有形固定資産（償却資産）額平均値テキスト"/>
        <xdr:cNvSpPr txBox="1"/>
      </xdr:nvSpPr>
      <xdr:spPr>
        <a:xfrm>
          <a:off x="19547840" y="63531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127607</xdr:rowOff>
    </xdr:from>
    <xdr:to>
      <xdr:col>116</xdr:col>
      <xdr:colOff>114300</xdr:colOff>
      <xdr:row>39</xdr:row>
      <xdr:rowOff>57757</xdr:rowOff>
    </xdr:to>
    <xdr:sp macro="" textlink="">
      <xdr:nvSpPr>
        <xdr:cNvPr id="469" name="フローチャート: 判断 468"/>
        <xdr:cNvSpPr/>
      </xdr:nvSpPr>
      <xdr:spPr>
        <a:xfrm>
          <a:off x="19458940" y="649792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148616</xdr:rowOff>
    </xdr:from>
    <xdr:to>
      <xdr:col>112</xdr:col>
      <xdr:colOff>38100</xdr:colOff>
      <xdr:row>39</xdr:row>
      <xdr:rowOff>78766</xdr:rowOff>
    </xdr:to>
    <xdr:sp macro="" textlink="">
      <xdr:nvSpPr>
        <xdr:cNvPr id="470" name="フローチャート: 判断 469"/>
        <xdr:cNvSpPr/>
      </xdr:nvSpPr>
      <xdr:spPr>
        <a:xfrm>
          <a:off x="18735040" y="651893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163292</xdr:rowOff>
    </xdr:from>
    <xdr:to>
      <xdr:col>107</xdr:col>
      <xdr:colOff>101600</xdr:colOff>
      <xdr:row>39</xdr:row>
      <xdr:rowOff>93442</xdr:rowOff>
    </xdr:to>
    <xdr:sp macro="" textlink="">
      <xdr:nvSpPr>
        <xdr:cNvPr id="471" name="フローチャート: 判断 470"/>
        <xdr:cNvSpPr/>
      </xdr:nvSpPr>
      <xdr:spPr>
        <a:xfrm>
          <a:off x="17937480" y="653361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171285</xdr:rowOff>
    </xdr:from>
    <xdr:to>
      <xdr:col>102</xdr:col>
      <xdr:colOff>165100</xdr:colOff>
      <xdr:row>39</xdr:row>
      <xdr:rowOff>101435</xdr:rowOff>
    </xdr:to>
    <xdr:sp macro="" textlink="">
      <xdr:nvSpPr>
        <xdr:cNvPr id="472" name="フローチャート: 判断 471"/>
        <xdr:cNvSpPr/>
      </xdr:nvSpPr>
      <xdr:spPr>
        <a:xfrm>
          <a:off x="17162780" y="65416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47856</xdr:rowOff>
    </xdr:from>
    <xdr:to>
      <xdr:col>98</xdr:col>
      <xdr:colOff>38100</xdr:colOff>
      <xdr:row>39</xdr:row>
      <xdr:rowOff>149456</xdr:rowOff>
    </xdr:to>
    <xdr:sp macro="" textlink="">
      <xdr:nvSpPr>
        <xdr:cNvPr id="473" name="フローチャート: 判断 472"/>
        <xdr:cNvSpPr/>
      </xdr:nvSpPr>
      <xdr:spPr>
        <a:xfrm>
          <a:off x="16388080" y="658581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4" name="テキスト ボックス 473"/>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5" name="テキスト ボックス 474"/>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76" name="テキスト ボックス 475"/>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77" name="テキスト ボックス 476"/>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8" name="テキスト ボックス 477"/>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34559</xdr:rowOff>
    </xdr:from>
    <xdr:to>
      <xdr:col>116</xdr:col>
      <xdr:colOff>114300</xdr:colOff>
      <xdr:row>40</xdr:row>
      <xdr:rowOff>136159</xdr:rowOff>
    </xdr:to>
    <xdr:sp macro="" textlink="">
      <xdr:nvSpPr>
        <xdr:cNvPr id="479" name="楕円 478"/>
        <xdr:cNvSpPr/>
      </xdr:nvSpPr>
      <xdr:spPr>
        <a:xfrm>
          <a:off x="19458940" y="6740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12986</xdr:rowOff>
    </xdr:from>
    <xdr:ext cx="534377" cy="259045"/>
    <xdr:sp macro="" textlink="">
      <xdr:nvSpPr>
        <xdr:cNvPr id="480" name="【一般廃棄物処理施設】&#10;一人当たり有形固定資産（償却資産）額該当値テキスト"/>
        <xdr:cNvSpPr txBox="1"/>
      </xdr:nvSpPr>
      <xdr:spPr>
        <a:xfrm>
          <a:off x="19547840" y="6718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163238</xdr:rowOff>
    </xdr:from>
    <xdr:to>
      <xdr:col>112</xdr:col>
      <xdr:colOff>38100</xdr:colOff>
      <xdr:row>40</xdr:row>
      <xdr:rowOff>93388</xdr:rowOff>
    </xdr:to>
    <xdr:sp macro="" textlink="">
      <xdr:nvSpPr>
        <xdr:cNvPr id="481" name="楕円 480"/>
        <xdr:cNvSpPr/>
      </xdr:nvSpPr>
      <xdr:spPr>
        <a:xfrm>
          <a:off x="18735040" y="670119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42588</xdr:rowOff>
    </xdr:from>
    <xdr:to>
      <xdr:col>116</xdr:col>
      <xdr:colOff>63500</xdr:colOff>
      <xdr:row>40</xdr:row>
      <xdr:rowOff>85359</xdr:rowOff>
    </xdr:to>
    <xdr:cxnSp macro="">
      <xdr:nvCxnSpPr>
        <xdr:cNvPr id="482" name="直線コネクタ 481"/>
        <xdr:cNvCxnSpPr/>
      </xdr:nvCxnSpPr>
      <xdr:spPr>
        <a:xfrm>
          <a:off x="18778220" y="6748188"/>
          <a:ext cx="731520" cy="42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1969</xdr:rowOff>
    </xdr:from>
    <xdr:to>
      <xdr:col>107</xdr:col>
      <xdr:colOff>101600</xdr:colOff>
      <xdr:row>40</xdr:row>
      <xdr:rowOff>103569</xdr:rowOff>
    </xdr:to>
    <xdr:sp macro="" textlink="">
      <xdr:nvSpPr>
        <xdr:cNvPr id="483" name="楕円 482"/>
        <xdr:cNvSpPr/>
      </xdr:nvSpPr>
      <xdr:spPr>
        <a:xfrm>
          <a:off x="17937480" y="6707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42588</xdr:rowOff>
    </xdr:from>
    <xdr:to>
      <xdr:col>111</xdr:col>
      <xdr:colOff>177800</xdr:colOff>
      <xdr:row>40</xdr:row>
      <xdr:rowOff>52769</xdr:rowOff>
    </xdr:to>
    <xdr:cxnSp macro="">
      <xdr:nvCxnSpPr>
        <xdr:cNvPr id="484" name="直線コネクタ 483"/>
        <xdr:cNvCxnSpPr/>
      </xdr:nvCxnSpPr>
      <xdr:spPr>
        <a:xfrm flipV="1">
          <a:off x="17988280" y="6748188"/>
          <a:ext cx="789940" cy="10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95292</xdr:rowOff>
    </xdr:from>
    <xdr:ext cx="534377" cy="259045"/>
    <xdr:sp macro="" textlink="">
      <xdr:nvSpPr>
        <xdr:cNvPr id="485" name="n_1aveValue【一般廃棄物処理施設】&#10;一人当たり有形固定資産（償却資産）額"/>
        <xdr:cNvSpPr txBox="1"/>
      </xdr:nvSpPr>
      <xdr:spPr>
        <a:xfrm>
          <a:off x="18528811" y="6297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109969</xdr:rowOff>
    </xdr:from>
    <xdr:ext cx="534377" cy="259045"/>
    <xdr:sp macro="" textlink="">
      <xdr:nvSpPr>
        <xdr:cNvPr id="486" name="n_2aveValue【一般廃棄物処理施設】&#10;一人当たり有形固定資産（償却資産）額"/>
        <xdr:cNvSpPr txBox="1"/>
      </xdr:nvSpPr>
      <xdr:spPr>
        <a:xfrm>
          <a:off x="17766811" y="6312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117962</xdr:rowOff>
    </xdr:from>
    <xdr:ext cx="534377" cy="259045"/>
    <xdr:sp macro="" textlink="">
      <xdr:nvSpPr>
        <xdr:cNvPr id="487" name="n_3aveValue【一般廃棄物処理施設】&#10;一人当たり有形固定資産（償却資産）額"/>
        <xdr:cNvSpPr txBox="1"/>
      </xdr:nvSpPr>
      <xdr:spPr>
        <a:xfrm>
          <a:off x="16969251" y="6320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165983</xdr:rowOff>
    </xdr:from>
    <xdr:ext cx="534377" cy="259045"/>
    <xdr:sp macro="" textlink="">
      <xdr:nvSpPr>
        <xdr:cNvPr id="488" name="n_4aveValue【一般廃棄物処理施設】&#10;一人当たり有形固定資産（償却資産）額"/>
        <xdr:cNvSpPr txBox="1"/>
      </xdr:nvSpPr>
      <xdr:spPr>
        <a:xfrm>
          <a:off x="16194551" y="6368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84515</xdr:rowOff>
    </xdr:from>
    <xdr:ext cx="534377" cy="259045"/>
    <xdr:sp macro="" textlink="">
      <xdr:nvSpPr>
        <xdr:cNvPr id="489" name="n_1mainValue【一般廃棄物処理施設】&#10;一人当たり有形固定資産（償却資産）額"/>
        <xdr:cNvSpPr txBox="1"/>
      </xdr:nvSpPr>
      <xdr:spPr>
        <a:xfrm>
          <a:off x="18528811" y="6790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94696</xdr:rowOff>
    </xdr:from>
    <xdr:ext cx="534377" cy="259045"/>
    <xdr:sp macro="" textlink="">
      <xdr:nvSpPr>
        <xdr:cNvPr id="490" name="n_2mainValue【一般廃棄物処理施設】&#10;一人当たり有形固定資産（償却資産）額"/>
        <xdr:cNvSpPr txBox="1"/>
      </xdr:nvSpPr>
      <xdr:spPr>
        <a:xfrm>
          <a:off x="17766811" y="6800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91" name="正方形/長方形 490"/>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92" name="正方形/長方形 491"/>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93" name="正方形/長方形 492"/>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94" name="正方形/長方形 493"/>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5" name="正方形/長方形 494"/>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6" name="正方形/長方形 495"/>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7" name="正方形/長方形 496"/>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8" name="正方形/長方形 497"/>
        <xdr:cNvSpPr/>
      </xdr:nvSpPr>
      <xdr:spPr>
        <a:xfrm>
          <a:off x="10960100" y="894207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99" name="正方形/長方形 498"/>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00" name="正方形/長方形 499"/>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01" name="正方形/長方形 500"/>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02" name="正方形/長方形 501"/>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03" name="正方形/長方形 502"/>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04" name="正方形/長方形 503"/>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05" name="正方形/長方形 504"/>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6" name="正方形/長方形 505"/>
        <xdr:cNvSpPr/>
      </xdr:nvSpPr>
      <xdr:spPr>
        <a:xfrm>
          <a:off x="16093440" y="894207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07" name="正方形/長方形 506"/>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08" name="正方形/長方形 507"/>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09" name="正方形/長方形 508"/>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10" name="正方形/長方形 509"/>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11" name="正方形/長方形 510"/>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12" name="正方形/長方形 511"/>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13" name="正方形/長方形 512"/>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14" name="正方形/長方形 513"/>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15" name="テキスト ボックス 514"/>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16" name="直線コネクタ 515"/>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17" name="テキスト ボックス 516"/>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18" name="直線コネクタ 517"/>
        <xdr:cNvCxnSpPr/>
      </xdr:nvCxnSpPr>
      <xdr:spPr>
        <a:xfrm>
          <a:off x="10960100" y="1458576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19" name="テキスト ボックス 518"/>
        <xdr:cNvSpPr txBox="1"/>
      </xdr:nvSpPr>
      <xdr:spPr>
        <a:xfrm>
          <a:off x="105615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20" name="直線コネクタ 519"/>
        <xdr:cNvCxnSpPr/>
      </xdr:nvCxnSpPr>
      <xdr:spPr>
        <a:xfrm>
          <a:off x="10960100" y="1426300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21" name="テキスト ボックス 520"/>
        <xdr:cNvSpPr txBox="1"/>
      </xdr:nvSpPr>
      <xdr:spPr>
        <a:xfrm>
          <a:off x="1060276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22" name="直線コネクタ 521"/>
        <xdr:cNvCxnSpPr/>
      </xdr:nvCxnSpPr>
      <xdr:spPr>
        <a:xfrm>
          <a:off x="10960100" y="1394405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23" name="テキスト ボックス 522"/>
        <xdr:cNvSpPr txBox="1"/>
      </xdr:nvSpPr>
      <xdr:spPr>
        <a:xfrm>
          <a:off x="1060276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24" name="直線コネクタ 523"/>
        <xdr:cNvCxnSpPr/>
      </xdr:nvCxnSpPr>
      <xdr:spPr>
        <a:xfrm>
          <a:off x="10960100" y="1362510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25" name="テキスト ボックス 524"/>
        <xdr:cNvSpPr txBox="1"/>
      </xdr:nvSpPr>
      <xdr:spPr>
        <a:xfrm>
          <a:off x="1060276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26" name="直線コネクタ 525"/>
        <xdr:cNvCxnSpPr/>
      </xdr:nvCxnSpPr>
      <xdr:spPr>
        <a:xfrm>
          <a:off x="10960100" y="1330615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27" name="テキスト ボックス 526"/>
        <xdr:cNvSpPr txBox="1"/>
      </xdr:nvSpPr>
      <xdr:spPr>
        <a:xfrm>
          <a:off x="1060276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28" name="直線コネクタ 527"/>
        <xdr:cNvCxnSpPr/>
      </xdr:nvCxnSpPr>
      <xdr:spPr>
        <a:xfrm>
          <a:off x="10960100" y="1298720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29" name="テキスト ボックス 528"/>
        <xdr:cNvSpPr txBox="1"/>
      </xdr:nvSpPr>
      <xdr:spPr>
        <a:xfrm>
          <a:off x="10666881" y="1284878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30" name="直線コネクタ 529"/>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1" name="【消防施設】&#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91984</xdr:rowOff>
    </xdr:from>
    <xdr:to>
      <xdr:col>85</xdr:col>
      <xdr:colOff>126364</xdr:colOff>
      <xdr:row>86</xdr:row>
      <xdr:rowOff>74023</xdr:rowOff>
    </xdr:to>
    <xdr:cxnSp macro="">
      <xdr:nvCxnSpPr>
        <xdr:cNvPr id="532" name="直線コネクタ 531"/>
        <xdr:cNvCxnSpPr/>
      </xdr:nvCxnSpPr>
      <xdr:spPr>
        <a:xfrm flipV="1">
          <a:off x="14375764" y="13167904"/>
          <a:ext cx="0" cy="1323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77850</xdr:rowOff>
    </xdr:from>
    <xdr:ext cx="405111" cy="259045"/>
    <xdr:sp macro="" textlink="">
      <xdr:nvSpPr>
        <xdr:cNvPr id="533" name="【消防施設】&#10;有形固定資産減価償却率最小値テキスト"/>
        <xdr:cNvSpPr txBox="1"/>
      </xdr:nvSpPr>
      <xdr:spPr>
        <a:xfrm>
          <a:off x="14414500" y="14494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74023</xdr:rowOff>
    </xdr:from>
    <xdr:to>
      <xdr:col>86</xdr:col>
      <xdr:colOff>25400</xdr:colOff>
      <xdr:row>86</xdr:row>
      <xdr:rowOff>74023</xdr:rowOff>
    </xdr:to>
    <xdr:cxnSp macro="">
      <xdr:nvCxnSpPr>
        <xdr:cNvPr id="534" name="直線コネクタ 533"/>
        <xdr:cNvCxnSpPr/>
      </xdr:nvCxnSpPr>
      <xdr:spPr>
        <a:xfrm>
          <a:off x="14287500" y="1449106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38661</xdr:rowOff>
    </xdr:from>
    <xdr:ext cx="405111" cy="259045"/>
    <xdr:sp macro="" textlink="">
      <xdr:nvSpPr>
        <xdr:cNvPr id="535" name="【消防施設】&#10;有形固定資産減価償却率最大値テキスト"/>
        <xdr:cNvSpPr txBox="1"/>
      </xdr:nvSpPr>
      <xdr:spPr>
        <a:xfrm>
          <a:off x="14414500" y="12946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91984</xdr:rowOff>
    </xdr:from>
    <xdr:to>
      <xdr:col>86</xdr:col>
      <xdr:colOff>25400</xdr:colOff>
      <xdr:row>78</xdr:row>
      <xdr:rowOff>91984</xdr:rowOff>
    </xdr:to>
    <xdr:cxnSp macro="">
      <xdr:nvCxnSpPr>
        <xdr:cNvPr id="536" name="直線コネクタ 535"/>
        <xdr:cNvCxnSpPr/>
      </xdr:nvCxnSpPr>
      <xdr:spPr>
        <a:xfrm>
          <a:off x="14287500" y="1316790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122845</xdr:rowOff>
    </xdr:from>
    <xdr:ext cx="405111" cy="259045"/>
    <xdr:sp macro="" textlink="">
      <xdr:nvSpPr>
        <xdr:cNvPr id="537" name="【消防施設】&#10;有形固定資産減価償却率平均値テキスト"/>
        <xdr:cNvSpPr txBox="1"/>
      </xdr:nvSpPr>
      <xdr:spPr>
        <a:xfrm>
          <a:off x="14414500" y="138693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99968</xdr:rowOff>
    </xdr:from>
    <xdr:to>
      <xdr:col>85</xdr:col>
      <xdr:colOff>177800</xdr:colOff>
      <xdr:row>84</xdr:row>
      <xdr:rowOff>30118</xdr:rowOff>
    </xdr:to>
    <xdr:sp macro="" textlink="">
      <xdr:nvSpPr>
        <xdr:cNvPr id="538" name="フローチャート: 判断 537"/>
        <xdr:cNvSpPr/>
      </xdr:nvSpPr>
      <xdr:spPr>
        <a:xfrm>
          <a:off x="14325600" y="14014088"/>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67311</xdr:rowOff>
    </xdr:from>
    <xdr:to>
      <xdr:col>81</xdr:col>
      <xdr:colOff>101600</xdr:colOff>
      <xdr:row>83</xdr:row>
      <xdr:rowOff>168911</xdr:rowOff>
    </xdr:to>
    <xdr:sp macro="" textlink="">
      <xdr:nvSpPr>
        <xdr:cNvPr id="539" name="フローチャート: 判断 538"/>
        <xdr:cNvSpPr/>
      </xdr:nvSpPr>
      <xdr:spPr>
        <a:xfrm>
          <a:off x="13578840" y="13981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57513</xdr:rowOff>
    </xdr:from>
    <xdr:to>
      <xdr:col>76</xdr:col>
      <xdr:colOff>165100</xdr:colOff>
      <xdr:row>83</xdr:row>
      <xdr:rowOff>159113</xdr:rowOff>
    </xdr:to>
    <xdr:sp macro="" textlink="">
      <xdr:nvSpPr>
        <xdr:cNvPr id="540" name="フローチャート: 判断 539"/>
        <xdr:cNvSpPr/>
      </xdr:nvSpPr>
      <xdr:spPr>
        <a:xfrm>
          <a:off x="12804140" y="13971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55880</xdr:rowOff>
    </xdr:from>
    <xdr:to>
      <xdr:col>72</xdr:col>
      <xdr:colOff>38100</xdr:colOff>
      <xdr:row>83</xdr:row>
      <xdr:rowOff>157480</xdr:rowOff>
    </xdr:to>
    <xdr:sp macro="" textlink="">
      <xdr:nvSpPr>
        <xdr:cNvPr id="541" name="フローチャート: 判断 540"/>
        <xdr:cNvSpPr/>
      </xdr:nvSpPr>
      <xdr:spPr>
        <a:xfrm>
          <a:off x="12029440" y="1397000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62412</xdr:rowOff>
    </xdr:from>
    <xdr:to>
      <xdr:col>67</xdr:col>
      <xdr:colOff>101600</xdr:colOff>
      <xdr:row>82</xdr:row>
      <xdr:rowOff>164012</xdr:rowOff>
    </xdr:to>
    <xdr:sp macro="" textlink="">
      <xdr:nvSpPr>
        <xdr:cNvPr id="542" name="フローチャート: 判断 541"/>
        <xdr:cNvSpPr/>
      </xdr:nvSpPr>
      <xdr:spPr>
        <a:xfrm>
          <a:off x="11231880" y="13808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43" name="テキスト ボックス 542"/>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44" name="テキスト ボックス 543"/>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45" name="テキスト ボックス 544"/>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46" name="テキスト ボックス 545"/>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47" name="テキスト ボックス 546"/>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10161</xdr:rowOff>
    </xdr:from>
    <xdr:to>
      <xdr:col>85</xdr:col>
      <xdr:colOff>177800</xdr:colOff>
      <xdr:row>84</xdr:row>
      <xdr:rowOff>111761</xdr:rowOff>
    </xdr:to>
    <xdr:sp macro="" textlink="">
      <xdr:nvSpPr>
        <xdr:cNvPr id="548" name="楕円 547"/>
        <xdr:cNvSpPr/>
      </xdr:nvSpPr>
      <xdr:spPr>
        <a:xfrm>
          <a:off x="14325600" y="14091921"/>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160038</xdr:rowOff>
    </xdr:from>
    <xdr:ext cx="405111" cy="259045"/>
    <xdr:sp macro="" textlink="">
      <xdr:nvSpPr>
        <xdr:cNvPr id="549" name="【消防施設】&#10;有形固定資産減価償却率該当値テキスト"/>
        <xdr:cNvSpPr txBox="1"/>
      </xdr:nvSpPr>
      <xdr:spPr>
        <a:xfrm>
          <a:off x="14414500" y="14074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42818</xdr:rowOff>
    </xdr:from>
    <xdr:to>
      <xdr:col>81</xdr:col>
      <xdr:colOff>101600</xdr:colOff>
      <xdr:row>84</xdr:row>
      <xdr:rowOff>144418</xdr:rowOff>
    </xdr:to>
    <xdr:sp macro="" textlink="">
      <xdr:nvSpPr>
        <xdr:cNvPr id="550" name="楕円 549"/>
        <xdr:cNvSpPr/>
      </xdr:nvSpPr>
      <xdr:spPr>
        <a:xfrm>
          <a:off x="13578840" y="14124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60961</xdr:rowOff>
    </xdr:from>
    <xdr:to>
      <xdr:col>85</xdr:col>
      <xdr:colOff>127000</xdr:colOff>
      <xdr:row>84</xdr:row>
      <xdr:rowOff>93618</xdr:rowOff>
    </xdr:to>
    <xdr:cxnSp macro="">
      <xdr:nvCxnSpPr>
        <xdr:cNvPr id="551" name="直線コネクタ 550"/>
        <xdr:cNvCxnSpPr/>
      </xdr:nvCxnSpPr>
      <xdr:spPr>
        <a:xfrm flipV="1">
          <a:off x="13629640" y="14142721"/>
          <a:ext cx="74676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111398</xdr:rowOff>
    </xdr:from>
    <xdr:to>
      <xdr:col>76</xdr:col>
      <xdr:colOff>165100</xdr:colOff>
      <xdr:row>84</xdr:row>
      <xdr:rowOff>41548</xdr:rowOff>
    </xdr:to>
    <xdr:sp macro="" textlink="">
      <xdr:nvSpPr>
        <xdr:cNvPr id="552" name="楕円 551"/>
        <xdr:cNvSpPr/>
      </xdr:nvSpPr>
      <xdr:spPr>
        <a:xfrm>
          <a:off x="12804140" y="1402551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162198</xdr:rowOff>
    </xdr:from>
    <xdr:to>
      <xdr:col>81</xdr:col>
      <xdr:colOff>50800</xdr:colOff>
      <xdr:row>84</xdr:row>
      <xdr:rowOff>93618</xdr:rowOff>
    </xdr:to>
    <xdr:cxnSp macro="">
      <xdr:nvCxnSpPr>
        <xdr:cNvPr id="553" name="直線コネクタ 552"/>
        <xdr:cNvCxnSpPr/>
      </xdr:nvCxnSpPr>
      <xdr:spPr>
        <a:xfrm>
          <a:off x="12854940" y="14076318"/>
          <a:ext cx="7747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126093</xdr:rowOff>
    </xdr:from>
    <xdr:to>
      <xdr:col>72</xdr:col>
      <xdr:colOff>38100</xdr:colOff>
      <xdr:row>84</xdr:row>
      <xdr:rowOff>56243</xdr:rowOff>
    </xdr:to>
    <xdr:sp macro="" textlink="">
      <xdr:nvSpPr>
        <xdr:cNvPr id="554" name="楕円 553"/>
        <xdr:cNvSpPr/>
      </xdr:nvSpPr>
      <xdr:spPr>
        <a:xfrm>
          <a:off x="12029440" y="1404021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162198</xdr:rowOff>
    </xdr:from>
    <xdr:to>
      <xdr:col>76</xdr:col>
      <xdr:colOff>114300</xdr:colOff>
      <xdr:row>84</xdr:row>
      <xdr:rowOff>5443</xdr:rowOff>
    </xdr:to>
    <xdr:cxnSp macro="">
      <xdr:nvCxnSpPr>
        <xdr:cNvPr id="555" name="直線コネクタ 554"/>
        <xdr:cNvCxnSpPr/>
      </xdr:nvCxnSpPr>
      <xdr:spPr>
        <a:xfrm flipV="1">
          <a:off x="12072620" y="14076318"/>
          <a:ext cx="78232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13988</xdr:rowOff>
    </xdr:from>
    <xdr:ext cx="405111" cy="259045"/>
    <xdr:sp macro="" textlink="">
      <xdr:nvSpPr>
        <xdr:cNvPr id="556" name="n_1aveValue【消防施設】&#10;有形固定資産減価償却率"/>
        <xdr:cNvSpPr txBox="1"/>
      </xdr:nvSpPr>
      <xdr:spPr>
        <a:xfrm>
          <a:off x="13437244" y="137604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4190</xdr:rowOff>
    </xdr:from>
    <xdr:ext cx="405111" cy="259045"/>
    <xdr:sp macro="" textlink="">
      <xdr:nvSpPr>
        <xdr:cNvPr id="557" name="n_2aveValue【消防施設】&#10;有形固定資産減価償却率"/>
        <xdr:cNvSpPr txBox="1"/>
      </xdr:nvSpPr>
      <xdr:spPr>
        <a:xfrm>
          <a:off x="12675244" y="137506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2557</xdr:rowOff>
    </xdr:from>
    <xdr:ext cx="405111" cy="259045"/>
    <xdr:sp macro="" textlink="">
      <xdr:nvSpPr>
        <xdr:cNvPr id="558" name="n_3aveValue【消防施設】&#10;有形固定資産減価償却率"/>
        <xdr:cNvSpPr txBox="1"/>
      </xdr:nvSpPr>
      <xdr:spPr>
        <a:xfrm>
          <a:off x="11900544" y="1374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9089</xdr:rowOff>
    </xdr:from>
    <xdr:ext cx="405111" cy="259045"/>
    <xdr:sp macro="" textlink="">
      <xdr:nvSpPr>
        <xdr:cNvPr id="559" name="n_4aveValue【消防施設】&#10;有形固定資産減価償却率"/>
        <xdr:cNvSpPr txBox="1"/>
      </xdr:nvSpPr>
      <xdr:spPr>
        <a:xfrm>
          <a:off x="11102984" y="13587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135545</xdr:rowOff>
    </xdr:from>
    <xdr:ext cx="405111" cy="259045"/>
    <xdr:sp macro="" textlink="">
      <xdr:nvSpPr>
        <xdr:cNvPr id="560" name="n_1mainValue【消防施設】&#10;有形固定資産減価償却率"/>
        <xdr:cNvSpPr txBox="1"/>
      </xdr:nvSpPr>
      <xdr:spPr>
        <a:xfrm>
          <a:off x="13437244" y="14217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32675</xdr:rowOff>
    </xdr:from>
    <xdr:ext cx="405111" cy="259045"/>
    <xdr:sp macro="" textlink="">
      <xdr:nvSpPr>
        <xdr:cNvPr id="561" name="n_2mainValue【消防施設】&#10;有形固定資産減価償却率"/>
        <xdr:cNvSpPr txBox="1"/>
      </xdr:nvSpPr>
      <xdr:spPr>
        <a:xfrm>
          <a:off x="12675244" y="14114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47370</xdr:rowOff>
    </xdr:from>
    <xdr:ext cx="405111" cy="259045"/>
    <xdr:sp macro="" textlink="">
      <xdr:nvSpPr>
        <xdr:cNvPr id="562" name="n_3mainValue【消防施設】&#10;有形固定資産減価償却率"/>
        <xdr:cNvSpPr txBox="1"/>
      </xdr:nvSpPr>
      <xdr:spPr>
        <a:xfrm>
          <a:off x="11900544" y="14129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63" name="正方形/長方形 562"/>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64" name="正方形/長方形 563"/>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65" name="正方形/長方形 564"/>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66" name="正方形/長方形 565"/>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67" name="正方形/長方形 566"/>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68" name="正方形/長方形 567"/>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69" name="正方形/長方形 568"/>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0" name="正方形/長方形 569"/>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71" name="テキスト ボックス 570"/>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72" name="直線コネクタ 571"/>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73" name="直線コネクタ 572"/>
        <xdr:cNvCxnSpPr/>
      </xdr:nvCxnSpPr>
      <xdr:spPr>
        <a:xfrm>
          <a:off x="1609344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74" name="テキスト ボックス 573"/>
        <xdr:cNvSpPr txBox="1"/>
      </xdr:nvSpPr>
      <xdr:spPr>
        <a:xfrm>
          <a:off x="1569484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75" name="直線コネクタ 574"/>
        <xdr:cNvCxnSpPr/>
      </xdr:nvCxnSpPr>
      <xdr:spPr>
        <a:xfrm>
          <a:off x="1609344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76" name="テキスト ボックス 575"/>
        <xdr:cNvSpPr txBox="1"/>
      </xdr:nvSpPr>
      <xdr:spPr>
        <a:xfrm>
          <a:off x="1569484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77" name="直線コネクタ 576"/>
        <xdr:cNvCxnSpPr/>
      </xdr:nvCxnSpPr>
      <xdr:spPr>
        <a:xfrm>
          <a:off x="1609344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78" name="テキスト ボックス 577"/>
        <xdr:cNvSpPr txBox="1"/>
      </xdr:nvSpPr>
      <xdr:spPr>
        <a:xfrm>
          <a:off x="1569484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79" name="直線コネクタ 578"/>
        <xdr:cNvCxnSpPr/>
      </xdr:nvCxnSpPr>
      <xdr:spPr>
        <a:xfrm>
          <a:off x="1609344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80" name="テキスト ボックス 579"/>
        <xdr:cNvSpPr txBox="1"/>
      </xdr:nvSpPr>
      <xdr:spPr>
        <a:xfrm>
          <a:off x="1569484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81" name="直線コネクタ 580"/>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82" name="テキスト ボックス 581"/>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83" name="【消防施設】&#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131826</xdr:rowOff>
    </xdr:from>
    <xdr:to>
      <xdr:col>116</xdr:col>
      <xdr:colOff>62864</xdr:colOff>
      <xdr:row>86</xdr:row>
      <xdr:rowOff>24385</xdr:rowOff>
    </xdr:to>
    <xdr:cxnSp macro="">
      <xdr:nvCxnSpPr>
        <xdr:cNvPr id="584" name="直線コネクタ 583"/>
        <xdr:cNvCxnSpPr/>
      </xdr:nvCxnSpPr>
      <xdr:spPr>
        <a:xfrm flipV="1">
          <a:off x="19509104" y="13375386"/>
          <a:ext cx="0" cy="1066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585" name="【消防施設】&#10;一人当たり面積最小値テキスト"/>
        <xdr:cNvSpPr txBox="1"/>
      </xdr:nvSpPr>
      <xdr:spPr>
        <a:xfrm>
          <a:off x="19547840" y="14445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586" name="直線コネクタ 585"/>
        <xdr:cNvCxnSpPr/>
      </xdr:nvCxnSpPr>
      <xdr:spPr>
        <a:xfrm>
          <a:off x="19443700" y="144414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78503</xdr:rowOff>
    </xdr:from>
    <xdr:ext cx="469744" cy="259045"/>
    <xdr:sp macro="" textlink="">
      <xdr:nvSpPr>
        <xdr:cNvPr id="587" name="【消防施設】&#10;一人当たり面積最大値テキスト"/>
        <xdr:cNvSpPr txBox="1"/>
      </xdr:nvSpPr>
      <xdr:spPr>
        <a:xfrm>
          <a:off x="19547840" y="1315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131826</xdr:rowOff>
    </xdr:from>
    <xdr:to>
      <xdr:col>116</xdr:col>
      <xdr:colOff>152400</xdr:colOff>
      <xdr:row>79</xdr:row>
      <xdr:rowOff>131826</xdr:rowOff>
    </xdr:to>
    <xdr:cxnSp macro="">
      <xdr:nvCxnSpPr>
        <xdr:cNvPr id="588" name="直線コネクタ 587"/>
        <xdr:cNvCxnSpPr/>
      </xdr:nvCxnSpPr>
      <xdr:spPr>
        <a:xfrm>
          <a:off x="19443700" y="1337538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69614</xdr:rowOff>
    </xdr:from>
    <xdr:ext cx="469744" cy="259045"/>
    <xdr:sp macro="" textlink="">
      <xdr:nvSpPr>
        <xdr:cNvPr id="589" name="【消防施設】&#10;一人当たり面積平均値テキスト"/>
        <xdr:cNvSpPr txBox="1"/>
      </xdr:nvSpPr>
      <xdr:spPr>
        <a:xfrm>
          <a:off x="19547840" y="139837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46737</xdr:rowOff>
    </xdr:from>
    <xdr:to>
      <xdr:col>116</xdr:col>
      <xdr:colOff>114300</xdr:colOff>
      <xdr:row>84</xdr:row>
      <xdr:rowOff>148337</xdr:rowOff>
    </xdr:to>
    <xdr:sp macro="" textlink="">
      <xdr:nvSpPr>
        <xdr:cNvPr id="590" name="フローチャート: 判断 589"/>
        <xdr:cNvSpPr/>
      </xdr:nvSpPr>
      <xdr:spPr>
        <a:xfrm>
          <a:off x="19458940" y="14128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46737</xdr:rowOff>
    </xdr:from>
    <xdr:to>
      <xdr:col>112</xdr:col>
      <xdr:colOff>38100</xdr:colOff>
      <xdr:row>84</xdr:row>
      <xdr:rowOff>148337</xdr:rowOff>
    </xdr:to>
    <xdr:sp macro="" textlink="">
      <xdr:nvSpPr>
        <xdr:cNvPr id="591" name="フローチャート: 判断 590"/>
        <xdr:cNvSpPr/>
      </xdr:nvSpPr>
      <xdr:spPr>
        <a:xfrm>
          <a:off x="18735040" y="1412849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65024</xdr:rowOff>
    </xdr:from>
    <xdr:to>
      <xdr:col>107</xdr:col>
      <xdr:colOff>101600</xdr:colOff>
      <xdr:row>84</xdr:row>
      <xdr:rowOff>166624</xdr:rowOff>
    </xdr:to>
    <xdr:sp macro="" textlink="">
      <xdr:nvSpPr>
        <xdr:cNvPr id="592" name="フローチャート: 判断 591"/>
        <xdr:cNvSpPr/>
      </xdr:nvSpPr>
      <xdr:spPr>
        <a:xfrm>
          <a:off x="17937480" y="14146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60452</xdr:rowOff>
    </xdr:from>
    <xdr:to>
      <xdr:col>102</xdr:col>
      <xdr:colOff>165100</xdr:colOff>
      <xdr:row>84</xdr:row>
      <xdr:rowOff>162052</xdr:rowOff>
    </xdr:to>
    <xdr:sp macro="" textlink="">
      <xdr:nvSpPr>
        <xdr:cNvPr id="593" name="フローチャート: 判断 592"/>
        <xdr:cNvSpPr/>
      </xdr:nvSpPr>
      <xdr:spPr>
        <a:xfrm>
          <a:off x="17162780" y="14142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129032</xdr:rowOff>
    </xdr:from>
    <xdr:to>
      <xdr:col>98</xdr:col>
      <xdr:colOff>38100</xdr:colOff>
      <xdr:row>85</xdr:row>
      <xdr:rowOff>59182</xdr:rowOff>
    </xdr:to>
    <xdr:sp macro="" textlink="">
      <xdr:nvSpPr>
        <xdr:cNvPr id="594" name="フローチャート: 判断 593"/>
        <xdr:cNvSpPr/>
      </xdr:nvSpPr>
      <xdr:spPr>
        <a:xfrm>
          <a:off x="16388080" y="1421079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95" name="テキスト ボックス 594"/>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96" name="テキスト ボックス 595"/>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97" name="テキスト ボックス 596"/>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98" name="テキスト ボックス 597"/>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99" name="テキスト ボックス 598"/>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51308</xdr:rowOff>
    </xdr:from>
    <xdr:to>
      <xdr:col>116</xdr:col>
      <xdr:colOff>114300</xdr:colOff>
      <xdr:row>84</xdr:row>
      <xdr:rowOff>152908</xdr:rowOff>
    </xdr:to>
    <xdr:sp macro="" textlink="">
      <xdr:nvSpPr>
        <xdr:cNvPr id="600" name="楕円 599"/>
        <xdr:cNvSpPr/>
      </xdr:nvSpPr>
      <xdr:spPr>
        <a:xfrm>
          <a:off x="19458940" y="1413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29735</xdr:rowOff>
    </xdr:from>
    <xdr:ext cx="469744" cy="259045"/>
    <xdr:sp macro="" textlink="">
      <xdr:nvSpPr>
        <xdr:cNvPr id="601" name="【消防施設】&#10;一人当たり面積該当値テキスト"/>
        <xdr:cNvSpPr txBox="1"/>
      </xdr:nvSpPr>
      <xdr:spPr>
        <a:xfrm>
          <a:off x="19547840" y="14111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51308</xdr:rowOff>
    </xdr:from>
    <xdr:to>
      <xdr:col>112</xdr:col>
      <xdr:colOff>38100</xdr:colOff>
      <xdr:row>84</xdr:row>
      <xdr:rowOff>152908</xdr:rowOff>
    </xdr:to>
    <xdr:sp macro="" textlink="">
      <xdr:nvSpPr>
        <xdr:cNvPr id="602" name="楕円 601"/>
        <xdr:cNvSpPr/>
      </xdr:nvSpPr>
      <xdr:spPr>
        <a:xfrm>
          <a:off x="18735040" y="1413306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102108</xdr:rowOff>
    </xdr:from>
    <xdr:to>
      <xdr:col>116</xdr:col>
      <xdr:colOff>63500</xdr:colOff>
      <xdr:row>84</xdr:row>
      <xdr:rowOff>102108</xdr:rowOff>
    </xdr:to>
    <xdr:cxnSp macro="">
      <xdr:nvCxnSpPr>
        <xdr:cNvPr id="603" name="直線コネクタ 602"/>
        <xdr:cNvCxnSpPr/>
      </xdr:nvCxnSpPr>
      <xdr:spPr>
        <a:xfrm>
          <a:off x="18778220" y="14183868"/>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46737</xdr:rowOff>
    </xdr:from>
    <xdr:to>
      <xdr:col>107</xdr:col>
      <xdr:colOff>101600</xdr:colOff>
      <xdr:row>84</xdr:row>
      <xdr:rowOff>148337</xdr:rowOff>
    </xdr:to>
    <xdr:sp macro="" textlink="">
      <xdr:nvSpPr>
        <xdr:cNvPr id="604" name="楕円 603"/>
        <xdr:cNvSpPr/>
      </xdr:nvSpPr>
      <xdr:spPr>
        <a:xfrm>
          <a:off x="17937480" y="14128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97537</xdr:rowOff>
    </xdr:from>
    <xdr:to>
      <xdr:col>111</xdr:col>
      <xdr:colOff>177800</xdr:colOff>
      <xdr:row>84</xdr:row>
      <xdr:rowOff>102108</xdr:rowOff>
    </xdr:to>
    <xdr:cxnSp macro="">
      <xdr:nvCxnSpPr>
        <xdr:cNvPr id="605" name="直線コネクタ 604"/>
        <xdr:cNvCxnSpPr/>
      </xdr:nvCxnSpPr>
      <xdr:spPr>
        <a:xfrm>
          <a:off x="17988280" y="14179297"/>
          <a:ext cx="78994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35306</xdr:rowOff>
    </xdr:from>
    <xdr:to>
      <xdr:col>102</xdr:col>
      <xdr:colOff>165100</xdr:colOff>
      <xdr:row>85</xdr:row>
      <xdr:rowOff>136906</xdr:rowOff>
    </xdr:to>
    <xdr:sp macro="" textlink="">
      <xdr:nvSpPr>
        <xdr:cNvPr id="606" name="楕円 605"/>
        <xdr:cNvSpPr/>
      </xdr:nvSpPr>
      <xdr:spPr>
        <a:xfrm>
          <a:off x="17162780" y="14284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97537</xdr:rowOff>
    </xdr:from>
    <xdr:to>
      <xdr:col>107</xdr:col>
      <xdr:colOff>50800</xdr:colOff>
      <xdr:row>85</xdr:row>
      <xdr:rowOff>86106</xdr:rowOff>
    </xdr:to>
    <xdr:cxnSp macro="">
      <xdr:nvCxnSpPr>
        <xdr:cNvPr id="607" name="直線コネクタ 606"/>
        <xdr:cNvCxnSpPr/>
      </xdr:nvCxnSpPr>
      <xdr:spPr>
        <a:xfrm flipV="1">
          <a:off x="17213580" y="14179297"/>
          <a:ext cx="774700" cy="156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164864</xdr:rowOff>
    </xdr:from>
    <xdr:ext cx="469744" cy="259045"/>
    <xdr:sp macro="" textlink="">
      <xdr:nvSpPr>
        <xdr:cNvPr id="608" name="n_1aveValue【消防施設】&#10;一人当たり面積"/>
        <xdr:cNvSpPr txBox="1"/>
      </xdr:nvSpPr>
      <xdr:spPr>
        <a:xfrm>
          <a:off x="18561127" y="13911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157751</xdr:rowOff>
    </xdr:from>
    <xdr:ext cx="469744" cy="259045"/>
    <xdr:sp macro="" textlink="">
      <xdr:nvSpPr>
        <xdr:cNvPr id="609" name="n_2aveValue【消防施設】&#10;一人当たり面積"/>
        <xdr:cNvSpPr txBox="1"/>
      </xdr:nvSpPr>
      <xdr:spPr>
        <a:xfrm>
          <a:off x="17776267" y="14239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7129</xdr:rowOff>
    </xdr:from>
    <xdr:ext cx="469744" cy="259045"/>
    <xdr:sp macro="" textlink="">
      <xdr:nvSpPr>
        <xdr:cNvPr id="610" name="n_3aveValue【消防施設】&#10;一人当たり面積"/>
        <xdr:cNvSpPr txBox="1"/>
      </xdr:nvSpPr>
      <xdr:spPr>
        <a:xfrm>
          <a:off x="17001567" y="13921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75709</xdr:rowOff>
    </xdr:from>
    <xdr:ext cx="469744" cy="259045"/>
    <xdr:sp macro="" textlink="">
      <xdr:nvSpPr>
        <xdr:cNvPr id="611" name="n_4aveValue【消防施設】&#10;一人当たり面積"/>
        <xdr:cNvSpPr txBox="1"/>
      </xdr:nvSpPr>
      <xdr:spPr>
        <a:xfrm>
          <a:off x="16226867" y="13989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144035</xdr:rowOff>
    </xdr:from>
    <xdr:ext cx="469744" cy="259045"/>
    <xdr:sp macro="" textlink="">
      <xdr:nvSpPr>
        <xdr:cNvPr id="612" name="n_1mainValue【消防施設】&#10;一人当たり面積"/>
        <xdr:cNvSpPr txBox="1"/>
      </xdr:nvSpPr>
      <xdr:spPr>
        <a:xfrm>
          <a:off x="18561127" y="14225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164864</xdr:rowOff>
    </xdr:from>
    <xdr:ext cx="469744" cy="259045"/>
    <xdr:sp macro="" textlink="">
      <xdr:nvSpPr>
        <xdr:cNvPr id="613" name="n_2mainValue【消防施設】&#10;一人当たり面積"/>
        <xdr:cNvSpPr txBox="1"/>
      </xdr:nvSpPr>
      <xdr:spPr>
        <a:xfrm>
          <a:off x="17776267" y="13911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128033</xdr:rowOff>
    </xdr:from>
    <xdr:ext cx="469744" cy="259045"/>
    <xdr:sp macro="" textlink="">
      <xdr:nvSpPr>
        <xdr:cNvPr id="614" name="n_3mainValue【消防施設】&#10;一人当たり面積"/>
        <xdr:cNvSpPr txBox="1"/>
      </xdr:nvSpPr>
      <xdr:spPr>
        <a:xfrm>
          <a:off x="17001567" y="14377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5" name="正方形/長方形 614"/>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6" name="正方形/長方形 615"/>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7" name="正方形/長方形 616"/>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8" name="正方形/長方形 617"/>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9" name="正方形/長方形 618"/>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0" name="正方形/長方形 619"/>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1" name="正方形/長方形 620"/>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2" name="正方形/長方形 621"/>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3" name="テキスト ボックス 622"/>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4" name="直線コネクタ 623"/>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25" name="テキスト ボックス 624"/>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26" name="直線コネクタ 625"/>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27" name="テキスト ボックス 626"/>
        <xdr:cNvSpPr txBox="1"/>
      </xdr:nvSpPr>
      <xdr:spPr>
        <a:xfrm>
          <a:off x="105615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28" name="直線コネクタ 627"/>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29" name="テキスト ボックス 628"/>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30" name="直線コネクタ 629"/>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31" name="テキスト ボックス 630"/>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32" name="直線コネクタ 631"/>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33" name="テキスト ボックス 632"/>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34" name="直線コネクタ 633"/>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35" name="テキスト ボックス 634"/>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36" name="直線コネクタ 635"/>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37" name="テキスト ボックス 636"/>
        <xdr:cNvSpPr txBox="1"/>
      </xdr:nvSpPr>
      <xdr:spPr>
        <a:xfrm>
          <a:off x="1066688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8" name="直線コネクタ 637"/>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9" name="【庁舎】&#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54973</xdr:rowOff>
    </xdr:from>
    <xdr:to>
      <xdr:col>85</xdr:col>
      <xdr:colOff>126364</xdr:colOff>
      <xdr:row>108</xdr:row>
      <xdr:rowOff>166007</xdr:rowOff>
    </xdr:to>
    <xdr:cxnSp macro="">
      <xdr:nvCxnSpPr>
        <xdr:cNvPr id="640" name="直線コネクタ 639"/>
        <xdr:cNvCxnSpPr/>
      </xdr:nvCxnSpPr>
      <xdr:spPr>
        <a:xfrm flipV="1">
          <a:off x="14375764" y="16818973"/>
          <a:ext cx="0" cy="1452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169834</xdr:rowOff>
    </xdr:from>
    <xdr:ext cx="405111" cy="259045"/>
    <xdr:sp macro="" textlink="">
      <xdr:nvSpPr>
        <xdr:cNvPr id="641" name="【庁舎】&#10;有形固定資産減価償却率最小値テキスト"/>
        <xdr:cNvSpPr txBox="1"/>
      </xdr:nvSpPr>
      <xdr:spPr>
        <a:xfrm>
          <a:off x="14414500" y="18274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166007</xdr:rowOff>
    </xdr:from>
    <xdr:to>
      <xdr:col>86</xdr:col>
      <xdr:colOff>25400</xdr:colOff>
      <xdr:row>108</xdr:row>
      <xdr:rowOff>166007</xdr:rowOff>
    </xdr:to>
    <xdr:cxnSp macro="">
      <xdr:nvCxnSpPr>
        <xdr:cNvPr id="642" name="直線コネクタ 641"/>
        <xdr:cNvCxnSpPr/>
      </xdr:nvCxnSpPr>
      <xdr:spPr>
        <a:xfrm>
          <a:off x="14287500" y="1827112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1650</xdr:rowOff>
    </xdr:from>
    <xdr:ext cx="340478" cy="259045"/>
    <xdr:sp macro="" textlink="">
      <xdr:nvSpPr>
        <xdr:cNvPr id="643" name="【庁舎】&#10;有形固定資産減価償却率最大値テキスト"/>
        <xdr:cNvSpPr txBox="1"/>
      </xdr:nvSpPr>
      <xdr:spPr>
        <a:xfrm>
          <a:off x="14414500" y="165980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54973</xdr:rowOff>
    </xdr:from>
    <xdr:to>
      <xdr:col>86</xdr:col>
      <xdr:colOff>25400</xdr:colOff>
      <xdr:row>100</xdr:row>
      <xdr:rowOff>54973</xdr:rowOff>
    </xdr:to>
    <xdr:cxnSp macro="">
      <xdr:nvCxnSpPr>
        <xdr:cNvPr id="644" name="直線コネクタ 643"/>
        <xdr:cNvCxnSpPr/>
      </xdr:nvCxnSpPr>
      <xdr:spPr>
        <a:xfrm>
          <a:off x="14287500" y="1681897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80934</xdr:rowOff>
    </xdr:from>
    <xdr:ext cx="405111" cy="259045"/>
    <xdr:sp macro="" textlink="">
      <xdr:nvSpPr>
        <xdr:cNvPr id="645" name="【庁舎】&#10;有形固定資産減価償却率平均値テキスト"/>
        <xdr:cNvSpPr txBox="1"/>
      </xdr:nvSpPr>
      <xdr:spPr>
        <a:xfrm>
          <a:off x="14414500" y="173478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58057</xdr:rowOff>
    </xdr:from>
    <xdr:to>
      <xdr:col>85</xdr:col>
      <xdr:colOff>177800</xdr:colOff>
      <xdr:row>104</xdr:row>
      <xdr:rowOff>159657</xdr:rowOff>
    </xdr:to>
    <xdr:sp macro="" textlink="">
      <xdr:nvSpPr>
        <xdr:cNvPr id="646" name="フローチャート: 判断 645"/>
        <xdr:cNvSpPr/>
      </xdr:nvSpPr>
      <xdr:spPr>
        <a:xfrm>
          <a:off x="14325600" y="17492617"/>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71120</xdr:rowOff>
    </xdr:from>
    <xdr:to>
      <xdr:col>81</xdr:col>
      <xdr:colOff>101600</xdr:colOff>
      <xdr:row>105</xdr:row>
      <xdr:rowOff>1270</xdr:rowOff>
    </xdr:to>
    <xdr:sp macro="" textlink="">
      <xdr:nvSpPr>
        <xdr:cNvPr id="647" name="フローチャート: 判断 646"/>
        <xdr:cNvSpPr/>
      </xdr:nvSpPr>
      <xdr:spPr>
        <a:xfrm>
          <a:off x="13578840" y="175056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82550</xdr:rowOff>
    </xdr:from>
    <xdr:to>
      <xdr:col>76</xdr:col>
      <xdr:colOff>165100</xdr:colOff>
      <xdr:row>105</xdr:row>
      <xdr:rowOff>12700</xdr:rowOff>
    </xdr:to>
    <xdr:sp macro="" textlink="">
      <xdr:nvSpPr>
        <xdr:cNvPr id="648" name="フローチャート: 判断 647"/>
        <xdr:cNvSpPr/>
      </xdr:nvSpPr>
      <xdr:spPr>
        <a:xfrm>
          <a:off x="12804140" y="175171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89081</xdr:rowOff>
    </xdr:from>
    <xdr:to>
      <xdr:col>72</xdr:col>
      <xdr:colOff>38100</xdr:colOff>
      <xdr:row>105</xdr:row>
      <xdr:rowOff>19231</xdr:rowOff>
    </xdr:to>
    <xdr:sp macro="" textlink="">
      <xdr:nvSpPr>
        <xdr:cNvPr id="649" name="フローチャート: 判断 648"/>
        <xdr:cNvSpPr/>
      </xdr:nvSpPr>
      <xdr:spPr>
        <a:xfrm>
          <a:off x="12029440" y="1752364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31931</xdr:rowOff>
    </xdr:from>
    <xdr:to>
      <xdr:col>67</xdr:col>
      <xdr:colOff>101600</xdr:colOff>
      <xdr:row>105</xdr:row>
      <xdr:rowOff>133531</xdr:rowOff>
    </xdr:to>
    <xdr:sp macro="" textlink="">
      <xdr:nvSpPr>
        <xdr:cNvPr id="650" name="フローチャート: 判断 649"/>
        <xdr:cNvSpPr/>
      </xdr:nvSpPr>
      <xdr:spPr>
        <a:xfrm>
          <a:off x="11231880" y="17634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51" name="テキスト ボックス 650"/>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52" name="テキスト ボックス 651"/>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3" name="テキスト ボックス 652"/>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4" name="テキスト ボックス 653"/>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5" name="テキスト ボックス 654"/>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67855</xdr:rowOff>
    </xdr:from>
    <xdr:to>
      <xdr:col>85</xdr:col>
      <xdr:colOff>177800</xdr:colOff>
      <xdr:row>104</xdr:row>
      <xdr:rowOff>169455</xdr:rowOff>
    </xdr:to>
    <xdr:sp macro="" textlink="">
      <xdr:nvSpPr>
        <xdr:cNvPr id="656" name="楕円 655"/>
        <xdr:cNvSpPr/>
      </xdr:nvSpPr>
      <xdr:spPr>
        <a:xfrm>
          <a:off x="14325600" y="17502415"/>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46282</xdr:rowOff>
    </xdr:from>
    <xdr:ext cx="405111" cy="259045"/>
    <xdr:sp macro="" textlink="">
      <xdr:nvSpPr>
        <xdr:cNvPr id="657" name="【庁舎】&#10;有形固定資産減価償却率該当値テキスト"/>
        <xdr:cNvSpPr txBox="1"/>
      </xdr:nvSpPr>
      <xdr:spPr>
        <a:xfrm>
          <a:off x="14414500" y="1748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61323</xdr:rowOff>
    </xdr:from>
    <xdr:to>
      <xdr:col>81</xdr:col>
      <xdr:colOff>101600</xdr:colOff>
      <xdr:row>104</xdr:row>
      <xdr:rowOff>162923</xdr:rowOff>
    </xdr:to>
    <xdr:sp macro="" textlink="">
      <xdr:nvSpPr>
        <xdr:cNvPr id="658" name="楕円 657"/>
        <xdr:cNvSpPr/>
      </xdr:nvSpPr>
      <xdr:spPr>
        <a:xfrm>
          <a:off x="13578840" y="17495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112123</xdr:rowOff>
    </xdr:from>
    <xdr:to>
      <xdr:col>85</xdr:col>
      <xdr:colOff>127000</xdr:colOff>
      <xdr:row>104</xdr:row>
      <xdr:rowOff>118655</xdr:rowOff>
    </xdr:to>
    <xdr:cxnSp macro="">
      <xdr:nvCxnSpPr>
        <xdr:cNvPr id="659" name="直線コネクタ 658"/>
        <xdr:cNvCxnSpPr/>
      </xdr:nvCxnSpPr>
      <xdr:spPr>
        <a:xfrm>
          <a:off x="13629640" y="17546683"/>
          <a:ext cx="74676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33564</xdr:rowOff>
    </xdr:from>
    <xdr:to>
      <xdr:col>76</xdr:col>
      <xdr:colOff>165100</xdr:colOff>
      <xdr:row>104</xdr:row>
      <xdr:rowOff>135164</xdr:rowOff>
    </xdr:to>
    <xdr:sp macro="" textlink="">
      <xdr:nvSpPr>
        <xdr:cNvPr id="660" name="楕円 659"/>
        <xdr:cNvSpPr/>
      </xdr:nvSpPr>
      <xdr:spPr>
        <a:xfrm>
          <a:off x="12804140" y="17468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84364</xdr:rowOff>
    </xdr:from>
    <xdr:to>
      <xdr:col>81</xdr:col>
      <xdr:colOff>50800</xdr:colOff>
      <xdr:row>104</xdr:row>
      <xdr:rowOff>112123</xdr:rowOff>
    </xdr:to>
    <xdr:cxnSp macro="">
      <xdr:nvCxnSpPr>
        <xdr:cNvPr id="661" name="直線コネクタ 660"/>
        <xdr:cNvCxnSpPr/>
      </xdr:nvCxnSpPr>
      <xdr:spPr>
        <a:xfrm>
          <a:off x="12854940" y="17518924"/>
          <a:ext cx="7747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5806</xdr:rowOff>
    </xdr:from>
    <xdr:to>
      <xdr:col>72</xdr:col>
      <xdr:colOff>38100</xdr:colOff>
      <xdr:row>104</xdr:row>
      <xdr:rowOff>107406</xdr:rowOff>
    </xdr:to>
    <xdr:sp macro="" textlink="">
      <xdr:nvSpPr>
        <xdr:cNvPr id="662" name="楕円 661"/>
        <xdr:cNvSpPr/>
      </xdr:nvSpPr>
      <xdr:spPr>
        <a:xfrm>
          <a:off x="12029440" y="1744036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56606</xdr:rowOff>
    </xdr:from>
    <xdr:to>
      <xdr:col>76</xdr:col>
      <xdr:colOff>114300</xdr:colOff>
      <xdr:row>104</xdr:row>
      <xdr:rowOff>84364</xdr:rowOff>
    </xdr:to>
    <xdr:cxnSp macro="">
      <xdr:nvCxnSpPr>
        <xdr:cNvPr id="663" name="直線コネクタ 662"/>
        <xdr:cNvCxnSpPr/>
      </xdr:nvCxnSpPr>
      <xdr:spPr>
        <a:xfrm>
          <a:off x="12072620" y="17491166"/>
          <a:ext cx="78232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154395</xdr:rowOff>
    </xdr:from>
    <xdr:to>
      <xdr:col>67</xdr:col>
      <xdr:colOff>101600</xdr:colOff>
      <xdr:row>104</xdr:row>
      <xdr:rowOff>84545</xdr:rowOff>
    </xdr:to>
    <xdr:sp macro="" textlink="">
      <xdr:nvSpPr>
        <xdr:cNvPr id="664" name="楕円 663"/>
        <xdr:cNvSpPr/>
      </xdr:nvSpPr>
      <xdr:spPr>
        <a:xfrm>
          <a:off x="11231880" y="174213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33745</xdr:rowOff>
    </xdr:from>
    <xdr:to>
      <xdr:col>71</xdr:col>
      <xdr:colOff>177800</xdr:colOff>
      <xdr:row>104</xdr:row>
      <xdr:rowOff>56606</xdr:rowOff>
    </xdr:to>
    <xdr:cxnSp macro="">
      <xdr:nvCxnSpPr>
        <xdr:cNvPr id="665" name="直線コネクタ 664"/>
        <xdr:cNvCxnSpPr/>
      </xdr:nvCxnSpPr>
      <xdr:spPr>
        <a:xfrm>
          <a:off x="11282680" y="17468305"/>
          <a:ext cx="78994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163847</xdr:rowOff>
    </xdr:from>
    <xdr:ext cx="405111" cy="259045"/>
    <xdr:sp macro="" textlink="">
      <xdr:nvSpPr>
        <xdr:cNvPr id="666" name="n_1aveValue【庁舎】&#10;有形固定資産減価償却率"/>
        <xdr:cNvSpPr txBox="1"/>
      </xdr:nvSpPr>
      <xdr:spPr>
        <a:xfrm>
          <a:off x="13437244" y="17598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3827</xdr:rowOff>
    </xdr:from>
    <xdr:ext cx="405111" cy="259045"/>
    <xdr:sp macro="" textlink="">
      <xdr:nvSpPr>
        <xdr:cNvPr id="667" name="n_2aveValue【庁舎】&#10;有形固定資産減価償却率"/>
        <xdr:cNvSpPr txBox="1"/>
      </xdr:nvSpPr>
      <xdr:spPr>
        <a:xfrm>
          <a:off x="12675244" y="17606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10358</xdr:rowOff>
    </xdr:from>
    <xdr:ext cx="405111" cy="259045"/>
    <xdr:sp macro="" textlink="">
      <xdr:nvSpPr>
        <xdr:cNvPr id="668" name="n_3aveValue【庁舎】&#10;有形固定資産減価償却率"/>
        <xdr:cNvSpPr txBox="1"/>
      </xdr:nvSpPr>
      <xdr:spPr>
        <a:xfrm>
          <a:off x="11900544" y="176125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124658</xdr:rowOff>
    </xdr:from>
    <xdr:ext cx="405111" cy="259045"/>
    <xdr:sp macro="" textlink="">
      <xdr:nvSpPr>
        <xdr:cNvPr id="669" name="n_4aveValue【庁舎】&#10;有形固定資産減価償却率"/>
        <xdr:cNvSpPr txBox="1"/>
      </xdr:nvSpPr>
      <xdr:spPr>
        <a:xfrm>
          <a:off x="11102984" y="17726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8000</xdr:rowOff>
    </xdr:from>
    <xdr:ext cx="405111" cy="259045"/>
    <xdr:sp macro="" textlink="">
      <xdr:nvSpPr>
        <xdr:cNvPr id="670" name="n_1mainValue【庁舎】&#10;有形固定資産減価償却率"/>
        <xdr:cNvSpPr txBox="1"/>
      </xdr:nvSpPr>
      <xdr:spPr>
        <a:xfrm>
          <a:off x="13437244" y="17274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151691</xdr:rowOff>
    </xdr:from>
    <xdr:ext cx="405111" cy="259045"/>
    <xdr:sp macro="" textlink="">
      <xdr:nvSpPr>
        <xdr:cNvPr id="671" name="n_2mainValue【庁舎】&#10;有形固定資産減価償却率"/>
        <xdr:cNvSpPr txBox="1"/>
      </xdr:nvSpPr>
      <xdr:spPr>
        <a:xfrm>
          <a:off x="12675244" y="17250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123933</xdr:rowOff>
    </xdr:from>
    <xdr:ext cx="405111" cy="259045"/>
    <xdr:sp macro="" textlink="">
      <xdr:nvSpPr>
        <xdr:cNvPr id="672" name="n_3mainValue【庁舎】&#10;有形固定資産減価償却率"/>
        <xdr:cNvSpPr txBox="1"/>
      </xdr:nvSpPr>
      <xdr:spPr>
        <a:xfrm>
          <a:off x="11900544" y="17223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101072</xdr:rowOff>
    </xdr:from>
    <xdr:ext cx="405111" cy="259045"/>
    <xdr:sp macro="" textlink="">
      <xdr:nvSpPr>
        <xdr:cNvPr id="673" name="n_4mainValue【庁舎】&#10;有形固定資産減価償却率"/>
        <xdr:cNvSpPr txBox="1"/>
      </xdr:nvSpPr>
      <xdr:spPr>
        <a:xfrm>
          <a:off x="11102984" y="1720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74" name="正方形/長方形 673"/>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75" name="正方形/長方形 674"/>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76" name="正方形/長方形 675"/>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77" name="正方形/長方形 676"/>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78" name="正方形/長方形 677"/>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9" name="正方形/長方形 678"/>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80" name="正方形/長方形 679"/>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81" name="正方形/長方形 680"/>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82" name="テキスト ボックス 681"/>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83" name="直線コネクタ 682"/>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84" name="直線コネクタ 683"/>
        <xdr:cNvCxnSpPr/>
      </xdr:nvCxnSpPr>
      <xdr:spPr>
        <a:xfrm>
          <a:off x="1609344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85" name="テキスト ボックス 684"/>
        <xdr:cNvSpPr txBox="1"/>
      </xdr:nvSpPr>
      <xdr:spPr>
        <a:xfrm>
          <a:off x="1569484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86" name="直線コネクタ 685"/>
        <xdr:cNvCxnSpPr/>
      </xdr:nvCxnSpPr>
      <xdr:spPr>
        <a:xfrm>
          <a:off x="1609344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87" name="テキスト ボックス 686"/>
        <xdr:cNvSpPr txBox="1"/>
      </xdr:nvSpPr>
      <xdr:spPr>
        <a:xfrm>
          <a:off x="15694841"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88" name="直線コネクタ 687"/>
        <xdr:cNvCxnSpPr/>
      </xdr:nvCxnSpPr>
      <xdr:spPr>
        <a:xfrm>
          <a:off x="1609344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89" name="テキスト ボックス 688"/>
        <xdr:cNvSpPr txBox="1"/>
      </xdr:nvSpPr>
      <xdr:spPr>
        <a:xfrm>
          <a:off x="15694841"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90" name="直線コネクタ 689"/>
        <xdr:cNvCxnSpPr/>
      </xdr:nvCxnSpPr>
      <xdr:spPr>
        <a:xfrm>
          <a:off x="1609344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91" name="テキスト ボックス 690"/>
        <xdr:cNvSpPr txBox="1"/>
      </xdr:nvSpPr>
      <xdr:spPr>
        <a:xfrm>
          <a:off x="15694841"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92" name="直線コネクタ 691"/>
        <xdr:cNvCxnSpPr/>
      </xdr:nvCxnSpPr>
      <xdr:spPr>
        <a:xfrm>
          <a:off x="1609344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93" name="テキスト ボックス 692"/>
        <xdr:cNvSpPr txBox="1"/>
      </xdr:nvSpPr>
      <xdr:spPr>
        <a:xfrm>
          <a:off x="15694841"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94" name="直線コネクタ 693"/>
        <xdr:cNvCxnSpPr/>
      </xdr:nvCxnSpPr>
      <xdr:spPr>
        <a:xfrm>
          <a:off x="1609344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95" name="テキスト ボックス 694"/>
        <xdr:cNvSpPr txBox="1"/>
      </xdr:nvSpPr>
      <xdr:spPr>
        <a:xfrm>
          <a:off x="1569484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96" name="直線コネクタ 695"/>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97" name="テキスト ボックス 696"/>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98" name="【庁舎】&#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53339</xdr:rowOff>
    </xdr:from>
    <xdr:to>
      <xdr:col>116</xdr:col>
      <xdr:colOff>62864</xdr:colOff>
      <xdr:row>107</xdr:row>
      <xdr:rowOff>139881</xdr:rowOff>
    </xdr:to>
    <xdr:cxnSp macro="">
      <xdr:nvCxnSpPr>
        <xdr:cNvPr id="699" name="直線コネクタ 698"/>
        <xdr:cNvCxnSpPr/>
      </xdr:nvCxnSpPr>
      <xdr:spPr>
        <a:xfrm flipV="1">
          <a:off x="19509104" y="16817339"/>
          <a:ext cx="0" cy="1260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143708</xdr:rowOff>
    </xdr:from>
    <xdr:ext cx="469744" cy="259045"/>
    <xdr:sp macro="" textlink="">
      <xdr:nvSpPr>
        <xdr:cNvPr id="700" name="【庁舎】&#10;一人当たり面積最小値テキスト"/>
        <xdr:cNvSpPr txBox="1"/>
      </xdr:nvSpPr>
      <xdr:spPr>
        <a:xfrm>
          <a:off x="19547840" y="18081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139881</xdr:rowOff>
    </xdr:from>
    <xdr:to>
      <xdr:col>116</xdr:col>
      <xdr:colOff>152400</xdr:colOff>
      <xdr:row>107</xdr:row>
      <xdr:rowOff>139881</xdr:rowOff>
    </xdr:to>
    <xdr:cxnSp macro="">
      <xdr:nvCxnSpPr>
        <xdr:cNvPr id="701" name="直線コネクタ 700"/>
        <xdr:cNvCxnSpPr/>
      </xdr:nvCxnSpPr>
      <xdr:spPr>
        <a:xfrm>
          <a:off x="19443700" y="1807736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xdr:rowOff>
    </xdr:from>
    <xdr:ext cx="469744" cy="259045"/>
    <xdr:sp macro="" textlink="">
      <xdr:nvSpPr>
        <xdr:cNvPr id="702" name="【庁舎】&#10;一人当たり面積最大値テキスト"/>
        <xdr:cNvSpPr txBox="1"/>
      </xdr:nvSpPr>
      <xdr:spPr>
        <a:xfrm>
          <a:off x="19547840" y="16596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53339</xdr:rowOff>
    </xdr:from>
    <xdr:to>
      <xdr:col>116</xdr:col>
      <xdr:colOff>152400</xdr:colOff>
      <xdr:row>100</xdr:row>
      <xdr:rowOff>53339</xdr:rowOff>
    </xdr:to>
    <xdr:cxnSp macro="">
      <xdr:nvCxnSpPr>
        <xdr:cNvPr id="703" name="直線コネクタ 702"/>
        <xdr:cNvCxnSpPr/>
      </xdr:nvCxnSpPr>
      <xdr:spPr>
        <a:xfrm>
          <a:off x="19443700" y="168173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64243</xdr:rowOff>
    </xdr:from>
    <xdr:ext cx="469744" cy="259045"/>
    <xdr:sp macro="" textlink="">
      <xdr:nvSpPr>
        <xdr:cNvPr id="704" name="【庁舎】&#10;一人当たり面積平均値テキスト"/>
        <xdr:cNvSpPr txBox="1"/>
      </xdr:nvSpPr>
      <xdr:spPr>
        <a:xfrm>
          <a:off x="19547840" y="176664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85816</xdr:rowOff>
    </xdr:from>
    <xdr:to>
      <xdr:col>116</xdr:col>
      <xdr:colOff>114300</xdr:colOff>
      <xdr:row>106</xdr:row>
      <xdr:rowOff>15966</xdr:rowOff>
    </xdr:to>
    <xdr:sp macro="" textlink="">
      <xdr:nvSpPr>
        <xdr:cNvPr id="705" name="フローチャート: 判断 704"/>
        <xdr:cNvSpPr/>
      </xdr:nvSpPr>
      <xdr:spPr>
        <a:xfrm>
          <a:off x="19458940" y="1768801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89081</xdr:rowOff>
    </xdr:from>
    <xdr:to>
      <xdr:col>112</xdr:col>
      <xdr:colOff>38100</xdr:colOff>
      <xdr:row>106</xdr:row>
      <xdr:rowOff>19231</xdr:rowOff>
    </xdr:to>
    <xdr:sp macro="" textlink="">
      <xdr:nvSpPr>
        <xdr:cNvPr id="706" name="フローチャート: 判断 705"/>
        <xdr:cNvSpPr/>
      </xdr:nvSpPr>
      <xdr:spPr>
        <a:xfrm>
          <a:off x="18735040" y="1769128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102144</xdr:rowOff>
    </xdr:from>
    <xdr:to>
      <xdr:col>107</xdr:col>
      <xdr:colOff>101600</xdr:colOff>
      <xdr:row>106</xdr:row>
      <xdr:rowOff>32294</xdr:rowOff>
    </xdr:to>
    <xdr:sp macro="" textlink="">
      <xdr:nvSpPr>
        <xdr:cNvPr id="707" name="フローチャート: 判断 706"/>
        <xdr:cNvSpPr/>
      </xdr:nvSpPr>
      <xdr:spPr>
        <a:xfrm>
          <a:off x="17937480" y="1770434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118473</xdr:rowOff>
    </xdr:from>
    <xdr:to>
      <xdr:col>102</xdr:col>
      <xdr:colOff>165100</xdr:colOff>
      <xdr:row>106</xdr:row>
      <xdr:rowOff>48623</xdr:rowOff>
    </xdr:to>
    <xdr:sp macro="" textlink="">
      <xdr:nvSpPr>
        <xdr:cNvPr id="708" name="フローチャート: 判断 707"/>
        <xdr:cNvSpPr/>
      </xdr:nvSpPr>
      <xdr:spPr>
        <a:xfrm>
          <a:off x="17162780" y="1772067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128270</xdr:rowOff>
    </xdr:from>
    <xdr:to>
      <xdr:col>98</xdr:col>
      <xdr:colOff>38100</xdr:colOff>
      <xdr:row>106</xdr:row>
      <xdr:rowOff>58420</xdr:rowOff>
    </xdr:to>
    <xdr:sp macro="" textlink="">
      <xdr:nvSpPr>
        <xdr:cNvPr id="709" name="フローチャート: 判断 708"/>
        <xdr:cNvSpPr/>
      </xdr:nvSpPr>
      <xdr:spPr>
        <a:xfrm>
          <a:off x="16388080" y="177304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10" name="テキスト ボックス 709"/>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11" name="テキスト ボックス 710"/>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12" name="テキスト ボックス 711"/>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13" name="テキスト ボックス 712"/>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14" name="テキスト ボックス 713"/>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66221</xdr:rowOff>
    </xdr:from>
    <xdr:to>
      <xdr:col>116</xdr:col>
      <xdr:colOff>114300</xdr:colOff>
      <xdr:row>103</xdr:row>
      <xdr:rowOff>167821</xdr:rowOff>
    </xdr:to>
    <xdr:sp macro="" textlink="">
      <xdr:nvSpPr>
        <xdr:cNvPr id="715" name="楕円 714"/>
        <xdr:cNvSpPr/>
      </xdr:nvSpPr>
      <xdr:spPr>
        <a:xfrm>
          <a:off x="19458940" y="17333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89098</xdr:rowOff>
    </xdr:from>
    <xdr:ext cx="469744" cy="259045"/>
    <xdr:sp macro="" textlink="">
      <xdr:nvSpPr>
        <xdr:cNvPr id="716" name="【庁舎】&#10;一人当たり面積該当値テキスト"/>
        <xdr:cNvSpPr txBox="1"/>
      </xdr:nvSpPr>
      <xdr:spPr>
        <a:xfrm>
          <a:off x="19547840" y="17188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59689</xdr:rowOff>
    </xdr:from>
    <xdr:to>
      <xdr:col>112</xdr:col>
      <xdr:colOff>38100</xdr:colOff>
      <xdr:row>103</xdr:row>
      <xdr:rowOff>161289</xdr:rowOff>
    </xdr:to>
    <xdr:sp macro="" textlink="">
      <xdr:nvSpPr>
        <xdr:cNvPr id="717" name="楕円 716"/>
        <xdr:cNvSpPr/>
      </xdr:nvSpPr>
      <xdr:spPr>
        <a:xfrm>
          <a:off x="18735040" y="1732660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110489</xdr:rowOff>
    </xdr:from>
    <xdr:to>
      <xdr:col>116</xdr:col>
      <xdr:colOff>63500</xdr:colOff>
      <xdr:row>103</xdr:row>
      <xdr:rowOff>117021</xdr:rowOff>
    </xdr:to>
    <xdr:cxnSp macro="">
      <xdr:nvCxnSpPr>
        <xdr:cNvPr id="718" name="直線コネクタ 717"/>
        <xdr:cNvCxnSpPr/>
      </xdr:nvCxnSpPr>
      <xdr:spPr>
        <a:xfrm>
          <a:off x="18778220" y="17377409"/>
          <a:ext cx="73152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53158</xdr:rowOff>
    </xdr:from>
    <xdr:to>
      <xdr:col>107</xdr:col>
      <xdr:colOff>101600</xdr:colOff>
      <xdr:row>103</xdr:row>
      <xdr:rowOff>154758</xdr:rowOff>
    </xdr:to>
    <xdr:sp macro="" textlink="">
      <xdr:nvSpPr>
        <xdr:cNvPr id="719" name="楕円 718"/>
        <xdr:cNvSpPr/>
      </xdr:nvSpPr>
      <xdr:spPr>
        <a:xfrm>
          <a:off x="17937480" y="17320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103958</xdr:rowOff>
    </xdr:from>
    <xdr:to>
      <xdr:col>111</xdr:col>
      <xdr:colOff>177800</xdr:colOff>
      <xdr:row>103</xdr:row>
      <xdr:rowOff>110489</xdr:rowOff>
    </xdr:to>
    <xdr:cxnSp macro="">
      <xdr:nvCxnSpPr>
        <xdr:cNvPr id="720" name="直線コネクタ 719"/>
        <xdr:cNvCxnSpPr/>
      </xdr:nvCxnSpPr>
      <xdr:spPr>
        <a:xfrm>
          <a:off x="17988280" y="17370878"/>
          <a:ext cx="78994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49893</xdr:rowOff>
    </xdr:from>
    <xdr:to>
      <xdr:col>102</xdr:col>
      <xdr:colOff>165100</xdr:colOff>
      <xdr:row>103</xdr:row>
      <xdr:rowOff>151493</xdr:rowOff>
    </xdr:to>
    <xdr:sp macro="" textlink="">
      <xdr:nvSpPr>
        <xdr:cNvPr id="721" name="楕円 720"/>
        <xdr:cNvSpPr/>
      </xdr:nvSpPr>
      <xdr:spPr>
        <a:xfrm>
          <a:off x="17162780" y="1731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100693</xdr:rowOff>
    </xdr:from>
    <xdr:to>
      <xdr:col>107</xdr:col>
      <xdr:colOff>50800</xdr:colOff>
      <xdr:row>103</xdr:row>
      <xdr:rowOff>103958</xdr:rowOff>
    </xdr:to>
    <xdr:cxnSp macro="">
      <xdr:nvCxnSpPr>
        <xdr:cNvPr id="722" name="直線コネクタ 721"/>
        <xdr:cNvCxnSpPr/>
      </xdr:nvCxnSpPr>
      <xdr:spPr>
        <a:xfrm>
          <a:off x="17213580" y="17367613"/>
          <a:ext cx="7747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103</xdr:row>
      <xdr:rowOff>27032</xdr:rowOff>
    </xdr:from>
    <xdr:to>
      <xdr:col>98</xdr:col>
      <xdr:colOff>38100</xdr:colOff>
      <xdr:row>103</xdr:row>
      <xdr:rowOff>128632</xdr:rowOff>
    </xdr:to>
    <xdr:sp macro="" textlink="">
      <xdr:nvSpPr>
        <xdr:cNvPr id="723" name="楕円 722"/>
        <xdr:cNvSpPr/>
      </xdr:nvSpPr>
      <xdr:spPr>
        <a:xfrm>
          <a:off x="16388080" y="1729395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103</xdr:row>
      <xdr:rowOff>77832</xdr:rowOff>
    </xdr:from>
    <xdr:to>
      <xdr:col>102</xdr:col>
      <xdr:colOff>114300</xdr:colOff>
      <xdr:row>103</xdr:row>
      <xdr:rowOff>100693</xdr:rowOff>
    </xdr:to>
    <xdr:cxnSp macro="">
      <xdr:nvCxnSpPr>
        <xdr:cNvPr id="724" name="直線コネクタ 723"/>
        <xdr:cNvCxnSpPr/>
      </xdr:nvCxnSpPr>
      <xdr:spPr>
        <a:xfrm>
          <a:off x="16431260" y="17344752"/>
          <a:ext cx="78232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10358</xdr:rowOff>
    </xdr:from>
    <xdr:ext cx="469744" cy="259045"/>
    <xdr:sp macro="" textlink="">
      <xdr:nvSpPr>
        <xdr:cNvPr id="725" name="n_1aveValue【庁舎】&#10;一人当たり面積"/>
        <xdr:cNvSpPr txBox="1"/>
      </xdr:nvSpPr>
      <xdr:spPr>
        <a:xfrm>
          <a:off x="18561127" y="17780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23421</xdr:rowOff>
    </xdr:from>
    <xdr:ext cx="469744" cy="259045"/>
    <xdr:sp macro="" textlink="">
      <xdr:nvSpPr>
        <xdr:cNvPr id="726" name="n_2aveValue【庁舎】&#10;一人当たり面積"/>
        <xdr:cNvSpPr txBox="1"/>
      </xdr:nvSpPr>
      <xdr:spPr>
        <a:xfrm>
          <a:off x="17776267" y="17793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39750</xdr:rowOff>
    </xdr:from>
    <xdr:ext cx="469744" cy="259045"/>
    <xdr:sp macro="" textlink="">
      <xdr:nvSpPr>
        <xdr:cNvPr id="727" name="n_3aveValue【庁舎】&#10;一人当たり面積"/>
        <xdr:cNvSpPr txBox="1"/>
      </xdr:nvSpPr>
      <xdr:spPr>
        <a:xfrm>
          <a:off x="17001567" y="17809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49547</xdr:rowOff>
    </xdr:from>
    <xdr:ext cx="469744" cy="259045"/>
    <xdr:sp macro="" textlink="">
      <xdr:nvSpPr>
        <xdr:cNvPr id="728" name="n_4aveValue【庁舎】&#10;一人当たり面積"/>
        <xdr:cNvSpPr txBox="1"/>
      </xdr:nvSpPr>
      <xdr:spPr>
        <a:xfrm>
          <a:off x="16226867" y="17819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6366</xdr:rowOff>
    </xdr:from>
    <xdr:ext cx="469744" cy="259045"/>
    <xdr:sp macro="" textlink="">
      <xdr:nvSpPr>
        <xdr:cNvPr id="729" name="n_1mainValue【庁舎】&#10;一人当たり面積"/>
        <xdr:cNvSpPr txBox="1"/>
      </xdr:nvSpPr>
      <xdr:spPr>
        <a:xfrm>
          <a:off x="18561127" y="17105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171285</xdr:rowOff>
    </xdr:from>
    <xdr:ext cx="469744" cy="259045"/>
    <xdr:sp macro="" textlink="">
      <xdr:nvSpPr>
        <xdr:cNvPr id="730" name="n_2mainValue【庁舎】&#10;一人当たり面積"/>
        <xdr:cNvSpPr txBox="1"/>
      </xdr:nvSpPr>
      <xdr:spPr>
        <a:xfrm>
          <a:off x="17776267" y="17102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101</xdr:row>
      <xdr:rowOff>168020</xdr:rowOff>
    </xdr:from>
    <xdr:ext cx="469744" cy="259045"/>
    <xdr:sp macro="" textlink="">
      <xdr:nvSpPr>
        <xdr:cNvPr id="731" name="n_3mainValue【庁舎】&#10;一人当たり面積"/>
        <xdr:cNvSpPr txBox="1"/>
      </xdr:nvSpPr>
      <xdr:spPr>
        <a:xfrm>
          <a:off x="17001567" y="17099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101</xdr:row>
      <xdr:rowOff>145159</xdr:rowOff>
    </xdr:from>
    <xdr:ext cx="469744" cy="259045"/>
    <xdr:sp macro="" textlink="">
      <xdr:nvSpPr>
        <xdr:cNvPr id="732" name="n_4mainValue【庁舎】&#10;一人当たり面積"/>
        <xdr:cNvSpPr txBox="1"/>
      </xdr:nvSpPr>
      <xdr:spPr>
        <a:xfrm>
          <a:off x="16226867" y="17076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33" name="正方形/長方形 732"/>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34" name="正方形/長方形 733"/>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35" name="テキスト ボックス 734"/>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類似団体と比較して特に有形固定資産減価償却率が低くなっている施設は、体育館・プール、一般廃棄物処理施設であり、特に高くなっている施設は消防施設及び福祉施設である。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体育館・プールは、市内</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施設のうち</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施設が平成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年度に取得した施設で、比較的経過年数が浅いことや近年、機械器具等の改修、更新を行ったことから、有形固定資産減価償却率が低くなっている。</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r>
          <a:b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b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消防施設は、耐用年数</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年に対し、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以上経過している施設が多く、減価償却が進んでおり、類似団体平均を大きく上回っている。福祉施設や庁舎等も含め、老朽化が進んでいるため、修繕工事を実施しながら、次期更新まで適正な維持補修を行い、機能保全を図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また、庁舎は一人当たり面積が類似団体平均を大きく上回っており、多機能化、他施設との複合化も含め検討していく必要がある。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福岡県古賀市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59,522
58,718
42.07
23,025,174
22,186,151
670,696
11,814,714
13,958,907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市税（市民税、固定資産税）の増収等により財政力指数は年々増加しているが、依然として類似団体平均を下回っている。今後も更なる徴収業務の強化に取り組むとともに、歳出削減を図り、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114300</xdr:rowOff>
    </xdr:to>
    <xdr:cxnSp macro="">
      <xdr:nvCxnSpPr>
        <xdr:cNvPr id="64" name="直線コネクタ 63"/>
        <xdr:cNvCxnSpPr/>
      </xdr:nvCxnSpPr>
      <xdr:spPr>
        <a:xfrm flipV="1">
          <a:off x="4953000" y="6401858"/>
          <a:ext cx="0" cy="14276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136525</xdr:rowOff>
    </xdr:from>
    <xdr:to>
      <xdr:col>23</xdr:col>
      <xdr:colOff>133350</xdr:colOff>
      <xdr:row>41</xdr:row>
      <xdr:rowOff>156633</xdr:rowOff>
    </xdr:to>
    <xdr:cxnSp macro="">
      <xdr:nvCxnSpPr>
        <xdr:cNvPr id="69" name="直線コネクタ 68"/>
        <xdr:cNvCxnSpPr/>
      </xdr:nvCxnSpPr>
      <xdr:spPr>
        <a:xfrm flipV="1">
          <a:off x="4114800" y="7165975"/>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41927</xdr:rowOff>
    </xdr:from>
    <xdr:ext cx="762000" cy="259045"/>
    <xdr:sp macro="" textlink="">
      <xdr:nvSpPr>
        <xdr:cNvPr id="70" name="財政力平均値テキスト"/>
        <xdr:cNvSpPr txBox="1"/>
      </xdr:nvSpPr>
      <xdr:spPr>
        <a:xfrm>
          <a:off x="5041900" y="689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25400</xdr:rowOff>
    </xdr:from>
    <xdr:to>
      <xdr:col>23</xdr:col>
      <xdr:colOff>184150</xdr:colOff>
      <xdr:row>41</xdr:row>
      <xdr:rowOff>127000</xdr:rowOff>
    </xdr:to>
    <xdr:sp macro="" textlink="">
      <xdr:nvSpPr>
        <xdr:cNvPr id="71" name="フローチャート: 判断 70"/>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156633</xdr:rowOff>
    </xdr:from>
    <xdr:to>
      <xdr:col>19</xdr:col>
      <xdr:colOff>133350</xdr:colOff>
      <xdr:row>42</xdr:row>
      <xdr:rowOff>25400</xdr:rowOff>
    </xdr:to>
    <xdr:cxnSp macro="">
      <xdr:nvCxnSpPr>
        <xdr:cNvPr id="72" name="直線コネクタ 71"/>
        <xdr:cNvCxnSpPr/>
      </xdr:nvCxnSpPr>
      <xdr:spPr>
        <a:xfrm flipV="1">
          <a:off x="3225800" y="718608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25400</xdr:rowOff>
    </xdr:from>
    <xdr:to>
      <xdr:col>19</xdr:col>
      <xdr:colOff>184150</xdr:colOff>
      <xdr:row>41</xdr:row>
      <xdr:rowOff>127000</xdr:rowOff>
    </xdr:to>
    <xdr:sp macro="" textlink="">
      <xdr:nvSpPr>
        <xdr:cNvPr id="73" name="フローチャート: 判断 72"/>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137177</xdr:rowOff>
    </xdr:from>
    <xdr:ext cx="736600" cy="259045"/>
    <xdr:sp macro="" textlink="">
      <xdr:nvSpPr>
        <xdr:cNvPr id="74" name="テキスト ボックス 73"/>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25400</xdr:rowOff>
    </xdr:from>
    <xdr:to>
      <xdr:col>15</xdr:col>
      <xdr:colOff>82550</xdr:colOff>
      <xdr:row>42</xdr:row>
      <xdr:rowOff>25400</xdr:rowOff>
    </xdr:to>
    <xdr:cxnSp macro="">
      <xdr:nvCxnSpPr>
        <xdr:cNvPr id="75" name="直線コネクタ 74"/>
        <xdr:cNvCxnSpPr/>
      </xdr:nvCxnSpPr>
      <xdr:spPr>
        <a:xfrm>
          <a:off x="2336800" y="722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45508</xdr:rowOff>
    </xdr:from>
    <xdr:to>
      <xdr:col>15</xdr:col>
      <xdr:colOff>133350</xdr:colOff>
      <xdr:row>41</xdr:row>
      <xdr:rowOff>147108</xdr:rowOff>
    </xdr:to>
    <xdr:sp macro="" textlink="">
      <xdr:nvSpPr>
        <xdr:cNvPr id="76" name="フローチャート: 判断 75"/>
        <xdr:cNvSpPr/>
      </xdr:nvSpPr>
      <xdr:spPr>
        <a:xfrm>
          <a:off x="3175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157285</xdr:rowOff>
    </xdr:from>
    <xdr:ext cx="762000" cy="259045"/>
    <xdr:sp macro="" textlink="">
      <xdr:nvSpPr>
        <xdr:cNvPr id="77" name="テキスト ボックス 76"/>
        <xdr:cNvSpPr txBox="1"/>
      </xdr:nvSpPr>
      <xdr:spPr>
        <a:xfrm>
          <a:off x="2844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25400</xdr:rowOff>
    </xdr:from>
    <xdr:to>
      <xdr:col>11</xdr:col>
      <xdr:colOff>31750</xdr:colOff>
      <xdr:row>42</xdr:row>
      <xdr:rowOff>45508</xdr:rowOff>
    </xdr:to>
    <xdr:cxnSp macro="">
      <xdr:nvCxnSpPr>
        <xdr:cNvPr id="78" name="直線コネクタ 77"/>
        <xdr:cNvCxnSpPr/>
      </xdr:nvCxnSpPr>
      <xdr:spPr>
        <a:xfrm flipV="1">
          <a:off x="1447800" y="722630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65617</xdr:rowOff>
    </xdr:from>
    <xdr:to>
      <xdr:col>11</xdr:col>
      <xdr:colOff>82550</xdr:colOff>
      <xdr:row>41</xdr:row>
      <xdr:rowOff>167217</xdr:rowOff>
    </xdr:to>
    <xdr:sp macro="" textlink="">
      <xdr:nvSpPr>
        <xdr:cNvPr id="79" name="フローチャート: 判断 78"/>
        <xdr:cNvSpPr/>
      </xdr:nvSpPr>
      <xdr:spPr>
        <a:xfrm>
          <a:off x="2286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5944</xdr:rowOff>
    </xdr:from>
    <xdr:ext cx="762000" cy="259045"/>
    <xdr:sp macro="" textlink="">
      <xdr:nvSpPr>
        <xdr:cNvPr id="80" name="テキスト ボックス 79"/>
        <xdr:cNvSpPr txBox="1"/>
      </xdr:nvSpPr>
      <xdr:spPr>
        <a:xfrm>
          <a:off x="1955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85725</xdr:rowOff>
    </xdr:from>
    <xdr:to>
      <xdr:col>7</xdr:col>
      <xdr:colOff>31750</xdr:colOff>
      <xdr:row>42</xdr:row>
      <xdr:rowOff>15875</xdr:rowOff>
    </xdr:to>
    <xdr:sp macro="" textlink="">
      <xdr:nvSpPr>
        <xdr:cNvPr id="81" name="フローチャート: 判断 80"/>
        <xdr:cNvSpPr/>
      </xdr:nvSpPr>
      <xdr:spPr>
        <a:xfrm>
          <a:off x="1397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26052</xdr:rowOff>
    </xdr:from>
    <xdr:ext cx="762000" cy="259045"/>
    <xdr:sp macro="" textlink="">
      <xdr:nvSpPr>
        <xdr:cNvPr id="82" name="テキスト ボックス 81"/>
        <xdr:cNvSpPr txBox="1"/>
      </xdr:nvSpPr>
      <xdr:spPr>
        <a:xfrm>
          <a:off x="1066800" y="688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85725</xdr:rowOff>
    </xdr:from>
    <xdr:to>
      <xdr:col>23</xdr:col>
      <xdr:colOff>184150</xdr:colOff>
      <xdr:row>42</xdr:row>
      <xdr:rowOff>15875</xdr:rowOff>
    </xdr:to>
    <xdr:sp macro="" textlink="">
      <xdr:nvSpPr>
        <xdr:cNvPr id="88" name="楕円 87"/>
        <xdr:cNvSpPr/>
      </xdr:nvSpPr>
      <xdr:spPr>
        <a:xfrm>
          <a:off x="49022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57802</xdr:rowOff>
    </xdr:from>
    <xdr:ext cx="762000" cy="259045"/>
    <xdr:sp macro="" textlink="">
      <xdr:nvSpPr>
        <xdr:cNvPr id="89" name="財政力該当値テキスト"/>
        <xdr:cNvSpPr txBox="1"/>
      </xdr:nvSpPr>
      <xdr:spPr>
        <a:xfrm>
          <a:off x="5041900" y="7087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105833</xdr:rowOff>
    </xdr:from>
    <xdr:to>
      <xdr:col>19</xdr:col>
      <xdr:colOff>184150</xdr:colOff>
      <xdr:row>42</xdr:row>
      <xdr:rowOff>35983</xdr:rowOff>
    </xdr:to>
    <xdr:sp macro="" textlink="">
      <xdr:nvSpPr>
        <xdr:cNvPr id="90" name="楕円 89"/>
        <xdr:cNvSpPr/>
      </xdr:nvSpPr>
      <xdr:spPr>
        <a:xfrm>
          <a:off x="4064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20760</xdr:rowOff>
    </xdr:from>
    <xdr:ext cx="736600" cy="259045"/>
    <xdr:sp macro="" textlink="">
      <xdr:nvSpPr>
        <xdr:cNvPr id="91" name="テキスト ボックス 90"/>
        <xdr:cNvSpPr txBox="1"/>
      </xdr:nvSpPr>
      <xdr:spPr>
        <a:xfrm>
          <a:off x="3733800" y="7221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146050</xdr:rowOff>
    </xdr:from>
    <xdr:to>
      <xdr:col>15</xdr:col>
      <xdr:colOff>133350</xdr:colOff>
      <xdr:row>42</xdr:row>
      <xdr:rowOff>76200</xdr:rowOff>
    </xdr:to>
    <xdr:sp macro="" textlink="">
      <xdr:nvSpPr>
        <xdr:cNvPr id="92" name="楕円 91"/>
        <xdr:cNvSpPr/>
      </xdr:nvSpPr>
      <xdr:spPr>
        <a:xfrm>
          <a:off x="3175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60977</xdr:rowOff>
    </xdr:from>
    <xdr:ext cx="762000" cy="259045"/>
    <xdr:sp macro="" textlink="">
      <xdr:nvSpPr>
        <xdr:cNvPr id="93" name="テキスト ボックス 92"/>
        <xdr:cNvSpPr txBox="1"/>
      </xdr:nvSpPr>
      <xdr:spPr>
        <a:xfrm>
          <a:off x="2844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146050</xdr:rowOff>
    </xdr:from>
    <xdr:to>
      <xdr:col>11</xdr:col>
      <xdr:colOff>82550</xdr:colOff>
      <xdr:row>42</xdr:row>
      <xdr:rowOff>76200</xdr:rowOff>
    </xdr:to>
    <xdr:sp macro="" textlink="">
      <xdr:nvSpPr>
        <xdr:cNvPr id="94" name="楕円 93"/>
        <xdr:cNvSpPr/>
      </xdr:nvSpPr>
      <xdr:spPr>
        <a:xfrm>
          <a:off x="2286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60977</xdr:rowOff>
    </xdr:from>
    <xdr:ext cx="762000" cy="259045"/>
    <xdr:sp macro="" textlink="">
      <xdr:nvSpPr>
        <xdr:cNvPr id="95" name="テキスト ボックス 94"/>
        <xdr:cNvSpPr txBox="1"/>
      </xdr:nvSpPr>
      <xdr:spPr>
        <a:xfrm>
          <a:off x="1955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166158</xdr:rowOff>
    </xdr:from>
    <xdr:to>
      <xdr:col>7</xdr:col>
      <xdr:colOff>31750</xdr:colOff>
      <xdr:row>42</xdr:row>
      <xdr:rowOff>96308</xdr:rowOff>
    </xdr:to>
    <xdr:sp macro="" textlink="">
      <xdr:nvSpPr>
        <xdr:cNvPr id="96" name="楕円 95"/>
        <xdr:cNvSpPr/>
      </xdr:nvSpPr>
      <xdr:spPr>
        <a:xfrm>
          <a:off x="1397000" y="719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81085</xdr:rowOff>
    </xdr:from>
    <xdr:ext cx="762000" cy="259045"/>
    <xdr:sp macro="" textlink="">
      <xdr:nvSpPr>
        <xdr:cNvPr id="97" name="テキスト ボックス 96"/>
        <xdr:cNvSpPr txBox="1"/>
      </xdr:nvSpPr>
      <xdr:spPr>
        <a:xfrm>
          <a:off x="1066800" y="7281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年々増加傾向にあったが、令和元年度は市税（市民税、固定資産税）の増収等により、前年度より</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ポイント減少し、類似団体平均を</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ポイント下回った。今後、扶助費や公債費の増加により、経常収支比率の抜本的改善は見込めないが、下水道事業の料金改定などによる繰出金の削減、扶助費の資格審査等の適正化による抑制、事務事業の見直し、地方債の繰上償還等により経常経費の削減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13462</xdr:rowOff>
    </xdr:from>
    <xdr:to>
      <xdr:col>23</xdr:col>
      <xdr:colOff>133350</xdr:colOff>
      <xdr:row>65</xdr:row>
      <xdr:rowOff>80264</xdr:rowOff>
    </xdr:to>
    <xdr:cxnSp macro="">
      <xdr:nvCxnSpPr>
        <xdr:cNvPr id="125" name="直線コネクタ 124"/>
        <xdr:cNvCxnSpPr/>
      </xdr:nvCxnSpPr>
      <xdr:spPr>
        <a:xfrm flipV="1">
          <a:off x="4953000" y="10129012"/>
          <a:ext cx="0" cy="10955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52341</xdr:rowOff>
    </xdr:from>
    <xdr:ext cx="762000" cy="259045"/>
    <xdr:sp macro="" textlink="">
      <xdr:nvSpPr>
        <xdr:cNvPr id="126" name="財政構造の弾力性最小値テキスト"/>
        <xdr:cNvSpPr txBox="1"/>
      </xdr:nvSpPr>
      <xdr:spPr>
        <a:xfrm>
          <a:off x="5041900" y="11196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80264</xdr:rowOff>
    </xdr:from>
    <xdr:to>
      <xdr:col>24</xdr:col>
      <xdr:colOff>12700</xdr:colOff>
      <xdr:row>65</xdr:row>
      <xdr:rowOff>80264</xdr:rowOff>
    </xdr:to>
    <xdr:cxnSp macro="">
      <xdr:nvCxnSpPr>
        <xdr:cNvPr id="127" name="直線コネクタ 126"/>
        <xdr:cNvCxnSpPr/>
      </xdr:nvCxnSpPr>
      <xdr:spPr>
        <a:xfrm>
          <a:off x="4864100" y="11224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99839</xdr:rowOff>
    </xdr:from>
    <xdr:ext cx="762000" cy="259045"/>
    <xdr:sp macro="" textlink="">
      <xdr:nvSpPr>
        <xdr:cNvPr id="128" name="財政構造の弾力性最大値テキスト"/>
        <xdr:cNvSpPr txBox="1"/>
      </xdr:nvSpPr>
      <xdr:spPr>
        <a:xfrm>
          <a:off x="5041900" y="9872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13462</xdr:rowOff>
    </xdr:from>
    <xdr:to>
      <xdr:col>24</xdr:col>
      <xdr:colOff>12700</xdr:colOff>
      <xdr:row>59</xdr:row>
      <xdr:rowOff>13462</xdr:rowOff>
    </xdr:to>
    <xdr:cxnSp macro="">
      <xdr:nvCxnSpPr>
        <xdr:cNvPr id="129" name="直線コネクタ 128"/>
        <xdr:cNvCxnSpPr/>
      </xdr:nvCxnSpPr>
      <xdr:spPr>
        <a:xfrm>
          <a:off x="4864100" y="10129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129032</xdr:rowOff>
    </xdr:from>
    <xdr:to>
      <xdr:col>23</xdr:col>
      <xdr:colOff>133350</xdr:colOff>
      <xdr:row>63</xdr:row>
      <xdr:rowOff>27432</xdr:rowOff>
    </xdr:to>
    <xdr:cxnSp macro="">
      <xdr:nvCxnSpPr>
        <xdr:cNvPr id="130" name="直線コネクタ 129"/>
        <xdr:cNvCxnSpPr/>
      </xdr:nvCxnSpPr>
      <xdr:spPr>
        <a:xfrm flipV="1">
          <a:off x="4114800" y="10587482"/>
          <a:ext cx="8382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33291</xdr:rowOff>
    </xdr:from>
    <xdr:ext cx="762000" cy="259045"/>
    <xdr:sp macro="" textlink="">
      <xdr:nvSpPr>
        <xdr:cNvPr id="131" name="財政構造の弾力性平均値テキスト"/>
        <xdr:cNvSpPr txBox="1"/>
      </xdr:nvSpPr>
      <xdr:spPr>
        <a:xfrm>
          <a:off x="5041900" y="10663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61214</xdr:rowOff>
    </xdr:from>
    <xdr:to>
      <xdr:col>23</xdr:col>
      <xdr:colOff>184150</xdr:colOff>
      <xdr:row>62</xdr:row>
      <xdr:rowOff>162814</xdr:rowOff>
    </xdr:to>
    <xdr:sp macro="" textlink="">
      <xdr:nvSpPr>
        <xdr:cNvPr id="132" name="フローチャート: 判断 131"/>
        <xdr:cNvSpPr/>
      </xdr:nvSpPr>
      <xdr:spPr>
        <a:xfrm>
          <a:off x="49022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165100</xdr:rowOff>
    </xdr:from>
    <xdr:to>
      <xdr:col>19</xdr:col>
      <xdr:colOff>133350</xdr:colOff>
      <xdr:row>63</xdr:row>
      <xdr:rowOff>27432</xdr:rowOff>
    </xdr:to>
    <xdr:cxnSp macro="">
      <xdr:nvCxnSpPr>
        <xdr:cNvPr id="133" name="直線コネクタ 132"/>
        <xdr:cNvCxnSpPr/>
      </xdr:nvCxnSpPr>
      <xdr:spPr>
        <a:xfrm>
          <a:off x="3225800" y="10795000"/>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51562</xdr:rowOff>
    </xdr:from>
    <xdr:to>
      <xdr:col>19</xdr:col>
      <xdr:colOff>184150</xdr:colOff>
      <xdr:row>62</xdr:row>
      <xdr:rowOff>153162</xdr:rowOff>
    </xdr:to>
    <xdr:sp macro="" textlink="">
      <xdr:nvSpPr>
        <xdr:cNvPr id="134" name="フローチャート: 判断 133"/>
        <xdr:cNvSpPr/>
      </xdr:nvSpPr>
      <xdr:spPr>
        <a:xfrm>
          <a:off x="4064000" y="1068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163339</xdr:rowOff>
    </xdr:from>
    <xdr:ext cx="736600" cy="259045"/>
    <xdr:sp macro="" textlink="">
      <xdr:nvSpPr>
        <xdr:cNvPr id="135" name="テキスト ボックス 134"/>
        <xdr:cNvSpPr txBox="1"/>
      </xdr:nvSpPr>
      <xdr:spPr>
        <a:xfrm>
          <a:off x="3733800" y="10450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10668</xdr:rowOff>
    </xdr:from>
    <xdr:to>
      <xdr:col>15</xdr:col>
      <xdr:colOff>82550</xdr:colOff>
      <xdr:row>62</xdr:row>
      <xdr:rowOff>165100</xdr:rowOff>
    </xdr:to>
    <xdr:cxnSp macro="">
      <xdr:nvCxnSpPr>
        <xdr:cNvPr id="136" name="直線コネクタ 135"/>
        <xdr:cNvCxnSpPr/>
      </xdr:nvCxnSpPr>
      <xdr:spPr>
        <a:xfrm>
          <a:off x="2336800" y="10640568"/>
          <a:ext cx="8890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66040</xdr:rowOff>
    </xdr:from>
    <xdr:to>
      <xdr:col>15</xdr:col>
      <xdr:colOff>133350</xdr:colOff>
      <xdr:row>62</xdr:row>
      <xdr:rowOff>167640</xdr:rowOff>
    </xdr:to>
    <xdr:sp macro="" textlink="">
      <xdr:nvSpPr>
        <xdr:cNvPr id="137" name="フローチャート: 判断 136"/>
        <xdr:cNvSpPr/>
      </xdr:nvSpPr>
      <xdr:spPr>
        <a:xfrm>
          <a:off x="31750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6367</xdr:rowOff>
    </xdr:from>
    <xdr:ext cx="762000" cy="259045"/>
    <xdr:sp macro="" textlink="">
      <xdr:nvSpPr>
        <xdr:cNvPr id="138" name="テキスト ボックス 137"/>
        <xdr:cNvSpPr txBox="1"/>
      </xdr:nvSpPr>
      <xdr:spPr>
        <a:xfrm>
          <a:off x="2844800" y="1046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71120</xdr:rowOff>
    </xdr:from>
    <xdr:to>
      <xdr:col>11</xdr:col>
      <xdr:colOff>31750</xdr:colOff>
      <xdr:row>62</xdr:row>
      <xdr:rowOff>10668</xdr:rowOff>
    </xdr:to>
    <xdr:cxnSp macro="">
      <xdr:nvCxnSpPr>
        <xdr:cNvPr id="139" name="直線コネクタ 138"/>
        <xdr:cNvCxnSpPr/>
      </xdr:nvCxnSpPr>
      <xdr:spPr>
        <a:xfrm>
          <a:off x="1447800" y="10529570"/>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56388</xdr:rowOff>
    </xdr:from>
    <xdr:to>
      <xdr:col>11</xdr:col>
      <xdr:colOff>82550</xdr:colOff>
      <xdr:row>62</xdr:row>
      <xdr:rowOff>157988</xdr:rowOff>
    </xdr:to>
    <xdr:sp macro="" textlink="">
      <xdr:nvSpPr>
        <xdr:cNvPr id="140" name="フローチャート: 判断 139"/>
        <xdr:cNvSpPr/>
      </xdr:nvSpPr>
      <xdr:spPr>
        <a:xfrm>
          <a:off x="22860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142765</xdr:rowOff>
    </xdr:from>
    <xdr:ext cx="762000" cy="259045"/>
    <xdr:sp macro="" textlink="">
      <xdr:nvSpPr>
        <xdr:cNvPr id="141" name="テキスト ボックス 140"/>
        <xdr:cNvSpPr txBox="1"/>
      </xdr:nvSpPr>
      <xdr:spPr>
        <a:xfrm>
          <a:off x="1955800" y="1077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126492</xdr:rowOff>
    </xdr:from>
    <xdr:to>
      <xdr:col>7</xdr:col>
      <xdr:colOff>31750</xdr:colOff>
      <xdr:row>62</xdr:row>
      <xdr:rowOff>56642</xdr:rowOff>
    </xdr:to>
    <xdr:sp macro="" textlink="">
      <xdr:nvSpPr>
        <xdr:cNvPr id="142" name="フローチャート: 判断 141"/>
        <xdr:cNvSpPr/>
      </xdr:nvSpPr>
      <xdr:spPr>
        <a:xfrm>
          <a:off x="1397000" y="1058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41419</xdr:rowOff>
    </xdr:from>
    <xdr:ext cx="762000" cy="259045"/>
    <xdr:sp macro="" textlink="">
      <xdr:nvSpPr>
        <xdr:cNvPr id="143" name="テキスト ボックス 142"/>
        <xdr:cNvSpPr txBox="1"/>
      </xdr:nvSpPr>
      <xdr:spPr>
        <a:xfrm>
          <a:off x="1066800" y="10671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78232</xdr:rowOff>
    </xdr:from>
    <xdr:to>
      <xdr:col>23</xdr:col>
      <xdr:colOff>184150</xdr:colOff>
      <xdr:row>62</xdr:row>
      <xdr:rowOff>8382</xdr:rowOff>
    </xdr:to>
    <xdr:sp macro="" textlink="">
      <xdr:nvSpPr>
        <xdr:cNvPr id="149" name="楕円 148"/>
        <xdr:cNvSpPr/>
      </xdr:nvSpPr>
      <xdr:spPr>
        <a:xfrm>
          <a:off x="4902200" y="10536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94759</xdr:rowOff>
    </xdr:from>
    <xdr:ext cx="762000" cy="259045"/>
    <xdr:sp macro="" textlink="">
      <xdr:nvSpPr>
        <xdr:cNvPr id="150" name="財政構造の弾力性該当値テキスト"/>
        <xdr:cNvSpPr txBox="1"/>
      </xdr:nvSpPr>
      <xdr:spPr>
        <a:xfrm>
          <a:off x="5041900" y="10381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148082</xdr:rowOff>
    </xdr:from>
    <xdr:to>
      <xdr:col>19</xdr:col>
      <xdr:colOff>184150</xdr:colOff>
      <xdr:row>63</xdr:row>
      <xdr:rowOff>78232</xdr:rowOff>
    </xdr:to>
    <xdr:sp macro="" textlink="">
      <xdr:nvSpPr>
        <xdr:cNvPr id="151" name="楕円 150"/>
        <xdr:cNvSpPr/>
      </xdr:nvSpPr>
      <xdr:spPr>
        <a:xfrm>
          <a:off x="4064000" y="1077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63009</xdr:rowOff>
    </xdr:from>
    <xdr:ext cx="736600" cy="259045"/>
    <xdr:sp macro="" textlink="">
      <xdr:nvSpPr>
        <xdr:cNvPr id="152" name="テキスト ボックス 151"/>
        <xdr:cNvSpPr txBox="1"/>
      </xdr:nvSpPr>
      <xdr:spPr>
        <a:xfrm>
          <a:off x="3733800" y="108643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114300</xdr:rowOff>
    </xdr:from>
    <xdr:to>
      <xdr:col>15</xdr:col>
      <xdr:colOff>133350</xdr:colOff>
      <xdr:row>63</xdr:row>
      <xdr:rowOff>44450</xdr:rowOff>
    </xdr:to>
    <xdr:sp macro="" textlink="">
      <xdr:nvSpPr>
        <xdr:cNvPr id="153" name="楕円 152"/>
        <xdr:cNvSpPr/>
      </xdr:nvSpPr>
      <xdr:spPr>
        <a:xfrm>
          <a:off x="31750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29227</xdr:rowOff>
    </xdr:from>
    <xdr:ext cx="762000" cy="259045"/>
    <xdr:sp macro="" textlink="">
      <xdr:nvSpPr>
        <xdr:cNvPr id="154" name="テキスト ボックス 153"/>
        <xdr:cNvSpPr txBox="1"/>
      </xdr:nvSpPr>
      <xdr:spPr>
        <a:xfrm>
          <a:off x="28448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131318</xdr:rowOff>
    </xdr:from>
    <xdr:to>
      <xdr:col>11</xdr:col>
      <xdr:colOff>82550</xdr:colOff>
      <xdr:row>62</xdr:row>
      <xdr:rowOff>61468</xdr:rowOff>
    </xdr:to>
    <xdr:sp macro="" textlink="">
      <xdr:nvSpPr>
        <xdr:cNvPr id="155" name="楕円 154"/>
        <xdr:cNvSpPr/>
      </xdr:nvSpPr>
      <xdr:spPr>
        <a:xfrm>
          <a:off x="2286000" y="1058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71645</xdr:rowOff>
    </xdr:from>
    <xdr:ext cx="762000" cy="259045"/>
    <xdr:sp macro="" textlink="">
      <xdr:nvSpPr>
        <xdr:cNvPr id="156" name="テキスト ボックス 155"/>
        <xdr:cNvSpPr txBox="1"/>
      </xdr:nvSpPr>
      <xdr:spPr>
        <a:xfrm>
          <a:off x="1955800" y="10358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20320</xdr:rowOff>
    </xdr:from>
    <xdr:to>
      <xdr:col>7</xdr:col>
      <xdr:colOff>31750</xdr:colOff>
      <xdr:row>61</xdr:row>
      <xdr:rowOff>121920</xdr:rowOff>
    </xdr:to>
    <xdr:sp macro="" textlink="">
      <xdr:nvSpPr>
        <xdr:cNvPr id="157" name="楕円 156"/>
        <xdr:cNvSpPr/>
      </xdr:nvSpPr>
      <xdr:spPr>
        <a:xfrm>
          <a:off x="13970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132097</xdr:rowOff>
    </xdr:from>
    <xdr:ext cx="762000" cy="259045"/>
    <xdr:sp macro="" textlink="">
      <xdr:nvSpPr>
        <xdr:cNvPr id="158" name="テキスト ボックス 157"/>
        <xdr:cNvSpPr txBox="1"/>
      </xdr:nvSpPr>
      <xdr:spPr>
        <a:xfrm>
          <a:off x="1066800" y="1024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[98,774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ふるさと応援寄附金が急増した平成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返礼品やシステム利用料等の増加で物件費が増加しているものの、類似団体平均を下回っており、引き続き民間への委託による人件費の削減や公共施設等総合管理計画に基づく個別施設計画の策定により不要な維持補修費をかけないようコスト縮減を図っていく。</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61840</xdr:rowOff>
    </xdr:from>
    <xdr:to>
      <xdr:col>23</xdr:col>
      <xdr:colOff>133350</xdr:colOff>
      <xdr:row>89</xdr:row>
      <xdr:rowOff>150958</xdr:rowOff>
    </xdr:to>
    <xdr:cxnSp macro="">
      <xdr:nvCxnSpPr>
        <xdr:cNvPr id="186" name="直線コネクタ 185"/>
        <xdr:cNvCxnSpPr/>
      </xdr:nvCxnSpPr>
      <xdr:spPr>
        <a:xfrm flipV="1">
          <a:off x="4953000" y="13777840"/>
          <a:ext cx="0" cy="16321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123035</xdr:rowOff>
    </xdr:from>
    <xdr:ext cx="762000" cy="259045"/>
    <xdr:sp macro="" textlink="">
      <xdr:nvSpPr>
        <xdr:cNvPr id="187" name="人件費・物件費等の状況最小値テキスト"/>
        <xdr:cNvSpPr txBox="1"/>
      </xdr:nvSpPr>
      <xdr:spPr>
        <a:xfrm>
          <a:off x="5041900" y="15382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150958</xdr:rowOff>
    </xdr:from>
    <xdr:to>
      <xdr:col>24</xdr:col>
      <xdr:colOff>12700</xdr:colOff>
      <xdr:row>89</xdr:row>
      <xdr:rowOff>150958</xdr:rowOff>
    </xdr:to>
    <xdr:cxnSp macro="">
      <xdr:nvCxnSpPr>
        <xdr:cNvPr id="188" name="直線コネクタ 187"/>
        <xdr:cNvCxnSpPr/>
      </xdr:nvCxnSpPr>
      <xdr:spPr>
        <a:xfrm>
          <a:off x="4864100" y="15410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148217</xdr:rowOff>
    </xdr:from>
    <xdr:ext cx="762000" cy="259045"/>
    <xdr:sp macro="" textlink="">
      <xdr:nvSpPr>
        <xdr:cNvPr id="189" name="人件費・物件費等の状況最大値テキスト"/>
        <xdr:cNvSpPr txBox="1"/>
      </xdr:nvSpPr>
      <xdr:spPr>
        <a:xfrm>
          <a:off x="5041900" y="1352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61840</xdr:rowOff>
    </xdr:from>
    <xdr:to>
      <xdr:col>24</xdr:col>
      <xdr:colOff>12700</xdr:colOff>
      <xdr:row>80</xdr:row>
      <xdr:rowOff>61840</xdr:rowOff>
    </xdr:to>
    <xdr:cxnSp macro="">
      <xdr:nvCxnSpPr>
        <xdr:cNvPr id="190" name="直線コネクタ 189"/>
        <xdr:cNvCxnSpPr/>
      </xdr:nvCxnSpPr>
      <xdr:spPr>
        <a:xfrm>
          <a:off x="4864100" y="1377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134795</xdr:rowOff>
    </xdr:from>
    <xdr:to>
      <xdr:col>23</xdr:col>
      <xdr:colOff>133350</xdr:colOff>
      <xdr:row>81</xdr:row>
      <xdr:rowOff>161322</xdr:rowOff>
    </xdr:to>
    <xdr:cxnSp macro="">
      <xdr:nvCxnSpPr>
        <xdr:cNvPr id="191" name="直線コネクタ 190"/>
        <xdr:cNvCxnSpPr/>
      </xdr:nvCxnSpPr>
      <xdr:spPr>
        <a:xfrm flipV="1">
          <a:off x="4114800" y="14022245"/>
          <a:ext cx="838200" cy="26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116575</xdr:rowOff>
    </xdr:from>
    <xdr:ext cx="762000" cy="259045"/>
    <xdr:sp macro="" textlink="">
      <xdr:nvSpPr>
        <xdr:cNvPr id="192" name="人件費・物件費等の状況平均値テキスト"/>
        <xdr:cNvSpPr txBox="1"/>
      </xdr:nvSpPr>
      <xdr:spPr>
        <a:xfrm>
          <a:off x="5041900" y="141754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144498</xdr:rowOff>
    </xdr:from>
    <xdr:to>
      <xdr:col>23</xdr:col>
      <xdr:colOff>184150</xdr:colOff>
      <xdr:row>83</xdr:row>
      <xdr:rowOff>74648</xdr:rowOff>
    </xdr:to>
    <xdr:sp macro="" textlink="">
      <xdr:nvSpPr>
        <xdr:cNvPr id="193" name="フローチャート: 判断 192"/>
        <xdr:cNvSpPr/>
      </xdr:nvSpPr>
      <xdr:spPr>
        <a:xfrm>
          <a:off x="4902200" y="14203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114991</xdr:rowOff>
    </xdr:from>
    <xdr:to>
      <xdr:col>19</xdr:col>
      <xdr:colOff>133350</xdr:colOff>
      <xdr:row>81</xdr:row>
      <xdr:rowOff>161322</xdr:rowOff>
    </xdr:to>
    <xdr:cxnSp macro="">
      <xdr:nvCxnSpPr>
        <xdr:cNvPr id="194" name="直線コネクタ 193"/>
        <xdr:cNvCxnSpPr/>
      </xdr:nvCxnSpPr>
      <xdr:spPr>
        <a:xfrm>
          <a:off x="3225800" y="14002441"/>
          <a:ext cx="889000" cy="46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83900</xdr:rowOff>
    </xdr:from>
    <xdr:to>
      <xdr:col>19</xdr:col>
      <xdr:colOff>184150</xdr:colOff>
      <xdr:row>83</xdr:row>
      <xdr:rowOff>14050</xdr:rowOff>
    </xdr:to>
    <xdr:sp macro="" textlink="">
      <xdr:nvSpPr>
        <xdr:cNvPr id="195" name="フローチャート: 判断 194"/>
        <xdr:cNvSpPr/>
      </xdr:nvSpPr>
      <xdr:spPr>
        <a:xfrm>
          <a:off x="4064000" y="1414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170277</xdr:rowOff>
    </xdr:from>
    <xdr:ext cx="736600" cy="259045"/>
    <xdr:sp macro="" textlink="">
      <xdr:nvSpPr>
        <xdr:cNvPr id="196" name="テキスト ボックス 195"/>
        <xdr:cNvSpPr txBox="1"/>
      </xdr:nvSpPr>
      <xdr:spPr>
        <a:xfrm>
          <a:off x="3733800" y="1422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157524</xdr:rowOff>
    </xdr:from>
    <xdr:to>
      <xdr:col>15</xdr:col>
      <xdr:colOff>82550</xdr:colOff>
      <xdr:row>81</xdr:row>
      <xdr:rowOff>114991</xdr:rowOff>
    </xdr:to>
    <xdr:cxnSp macro="">
      <xdr:nvCxnSpPr>
        <xdr:cNvPr id="197" name="直線コネクタ 196"/>
        <xdr:cNvCxnSpPr/>
      </xdr:nvCxnSpPr>
      <xdr:spPr>
        <a:xfrm>
          <a:off x="2336800" y="13873524"/>
          <a:ext cx="889000" cy="128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67669</xdr:rowOff>
    </xdr:from>
    <xdr:to>
      <xdr:col>15</xdr:col>
      <xdr:colOff>133350</xdr:colOff>
      <xdr:row>82</xdr:row>
      <xdr:rowOff>169269</xdr:rowOff>
    </xdr:to>
    <xdr:sp macro="" textlink="">
      <xdr:nvSpPr>
        <xdr:cNvPr id="198" name="フローチャート: 判断 197"/>
        <xdr:cNvSpPr/>
      </xdr:nvSpPr>
      <xdr:spPr>
        <a:xfrm>
          <a:off x="3175000" y="14126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154046</xdr:rowOff>
    </xdr:from>
    <xdr:ext cx="762000" cy="259045"/>
    <xdr:sp macro="" textlink="">
      <xdr:nvSpPr>
        <xdr:cNvPr id="199" name="テキスト ボックス 198"/>
        <xdr:cNvSpPr txBox="1"/>
      </xdr:nvSpPr>
      <xdr:spPr>
        <a:xfrm>
          <a:off x="2844800" y="14212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157524</xdr:rowOff>
    </xdr:from>
    <xdr:to>
      <xdr:col>11</xdr:col>
      <xdr:colOff>31750</xdr:colOff>
      <xdr:row>80</xdr:row>
      <xdr:rowOff>170264</xdr:rowOff>
    </xdr:to>
    <xdr:cxnSp macro="">
      <xdr:nvCxnSpPr>
        <xdr:cNvPr id="200" name="直線コネクタ 199"/>
        <xdr:cNvCxnSpPr/>
      </xdr:nvCxnSpPr>
      <xdr:spPr>
        <a:xfrm flipV="1">
          <a:off x="1447800" y="13873524"/>
          <a:ext cx="889000" cy="12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59384</xdr:rowOff>
    </xdr:from>
    <xdr:to>
      <xdr:col>11</xdr:col>
      <xdr:colOff>82550</xdr:colOff>
      <xdr:row>82</xdr:row>
      <xdr:rowOff>160984</xdr:rowOff>
    </xdr:to>
    <xdr:sp macro="" textlink="">
      <xdr:nvSpPr>
        <xdr:cNvPr id="201" name="フローチャート: 判断 200"/>
        <xdr:cNvSpPr/>
      </xdr:nvSpPr>
      <xdr:spPr>
        <a:xfrm>
          <a:off x="2286000" y="1411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145761</xdr:rowOff>
    </xdr:from>
    <xdr:ext cx="762000" cy="259045"/>
    <xdr:sp macro="" textlink="">
      <xdr:nvSpPr>
        <xdr:cNvPr id="202" name="テキスト ボックス 201"/>
        <xdr:cNvSpPr txBox="1"/>
      </xdr:nvSpPr>
      <xdr:spPr>
        <a:xfrm>
          <a:off x="1955800" y="1420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29028</xdr:rowOff>
    </xdr:from>
    <xdr:to>
      <xdr:col>7</xdr:col>
      <xdr:colOff>31750</xdr:colOff>
      <xdr:row>82</xdr:row>
      <xdr:rowOff>130628</xdr:rowOff>
    </xdr:to>
    <xdr:sp macro="" textlink="">
      <xdr:nvSpPr>
        <xdr:cNvPr id="203" name="フローチャート: 判断 202"/>
        <xdr:cNvSpPr/>
      </xdr:nvSpPr>
      <xdr:spPr>
        <a:xfrm>
          <a:off x="1397000" y="14087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115405</xdr:rowOff>
    </xdr:from>
    <xdr:ext cx="762000" cy="259045"/>
    <xdr:sp macro="" textlink="">
      <xdr:nvSpPr>
        <xdr:cNvPr id="204" name="テキスト ボックス 203"/>
        <xdr:cNvSpPr txBox="1"/>
      </xdr:nvSpPr>
      <xdr:spPr>
        <a:xfrm>
          <a:off x="1066800" y="14174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83995</xdr:rowOff>
    </xdr:from>
    <xdr:to>
      <xdr:col>23</xdr:col>
      <xdr:colOff>184150</xdr:colOff>
      <xdr:row>82</xdr:row>
      <xdr:rowOff>14145</xdr:rowOff>
    </xdr:to>
    <xdr:sp macro="" textlink="">
      <xdr:nvSpPr>
        <xdr:cNvPr id="210" name="楕円 209"/>
        <xdr:cNvSpPr/>
      </xdr:nvSpPr>
      <xdr:spPr>
        <a:xfrm>
          <a:off x="4902200" y="1397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100522</xdr:rowOff>
    </xdr:from>
    <xdr:ext cx="762000" cy="259045"/>
    <xdr:sp macro="" textlink="">
      <xdr:nvSpPr>
        <xdr:cNvPr id="211" name="人件費・物件費等の状況該当値テキスト"/>
        <xdr:cNvSpPr txBox="1"/>
      </xdr:nvSpPr>
      <xdr:spPr>
        <a:xfrm>
          <a:off x="5041900" y="1381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110522</xdr:rowOff>
    </xdr:from>
    <xdr:to>
      <xdr:col>19</xdr:col>
      <xdr:colOff>184150</xdr:colOff>
      <xdr:row>82</xdr:row>
      <xdr:rowOff>40672</xdr:rowOff>
    </xdr:to>
    <xdr:sp macro="" textlink="">
      <xdr:nvSpPr>
        <xdr:cNvPr id="212" name="楕円 211"/>
        <xdr:cNvSpPr/>
      </xdr:nvSpPr>
      <xdr:spPr>
        <a:xfrm>
          <a:off x="4064000" y="1399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50849</xdr:rowOff>
    </xdr:from>
    <xdr:ext cx="736600" cy="259045"/>
    <xdr:sp macro="" textlink="">
      <xdr:nvSpPr>
        <xdr:cNvPr id="213" name="テキスト ボックス 212"/>
        <xdr:cNvSpPr txBox="1"/>
      </xdr:nvSpPr>
      <xdr:spPr>
        <a:xfrm>
          <a:off x="3733800" y="13766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64191</xdr:rowOff>
    </xdr:from>
    <xdr:to>
      <xdr:col>15</xdr:col>
      <xdr:colOff>133350</xdr:colOff>
      <xdr:row>81</xdr:row>
      <xdr:rowOff>165791</xdr:rowOff>
    </xdr:to>
    <xdr:sp macro="" textlink="">
      <xdr:nvSpPr>
        <xdr:cNvPr id="214" name="楕円 213"/>
        <xdr:cNvSpPr/>
      </xdr:nvSpPr>
      <xdr:spPr>
        <a:xfrm>
          <a:off x="3175000" y="13951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4518</xdr:rowOff>
    </xdr:from>
    <xdr:ext cx="762000" cy="259045"/>
    <xdr:sp macro="" textlink="">
      <xdr:nvSpPr>
        <xdr:cNvPr id="215" name="テキスト ボックス 214"/>
        <xdr:cNvSpPr txBox="1"/>
      </xdr:nvSpPr>
      <xdr:spPr>
        <a:xfrm>
          <a:off x="2844800" y="13720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106724</xdr:rowOff>
    </xdr:from>
    <xdr:to>
      <xdr:col>11</xdr:col>
      <xdr:colOff>82550</xdr:colOff>
      <xdr:row>81</xdr:row>
      <xdr:rowOff>36874</xdr:rowOff>
    </xdr:to>
    <xdr:sp macro="" textlink="">
      <xdr:nvSpPr>
        <xdr:cNvPr id="216" name="楕円 215"/>
        <xdr:cNvSpPr/>
      </xdr:nvSpPr>
      <xdr:spPr>
        <a:xfrm>
          <a:off x="2286000" y="1382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47051</xdr:rowOff>
    </xdr:from>
    <xdr:ext cx="762000" cy="259045"/>
    <xdr:sp macro="" textlink="">
      <xdr:nvSpPr>
        <xdr:cNvPr id="217" name="テキスト ボックス 216"/>
        <xdr:cNvSpPr txBox="1"/>
      </xdr:nvSpPr>
      <xdr:spPr>
        <a:xfrm>
          <a:off x="1955800" y="13591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119464</xdr:rowOff>
    </xdr:from>
    <xdr:to>
      <xdr:col>7</xdr:col>
      <xdr:colOff>31750</xdr:colOff>
      <xdr:row>81</xdr:row>
      <xdr:rowOff>49614</xdr:rowOff>
    </xdr:to>
    <xdr:sp macro="" textlink="">
      <xdr:nvSpPr>
        <xdr:cNvPr id="218" name="楕円 217"/>
        <xdr:cNvSpPr/>
      </xdr:nvSpPr>
      <xdr:spPr>
        <a:xfrm>
          <a:off x="1397000" y="13835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59791</xdr:rowOff>
    </xdr:from>
    <xdr:ext cx="762000" cy="259045"/>
    <xdr:sp macro="" textlink="">
      <xdr:nvSpPr>
        <xdr:cNvPr id="219" name="テキスト ボックス 218"/>
        <xdr:cNvSpPr txBox="1"/>
      </xdr:nvSpPr>
      <xdr:spPr>
        <a:xfrm>
          <a:off x="1066800" y="13604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年々、類似団体平均との差が広がり、平成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95</a:t>
          </a:r>
          <a:r>
            <a:rPr kumimoji="1" lang="ja-JP" altLang="en-US" sz="1300">
              <a:latin typeface="ＭＳ Ｐゴシック" panose="020B0600070205080204" pitchFamily="50" charset="-128"/>
              <a:ea typeface="ＭＳ Ｐゴシック" panose="020B0600070205080204" pitchFamily="50" charset="-128"/>
            </a:rPr>
            <a:t>を下回っている。今後も引き続き人件費の抑制を行い、経常経費の増加につながらないよう努める。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164193</xdr:rowOff>
    </xdr:from>
    <xdr:to>
      <xdr:col>81</xdr:col>
      <xdr:colOff>44450</xdr:colOff>
      <xdr:row>89</xdr:row>
      <xdr:rowOff>138793</xdr:rowOff>
    </xdr:to>
    <xdr:cxnSp macro="">
      <xdr:nvCxnSpPr>
        <xdr:cNvPr id="250" name="直線コネクタ 249"/>
        <xdr:cNvCxnSpPr/>
      </xdr:nvCxnSpPr>
      <xdr:spPr>
        <a:xfrm flipV="1">
          <a:off x="17018000" y="13708743"/>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1" name="給与水準   （国との比較）最小値テキスト"/>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2" name="直線コネクタ 251"/>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79120</xdr:rowOff>
    </xdr:from>
    <xdr:ext cx="762000" cy="259045"/>
    <xdr:sp macro="" textlink="">
      <xdr:nvSpPr>
        <xdr:cNvPr id="253" name="給与水準   （国との比較）最大値テキスト"/>
        <xdr:cNvSpPr txBox="1"/>
      </xdr:nvSpPr>
      <xdr:spPr>
        <a:xfrm>
          <a:off x="17106900" y="1345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164193</xdr:rowOff>
    </xdr:from>
    <xdr:to>
      <xdr:col>81</xdr:col>
      <xdr:colOff>133350</xdr:colOff>
      <xdr:row>79</xdr:row>
      <xdr:rowOff>164193</xdr:rowOff>
    </xdr:to>
    <xdr:cxnSp macro="">
      <xdr:nvCxnSpPr>
        <xdr:cNvPr id="254" name="直線コネクタ 253"/>
        <xdr:cNvCxnSpPr/>
      </xdr:nvCxnSpPr>
      <xdr:spPr>
        <a:xfrm>
          <a:off x="16929100" y="1370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63500</xdr:rowOff>
    </xdr:from>
    <xdr:to>
      <xdr:col>81</xdr:col>
      <xdr:colOff>44450</xdr:colOff>
      <xdr:row>82</xdr:row>
      <xdr:rowOff>149679</xdr:rowOff>
    </xdr:to>
    <xdr:cxnSp macro="">
      <xdr:nvCxnSpPr>
        <xdr:cNvPr id="255" name="直線コネクタ 254"/>
        <xdr:cNvCxnSpPr/>
      </xdr:nvCxnSpPr>
      <xdr:spPr>
        <a:xfrm flipV="1">
          <a:off x="16179800" y="14122400"/>
          <a:ext cx="8382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22877</xdr:rowOff>
    </xdr:from>
    <xdr:ext cx="762000" cy="259045"/>
    <xdr:sp macro="" textlink="">
      <xdr:nvSpPr>
        <xdr:cNvPr id="256" name="給与水準   （国との比較）平均値テキスト"/>
        <xdr:cNvSpPr txBox="1"/>
      </xdr:nvSpPr>
      <xdr:spPr>
        <a:xfrm>
          <a:off x="17106900" y="1476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57" name="フローチャート: 判断 256"/>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149679</xdr:rowOff>
    </xdr:from>
    <xdr:to>
      <xdr:col>77</xdr:col>
      <xdr:colOff>44450</xdr:colOff>
      <xdr:row>83</xdr:row>
      <xdr:rowOff>29936</xdr:rowOff>
    </xdr:to>
    <xdr:cxnSp macro="">
      <xdr:nvCxnSpPr>
        <xdr:cNvPr id="258" name="直線コネクタ 257"/>
        <xdr:cNvCxnSpPr/>
      </xdr:nvCxnSpPr>
      <xdr:spPr>
        <a:xfrm flipV="1">
          <a:off x="15290800" y="14208579"/>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68036</xdr:rowOff>
    </xdr:from>
    <xdr:to>
      <xdr:col>77</xdr:col>
      <xdr:colOff>95250</xdr:colOff>
      <xdr:row>86</xdr:row>
      <xdr:rowOff>169636</xdr:rowOff>
    </xdr:to>
    <xdr:sp macro="" textlink="">
      <xdr:nvSpPr>
        <xdr:cNvPr id="259" name="フローチャート: 判断 258"/>
        <xdr:cNvSpPr/>
      </xdr:nvSpPr>
      <xdr:spPr>
        <a:xfrm>
          <a:off x="16129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154413</xdr:rowOff>
    </xdr:from>
    <xdr:ext cx="736600" cy="259045"/>
    <xdr:sp macro="" textlink="">
      <xdr:nvSpPr>
        <xdr:cNvPr id="260" name="テキスト ボックス 259"/>
        <xdr:cNvSpPr txBox="1"/>
      </xdr:nvSpPr>
      <xdr:spPr>
        <a:xfrm>
          <a:off x="15798800" y="14899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115207</xdr:rowOff>
    </xdr:from>
    <xdr:to>
      <xdr:col>72</xdr:col>
      <xdr:colOff>203200</xdr:colOff>
      <xdr:row>83</xdr:row>
      <xdr:rowOff>29936</xdr:rowOff>
    </xdr:to>
    <xdr:cxnSp macro="">
      <xdr:nvCxnSpPr>
        <xdr:cNvPr id="261" name="直線コネクタ 260"/>
        <xdr:cNvCxnSpPr/>
      </xdr:nvCxnSpPr>
      <xdr:spPr>
        <a:xfrm>
          <a:off x="14401800" y="14174107"/>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102507</xdr:rowOff>
    </xdr:from>
    <xdr:to>
      <xdr:col>73</xdr:col>
      <xdr:colOff>44450</xdr:colOff>
      <xdr:row>87</xdr:row>
      <xdr:rowOff>32657</xdr:rowOff>
    </xdr:to>
    <xdr:sp macro="" textlink="">
      <xdr:nvSpPr>
        <xdr:cNvPr id="262" name="フローチャート: 判断 261"/>
        <xdr:cNvSpPr/>
      </xdr:nvSpPr>
      <xdr:spPr>
        <a:xfrm>
          <a:off x="15240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17434</xdr:rowOff>
    </xdr:from>
    <xdr:ext cx="762000" cy="259045"/>
    <xdr:sp macro="" textlink="">
      <xdr:nvSpPr>
        <xdr:cNvPr id="263" name="テキスト ボックス 262"/>
        <xdr:cNvSpPr txBox="1"/>
      </xdr:nvSpPr>
      <xdr:spPr>
        <a:xfrm>
          <a:off x="14909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115207</xdr:rowOff>
    </xdr:from>
    <xdr:to>
      <xdr:col>68</xdr:col>
      <xdr:colOff>152400</xdr:colOff>
      <xdr:row>84</xdr:row>
      <xdr:rowOff>168729</xdr:rowOff>
    </xdr:to>
    <xdr:cxnSp macro="">
      <xdr:nvCxnSpPr>
        <xdr:cNvPr id="264" name="直線コネクタ 263"/>
        <xdr:cNvCxnSpPr/>
      </xdr:nvCxnSpPr>
      <xdr:spPr>
        <a:xfrm flipV="1">
          <a:off x="13512800" y="14174107"/>
          <a:ext cx="889000" cy="396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102507</xdr:rowOff>
    </xdr:from>
    <xdr:to>
      <xdr:col>68</xdr:col>
      <xdr:colOff>203200</xdr:colOff>
      <xdr:row>87</xdr:row>
      <xdr:rowOff>32657</xdr:rowOff>
    </xdr:to>
    <xdr:sp macro="" textlink="">
      <xdr:nvSpPr>
        <xdr:cNvPr id="265" name="フローチャート: 判断 264"/>
        <xdr:cNvSpPr/>
      </xdr:nvSpPr>
      <xdr:spPr>
        <a:xfrm>
          <a:off x="14351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17434</xdr:rowOff>
    </xdr:from>
    <xdr:ext cx="762000" cy="259045"/>
    <xdr:sp macro="" textlink="">
      <xdr:nvSpPr>
        <xdr:cNvPr id="266" name="テキスト ボックス 265"/>
        <xdr:cNvSpPr txBox="1"/>
      </xdr:nvSpPr>
      <xdr:spPr>
        <a:xfrm>
          <a:off x="14020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macro="" textlink="">
      <xdr:nvSpPr>
        <xdr:cNvPr id="267" name="フローチャート: 判断 266"/>
        <xdr:cNvSpPr/>
      </xdr:nvSpPr>
      <xdr:spPr>
        <a:xfrm>
          <a:off x="13462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17434</xdr:rowOff>
    </xdr:from>
    <xdr:ext cx="762000" cy="259045"/>
    <xdr:sp macro="" textlink="">
      <xdr:nvSpPr>
        <xdr:cNvPr id="268" name="テキスト ボックス 267"/>
        <xdr:cNvSpPr txBox="1"/>
      </xdr:nvSpPr>
      <xdr:spPr>
        <a:xfrm>
          <a:off x="13131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12700</xdr:rowOff>
    </xdr:from>
    <xdr:to>
      <xdr:col>81</xdr:col>
      <xdr:colOff>95250</xdr:colOff>
      <xdr:row>82</xdr:row>
      <xdr:rowOff>114300</xdr:rowOff>
    </xdr:to>
    <xdr:sp macro="" textlink="">
      <xdr:nvSpPr>
        <xdr:cNvPr id="274" name="楕円 273"/>
        <xdr:cNvSpPr/>
      </xdr:nvSpPr>
      <xdr:spPr>
        <a:xfrm>
          <a:off x="16967200" y="1407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29227</xdr:rowOff>
    </xdr:from>
    <xdr:ext cx="762000" cy="259045"/>
    <xdr:sp macro="" textlink="">
      <xdr:nvSpPr>
        <xdr:cNvPr id="275" name="給与水準   （国との比較）該当値テキスト"/>
        <xdr:cNvSpPr txBox="1"/>
      </xdr:nvSpPr>
      <xdr:spPr>
        <a:xfrm>
          <a:off x="17106900" y="1391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98879</xdr:rowOff>
    </xdr:from>
    <xdr:to>
      <xdr:col>77</xdr:col>
      <xdr:colOff>95250</xdr:colOff>
      <xdr:row>83</xdr:row>
      <xdr:rowOff>29029</xdr:rowOff>
    </xdr:to>
    <xdr:sp macro="" textlink="">
      <xdr:nvSpPr>
        <xdr:cNvPr id="276" name="楕円 275"/>
        <xdr:cNvSpPr/>
      </xdr:nvSpPr>
      <xdr:spPr>
        <a:xfrm>
          <a:off x="16129000" y="14157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39206</xdr:rowOff>
    </xdr:from>
    <xdr:ext cx="736600" cy="259045"/>
    <xdr:sp macro="" textlink="">
      <xdr:nvSpPr>
        <xdr:cNvPr id="277" name="テキスト ボックス 276"/>
        <xdr:cNvSpPr txBox="1"/>
      </xdr:nvSpPr>
      <xdr:spPr>
        <a:xfrm>
          <a:off x="15798800" y="139266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150586</xdr:rowOff>
    </xdr:from>
    <xdr:to>
      <xdr:col>73</xdr:col>
      <xdr:colOff>44450</xdr:colOff>
      <xdr:row>83</xdr:row>
      <xdr:rowOff>80736</xdr:rowOff>
    </xdr:to>
    <xdr:sp macro="" textlink="">
      <xdr:nvSpPr>
        <xdr:cNvPr id="278" name="楕円 277"/>
        <xdr:cNvSpPr/>
      </xdr:nvSpPr>
      <xdr:spPr>
        <a:xfrm>
          <a:off x="15240000" y="1420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90913</xdr:rowOff>
    </xdr:from>
    <xdr:ext cx="762000" cy="259045"/>
    <xdr:sp macro="" textlink="">
      <xdr:nvSpPr>
        <xdr:cNvPr id="279" name="テキスト ボックス 278"/>
        <xdr:cNvSpPr txBox="1"/>
      </xdr:nvSpPr>
      <xdr:spPr>
        <a:xfrm>
          <a:off x="14909800" y="13978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64407</xdr:rowOff>
    </xdr:from>
    <xdr:to>
      <xdr:col>68</xdr:col>
      <xdr:colOff>203200</xdr:colOff>
      <xdr:row>82</xdr:row>
      <xdr:rowOff>166007</xdr:rowOff>
    </xdr:to>
    <xdr:sp macro="" textlink="">
      <xdr:nvSpPr>
        <xdr:cNvPr id="280" name="楕円 279"/>
        <xdr:cNvSpPr/>
      </xdr:nvSpPr>
      <xdr:spPr>
        <a:xfrm>
          <a:off x="14351000" y="1412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4734</xdr:rowOff>
    </xdr:from>
    <xdr:ext cx="762000" cy="259045"/>
    <xdr:sp macro="" textlink="">
      <xdr:nvSpPr>
        <xdr:cNvPr id="281" name="テキスト ボックス 280"/>
        <xdr:cNvSpPr txBox="1"/>
      </xdr:nvSpPr>
      <xdr:spPr>
        <a:xfrm>
          <a:off x="14020800" y="13892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117929</xdr:rowOff>
    </xdr:from>
    <xdr:to>
      <xdr:col>64</xdr:col>
      <xdr:colOff>152400</xdr:colOff>
      <xdr:row>85</xdr:row>
      <xdr:rowOff>48079</xdr:rowOff>
    </xdr:to>
    <xdr:sp macro="" textlink="">
      <xdr:nvSpPr>
        <xdr:cNvPr id="282" name="楕円 281"/>
        <xdr:cNvSpPr/>
      </xdr:nvSpPr>
      <xdr:spPr>
        <a:xfrm>
          <a:off x="134620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58256</xdr:rowOff>
    </xdr:from>
    <xdr:ext cx="762000" cy="259045"/>
    <xdr:sp macro="" textlink="">
      <xdr:nvSpPr>
        <xdr:cNvPr id="283" name="テキスト ボックス 282"/>
        <xdr:cNvSpPr txBox="1"/>
      </xdr:nvSpPr>
      <xdr:spPr>
        <a:xfrm>
          <a:off x="13131800" y="14288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数値もほぼ横ばいで、類似団体平均を下回ったまま推移しており、今後も同水準を維持しながら、適正な定員管理に努める。</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14394</xdr:rowOff>
    </xdr:from>
    <xdr:to>
      <xdr:col>81</xdr:col>
      <xdr:colOff>44450</xdr:colOff>
      <xdr:row>66</xdr:row>
      <xdr:rowOff>154940</xdr:rowOff>
    </xdr:to>
    <xdr:cxnSp macro="">
      <xdr:nvCxnSpPr>
        <xdr:cNvPr id="313" name="直線コネクタ 312"/>
        <xdr:cNvCxnSpPr/>
      </xdr:nvCxnSpPr>
      <xdr:spPr>
        <a:xfrm flipV="1">
          <a:off x="17018000" y="9958494"/>
          <a:ext cx="0" cy="15121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127017</xdr:rowOff>
    </xdr:from>
    <xdr:ext cx="762000" cy="259045"/>
    <xdr:sp macro="" textlink="">
      <xdr:nvSpPr>
        <xdr:cNvPr id="314" name="定員管理の状況最小値テキスト"/>
        <xdr:cNvSpPr txBox="1"/>
      </xdr:nvSpPr>
      <xdr:spPr>
        <a:xfrm>
          <a:off x="17106900" y="1144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154940</xdr:rowOff>
    </xdr:from>
    <xdr:to>
      <xdr:col>81</xdr:col>
      <xdr:colOff>133350</xdr:colOff>
      <xdr:row>66</xdr:row>
      <xdr:rowOff>154940</xdr:rowOff>
    </xdr:to>
    <xdr:cxnSp macro="">
      <xdr:nvCxnSpPr>
        <xdr:cNvPr id="315" name="直線コネクタ 314"/>
        <xdr:cNvCxnSpPr/>
      </xdr:nvCxnSpPr>
      <xdr:spPr>
        <a:xfrm>
          <a:off x="16929100" y="1147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100771</xdr:rowOff>
    </xdr:from>
    <xdr:ext cx="762000" cy="259045"/>
    <xdr:sp macro="" textlink="">
      <xdr:nvSpPr>
        <xdr:cNvPr id="316" name="定員管理の状況最大値テキスト"/>
        <xdr:cNvSpPr txBox="1"/>
      </xdr:nvSpPr>
      <xdr:spPr>
        <a:xfrm>
          <a:off x="17106900" y="9701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14394</xdr:rowOff>
    </xdr:from>
    <xdr:to>
      <xdr:col>81</xdr:col>
      <xdr:colOff>133350</xdr:colOff>
      <xdr:row>58</xdr:row>
      <xdr:rowOff>14394</xdr:rowOff>
    </xdr:to>
    <xdr:cxnSp macro="">
      <xdr:nvCxnSpPr>
        <xdr:cNvPr id="317" name="直線コネクタ 316"/>
        <xdr:cNvCxnSpPr/>
      </xdr:nvCxnSpPr>
      <xdr:spPr>
        <a:xfrm>
          <a:off x="16929100" y="9958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114406</xdr:rowOff>
    </xdr:from>
    <xdr:to>
      <xdr:col>81</xdr:col>
      <xdr:colOff>44450</xdr:colOff>
      <xdr:row>59</xdr:row>
      <xdr:rowOff>134514</xdr:rowOff>
    </xdr:to>
    <xdr:cxnSp macro="">
      <xdr:nvCxnSpPr>
        <xdr:cNvPr id="318" name="直線コネクタ 317"/>
        <xdr:cNvCxnSpPr/>
      </xdr:nvCxnSpPr>
      <xdr:spPr>
        <a:xfrm>
          <a:off x="16179800" y="10229956"/>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89446</xdr:rowOff>
    </xdr:from>
    <xdr:ext cx="762000" cy="259045"/>
    <xdr:sp macro="" textlink="">
      <xdr:nvSpPr>
        <xdr:cNvPr id="319" name="定員管理の状況平均値テキスト"/>
        <xdr:cNvSpPr txBox="1"/>
      </xdr:nvSpPr>
      <xdr:spPr>
        <a:xfrm>
          <a:off x="17106900" y="103764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117369</xdr:rowOff>
    </xdr:from>
    <xdr:to>
      <xdr:col>81</xdr:col>
      <xdr:colOff>95250</xdr:colOff>
      <xdr:row>61</xdr:row>
      <xdr:rowOff>47519</xdr:rowOff>
    </xdr:to>
    <xdr:sp macro="" textlink="">
      <xdr:nvSpPr>
        <xdr:cNvPr id="320" name="フローチャート: 判断 319"/>
        <xdr:cNvSpPr/>
      </xdr:nvSpPr>
      <xdr:spPr>
        <a:xfrm>
          <a:off x="16967200" y="1040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94297</xdr:rowOff>
    </xdr:from>
    <xdr:to>
      <xdr:col>77</xdr:col>
      <xdr:colOff>44450</xdr:colOff>
      <xdr:row>59</xdr:row>
      <xdr:rowOff>114406</xdr:rowOff>
    </xdr:to>
    <xdr:cxnSp macro="">
      <xdr:nvCxnSpPr>
        <xdr:cNvPr id="321" name="直線コネクタ 320"/>
        <xdr:cNvCxnSpPr/>
      </xdr:nvCxnSpPr>
      <xdr:spPr>
        <a:xfrm>
          <a:off x="15290800" y="10209847"/>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101282</xdr:rowOff>
    </xdr:from>
    <xdr:to>
      <xdr:col>77</xdr:col>
      <xdr:colOff>95250</xdr:colOff>
      <xdr:row>61</xdr:row>
      <xdr:rowOff>31432</xdr:rowOff>
    </xdr:to>
    <xdr:sp macro="" textlink="">
      <xdr:nvSpPr>
        <xdr:cNvPr id="322" name="フローチャート: 判断 321"/>
        <xdr:cNvSpPr/>
      </xdr:nvSpPr>
      <xdr:spPr>
        <a:xfrm>
          <a:off x="161290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16209</xdr:rowOff>
    </xdr:from>
    <xdr:ext cx="736600" cy="259045"/>
    <xdr:sp macro="" textlink="">
      <xdr:nvSpPr>
        <xdr:cNvPr id="323" name="テキスト ボックス 322"/>
        <xdr:cNvSpPr txBox="1"/>
      </xdr:nvSpPr>
      <xdr:spPr>
        <a:xfrm>
          <a:off x="15798800" y="104746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94297</xdr:rowOff>
    </xdr:from>
    <xdr:to>
      <xdr:col>72</xdr:col>
      <xdr:colOff>203200</xdr:colOff>
      <xdr:row>59</xdr:row>
      <xdr:rowOff>116417</xdr:rowOff>
    </xdr:to>
    <xdr:cxnSp macro="">
      <xdr:nvCxnSpPr>
        <xdr:cNvPr id="324" name="直線コネクタ 323"/>
        <xdr:cNvCxnSpPr/>
      </xdr:nvCxnSpPr>
      <xdr:spPr>
        <a:xfrm flipV="1">
          <a:off x="14401800" y="10209847"/>
          <a:ext cx="889000" cy="22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95250</xdr:rowOff>
    </xdr:from>
    <xdr:to>
      <xdr:col>73</xdr:col>
      <xdr:colOff>44450</xdr:colOff>
      <xdr:row>61</xdr:row>
      <xdr:rowOff>25400</xdr:rowOff>
    </xdr:to>
    <xdr:sp macro="" textlink="">
      <xdr:nvSpPr>
        <xdr:cNvPr id="325" name="フローチャート: 判断 324"/>
        <xdr:cNvSpPr/>
      </xdr:nvSpPr>
      <xdr:spPr>
        <a:xfrm>
          <a:off x="15240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10177</xdr:rowOff>
    </xdr:from>
    <xdr:ext cx="762000" cy="259045"/>
    <xdr:sp macro="" textlink="">
      <xdr:nvSpPr>
        <xdr:cNvPr id="326" name="テキスト ボックス 325"/>
        <xdr:cNvSpPr txBox="1"/>
      </xdr:nvSpPr>
      <xdr:spPr>
        <a:xfrm>
          <a:off x="149098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108373</xdr:rowOff>
    </xdr:from>
    <xdr:to>
      <xdr:col>68</xdr:col>
      <xdr:colOff>152400</xdr:colOff>
      <xdr:row>59</xdr:row>
      <xdr:rowOff>116417</xdr:rowOff>
    </xdr:to>
    <xdr:cxnSp macro="">
      <xdr:nvCxnSpPr>
        <xdr:cNvPr id="327" name="直線コネクタ 326"/>
        <xdr:cNvCxnSpPr/>
      </xdr:nvCxnSpPr>
      <xdr:spPr>
        <a:xfrm>
          <a:off x="13512800" y="1022392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103294</xdr:rowOff>
    </xdr:from>
    <xdr:to>
      <xdr:col>68</xdr:col>
      <xdr:colOff>203200</xdr:colOff>
      <xdr:row>61</xdr:row>
      <xdr:rowOff>33444</xdr:rowOff>
    </xdr:to>
    <xdr:sp macro="" textlink="">
      <xdr:nvSpPr>
        <xdr:cNvPr id="328" name="フローチャート: 判断 327"/>
        <xdr:cNvSpPr/>
      </xdr:nvSpPr>
      <xdr:spPr>
        <a:xfrm>
          <a:off x="143510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18221</xdr:rowOff>
    </xdr:from>
    <xdr:ext cx="762000" cy="259045"/>
    <xdr:sp macro="" textlink="">
      <xdr:nvSpPr>
        <xdr:cNvPr id="329" name="テキスト ボックス 328"/>
        <xdr:cNvSpPr txBox="1"/>
      </xdr:nvSpPr>
      <xdr:spPr>
        <a:xfrm>
          <a:off x="14020800" y="10476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79163</xdr:rowOff>
    </xdr:from>
    <xdr:to>
      <xdr:col>64</xdr:col>
      <xdr:colOff>152400</xdr:colOff>
      <xdr:row>61</xdr:row>
      <xdr:rowOff>9313</xdr:rowOff>
    </xdr:to>
    <xdr:sp macro="" textlink="">
      <xdr:nvSpPr>
        <xdr:cNvPr id="330" name="フローチャート: 判断 329"/>
        <xdr:cNvSpPr/>
      </xdr:nvSpPr>
      <xdr:spPr>
        <a:xfrm>
          <a:off x="134620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165540</xdr:rowOff>
    </xdr:from>
    <xdr:ext cx="762000" cy="259045"/>
    <xdr:sp macro="" textlink="">
      <xdr:nvSpPr>
        <xdr:cNvPr id="331" name="テキスト ボックス 330"/>
        <xdr:cNvSpPr txBox="1"/>
      </xdr:nvSpPr>
      <xdr:spPr>
        <a:xfrm>
          <a:off x="13131800" y="10452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83714</xdr:rowOff>
    </xdr:from>
    <xdr:to>
      <xdr:col>81</xdr:col>
      <xdr:colOff>95250</xdr:colOff>
      <xdr:row>60</xdr:row>
      <xdr:rowOff>13864</xdr:rowOff>
    </xdr:to>
    <xdr:sp macro="" textlink="">
      <xdr:nvSpPr>
        <xdr:cNvPr id="337" name="楕円 336"/>
        <xdr:cNvSpPr/>
      </xdr:nvSpPr>
      <xdr:spPr>
        <a:xfrm>
          <a:off x="16967200" y="10199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100241</xdr:rowOff>
    </xdr:from>
    <xdr:ext cx="762000" cy="259045"/>
    <xdr:sp macro="" textlink="">
      <xdr:nvSpPr>
        <xdr:cNvPr id="338" name="定員管理の状況該当値テキスト"/>
        <xdr:cNvSpPr txBox="1"/>
      </xdr:nvSpPr>
      <xdr:spPr>
        <a:xfrm>
          <a:off x="17106900" y="10044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63606</xdr:rowOff>
    </xdr:from>
    <xdr:to>
      <xdr:col>77</xdr:col>
      <xdr:colOff>95250</xdr:colOff>
      <xdr:row>59</xdr:row>
      <xdr:rowOff>165206</xdr:rowOff>
    </xdr:to>
    <xdr:sp macro="" textlink="">
      <xdr:nvSpPr>
        <xdr:cNvPr id="339" name="楕円 338"/>
        <xdr:cNvSpPr/>
      </xdr:nvSpPr>
      <xdr:spPr>
        <a:xfrm>
          <a:off x="16129000" y="10179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3933</xdr:rowOff>
    </xdr:from>
    <xdr:ext cx="736600" cy="259045"/>
    <xdr:sp macro="" textlink="">
      <xdr:nvSpPr>
        <xdr:cNvPr id="340" name="テキスト ボックス 339"/>
        <xdr:cNvSpPr txBox="1"/>
      </xdr:nvSpPr>
      <xdr:spPr>
        <a:xfrm>
          <a:off x="15798800" y="99480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43497</xdr:rowOff>
    </xdr:from>
    <xdr:to>
      <xdr:col>73</xdr:col>
      <xdr:colOff>44450</xdr:colOff>
      <xdr:row>59</xdr:row>
      <xdr:rowOff>145097</xdr:rowOff>
    </xdr:to>
    <xdr:sp macro="" textlink="">
      <xdr:nvSpPr>
        <xdr:cNvPr id="341" name="楕円 340"/>
        <xdr:cNvSpPr/>
      </xdr:nvSpPr>
      <xdr:spPr>
        <a:xfrm>
          <a:off x="15240000" y="10159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155274</xdr:rowOff>
    </xdr:from>
    <xdr:ext cx="762000" cy="259045"/>
    <xdr:sp macro="" textlink="">
      <xdr:nvSpPr>
        <xdr:cNvPr id="342" name="テキスト ボックス 341"/>
        <xdr:cNvSpPr txBox="1"/>
      </xdr:nvSpPr>
      <xdr:spPr>
        <a:xfrm>
          <a:off x="14909800" y="9927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65617</xdr:rowOff>
    </xdr:from>
    <xdr:to>
      <xdr:col>68</xdr:col>
      <xdr:colOff>203200</xdr:colOff>
      <xdr:row>59</xdr:row>
      <xdr:rowOff>167217</xdr:rowOff>
    </xdr:to>
    <xdr:sp macro="" textlink="">
      <xdr:nvSpPr>
        <xdr:cNvPr id="343" name="楕円 342"/>
        <xdr:cNvSpPr/>
      </xdr:nvSpPr>
      <xdr:spPr>
        <a:xfrm>
          <a:off x="14351000" y="1018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5944</xdr:rowOff>
    </xdr:from>
    <xdr:ext cx="762000" cy="259045"/>
    <xdr:sp macro="" textlink="">
      <xdr:nvSpPr>
        <xdr:cNvPr id="344" name="テキスト ボックス 343"/>
        <xdr:cNvSpPr txBox="1"/>
      </xdr:nvSpPr>
      <xdr:spPr>
        <a:xfrm>
          <a:off x="14020800" y="995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57573</xdr:rowOff>
    </xdr:from>
    <xdr:to>
      <xdr:col>64</xdr:col>
      <xdr:colOff>152400</xdr:colOff>
      <xdr:row>59</xdr:row>
      <xdr:rowOff>159173</xdr:rowOff>
    </xdr:to>
    <xdr:sp macro="" textlink="">
      <xdr:nvSpPr>
        <xdr:cNvPr id="345" name="楕円 344"/>
        <xdr:cNvSpPr/>
      </xdr:nvSpPr>
      <xdr:spPr>
        <a:xfrm>
          <a:off x="13462000" y="1017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169350</xdr:rowOff>
    </xdr:from>
    <xdr:ext cx="762000" cy="259045"/>
    <xdr:sp macro="" textlink="">
      <xdr:nvSpPr>
        <xdr:cNvPr id="346" name="テキスト ボックス 345"/>
        <xdr:cNvSpPr txBox="1"/>
      </xdr:nvSpPr>
      <xdr:spPr>
        <a:xfrm>
          <a:off x="13131800" y="9942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年度までは市制施行時の大型事業による公債費負担の終了により、減少傾向にあったが、平成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年度に実施した生涯学習センターの建替えに係る起債償還に伴い、平成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増加傾向に転じた。類似団体内平均値を下回っているものの、今後増加が見込まれることから、緊急度・住民ニーズを的確に把握した事業の選択により、起債に大きく頼ることのない財政運営に努める。</a:t>
          </a: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153247</xdr:rowOff>
    </xdr:from>
    <xdr:to>
      <xdr:col>81</xdr:col>
      <xdr:colOff>44450</xdr:colOff>
      <xdr:row>45</xdr:row>
      <xdr:rowOff>162560</xdr:rowOff>
    </xdr:to>
    <xdr:cxnSp macro="">
      <xdr:nvCxnSpPr>
        <xdr:cNvPr id="374" name="直線コネクタ 373"/>
        <xdr:cNvCxnSpPr/>
      </xdr:nvCxnSpPr>
      <xdr:spPr>
        <a:xfrm flipV="1">
          <a:off x="17018000" y="6325447"/>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134637</xdr:rowOff>
    </xdr:from>
    <xdr:ext cx="762000" cy="259045"/>
    <xdr:sp macro="" textlink="">
      <xdr:nvSpPr>
        <xdr:cNvPr id="375" name="公債費負担の状況最小値テキスト"/>
        <xdr:cNvSpPr txBox="1"/>
      </xdr:nvSpPr>
      <xdr:spPr>
        <a:xfrm>
          <a:off x="17106900" y="784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162560</xdr:rowOff>
    </xdr:from>
    <xdr:to>
      <xdr:col>81</xdr:col>
      <xdr:colOff>133350</xdr:colOff>
      <xdr:row>45</xdr:row>
      <xdr:rowOff>162560</xdr:rowOff>
    </xdr:to>
    <xdr:cxnSp macro="">
      <xdr:nvCxnSpPr>
        <xdr:cNvPr id="376" name="直線コネクタ 375"/>
        <xdr:cNvCxnSpPr/>
      </xdr:nvCxnSpPr>
      <xdr:spPr>
        <a:xfrm>
          <a:off x="16929100" y="787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68174</xdr:rowOff>
    </xdr:from>
    <xdr:ext cx="762000" cy="259045"/>
    <xdr:sp macro="" textlink="">
      <xdr:nvSpPr>
        <xdr:cNvPr id="377" name="公債費負担の状況最大値テキスト"/>
        <xdr:cNvSpPr txBox="1"/>
      </xdr:nvSpPr>
      <xdr:spPr>
        <a:xfrm>
          <a:off x="17106900" y="6068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153247</xdr:rowOff>
    </xdr:from>
    <xdr:to>
      <xdr:col>81</xdr:col>
      <xdr:colOff>133350</xdr:colOff>
      <xdr:row>36</xdr:row>
      <xdr:rowOff>153247</xdr:rowOff>
    </xdr:to>
    <xdr:cxnSp macro="">
      <xdr:nvCxnSpPr>
        <xdr:cNvPr id="378" name="直線コネクタ 377"/>
        <xdr:cNvCxnSpPr/>
      </xdr:nvCxnSpPr>
      <xdr:spPr>
        <a:xfrm>
          <a:off x="16929100" y="6325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167217</xdr:rowOff>
    </xdr:from>
    <xdr:to>
      <xdr:col>81</xdr:col>
      <xdr:colOff>44450</xdr:colOff>
      <xdr:row>41</xdr:row>
      <xdr:rowOff>11854</xdr:rowOff>
    </xdr:to>
    <xdr:cxnSp macro="">
      <xdr:nvCxnSpPr>
        <xdr:cNvPr id="379" name="直線コネクタ 378"/>
        <xdr:cNvCxnSpPr/>
      </xdr:nvCxnSpPr>
      <xdr:spPr>
        <a:xfrm>
          <a:off x="16179800" y="7025217"/>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152840</xdr:rowOff>
    </xdr:from>
    <xdr:ext cx="762000" cy="259045"/>
    <xdr:sp macro="" textlink="">
      <xdr:nvSpPr>
        <xdr:cNvPr id="380" name="公債費負担の状況平均値テキスト"/>
        <xdr:cNvSpPr txBox="1"/>
      </xdr:nvSpPr>
      <xdr:spPr>
        <a:xfrm>
          <a:off x="17106900" y="7010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9313</xdr:rowOff>
    </xdr:from>
    <xdr:to>
      <xdr:col>81</xdr:col>
      <xdr:colOff>95250</xdr:colOff>
      <xdr:row>41</xdr:row>
      <xdr:rowOff>110913</xdr:rowOff>
    </xdr:to>
    <xdr:sp macro="" textlink="">
      <xdr:nvSpPr>
        <xdr:cNvPr id="381" name="フローチャート: 判断 380"/>
        <xdr:cNvSpPr/>
      </xdr:nvSpPr>
      <xdr:spPr>
        <a:xfrm>
          <a:off x="169672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151130</xdr:rowOff>
    </xdr:from>
    <xdr:to>
      <xdr:col>77</xdr:col>
      <xdr:colOff>44450</xdr:colOff>
      <xdr:row>40</xdr:row>
      <xdr:rowOff>167217</xdr:rowOff>
    </xdr:to>
    <xdr:cxnSp macro="">
      <xdr:nvCxnSpPr>
        <xdr:cNvPr id="382" name="直線コネクタ 381"/>
        <xdr:cNvCxnSpPr/>
      </xdr:nvCxnSpPr>
      <xdr:spPr>
        <a:xfrm>
          <a:off x="15290800" y="700913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17356</xdr:rowOff>
    </xdr:from>
    <xdr:to>
      <xdr:col>77</xdr:col>
      <xdr:colOff>95250</xdr:colOff>
      <xdr:row>41</xdr:row>
      <xdr:rowOff>118956</xdr:rowOff>
    </xdr:to>
    <xdr:sp macro="" textlink="">
      <xdr:nvSpPr>
        <xdr:cNvPr id="383" name="フローチャート: 判断 382"/>
        <xdr:cNvSpPr/>
      </xdr:nvSpPr>
      <xdr:spPr>
        <a:xfrm>
          <a:off x="16129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103733</xdr:rowOff>
    </xdr:from>
    <xdr:ext cx="736600" cy="259045"/>
    <xdr:sp macro="" textlink="">
      <xdr:nvSpPr>
        <xdr:cNvPr id="384" name="テキスト ボックス 383"/>
        <xdr:cNvSpPr txBox="1"/>
      </xdr:nvSpPr>
      <xdr:spPr>
        <a:xfrm>
          <a:off x="15798800" y="7133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135044</xdr:rowOff>
    </xdr:from>
    <xdr:to>
      <xdr:col>72</xdr:col>
      <xdr:colOff>203200</xdr:colOff>
      <xdr:row>40</xdr:row>
      <xdr:rowOff>151130</xdr:rowOff>
    </xdr:to>
    <xdr:cxnSp macro="">
      <xdr:nvCxnSpPr>
        <xdr:cNvPr id="385" name="直線コネクタ 384"/>
        <xdr:cNvCxnSpPr/>
      </xdr:nvCxnSpPr>
      <xdr:spPr>
        <a:xfrm>
          <a:off x="14401800" y="6993044"/>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33444</xdr:rowOff>
    </xdr:from>
    <xdr:to>
      <xdr:col>73</xdr:col>
      <xdr:colOff>44450</xdr:colOff>
      <xdr:row>41</xdr:row>
      <xdr:rowOff>135044</xdr:rowOff>
    </xdr:to>
    <xdr:sp macro="" textlink="">
      <xdr:nvSpPr>
        <xdr:cNvPr id="386" name="フローチャート: 判断 385"/>
        <xdr:cNvSpPr/>
      </xdr:nvSpPr>
      <xdr:spPr>
        <a:xfrm>
          <a:off x="15240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119821</xdr:rowOff>
    </xdr:from>
    <xdr:ext cx="762000" cy="259045"/>
    <xdr:sp macro="" textlink="">
      <xdr:nvSpPr>
        <xdr:cNvPr id="387" name="テキスト ボックス 386"/>
        <xdr:cNvSpPr txBox="1"/>
      </xdr:nvSpPr>
      <xdr:spPr>
        <a:xfrm>
          <a:off x="14909800" y="714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135044</xdr:rowOff>
    </xdr:from>
    <xdr:to>
      <xdr:col>68</xdr:col>
      <xdr:colOff>152400</xdr:colOff>
      <xdr:row>41</xdr:row>
      <xdr:rowOff>27940</xdr:rowOff>
    </xdr:to>
    <xdr:cxnSp macro="">
      <xdr:nvCxnSpPr>
        <xdr:cNvPr id="388" name="直線コネクタ 387"/>
        <xdr:cNvCxnSpPr/>
      </xdr:nvCxnSpPr>
      <xdr:spPr>
        <a:xfrm flipV="1">
          <a:off x="13512800" y="6993044"/>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57573</xdr:rowOff>
    </xdr:from>
    <xdr:to>
      <xdr:col>68</xdr:col>
      <xdr:colOff>203200</xdr:colOff>
      <xdr:row>41</xdr:row>
      <xdr:rowOff>159173</xdr:rowOff>
    </xdr:to>
    <xdr:sp macro="" textlink="">
      <xdr:nvSpPr>
        <xdr:cNvPr id="389" name="フローチャート: 判断 388"/>
        <xdr:cNvSpPr/>
      </xdr:nvSpPr>
      <xdr:spPr>
        <a:xfrm>
          <a:off x="14351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143950</xdr:rowOff>
    </xdr:from>
    <xdr:ext cx="762000" cy="259045"/>
    <xdr:sp macro="" textlink="">
      <xdr:nvSpPr>
        <xdr:cNvPr id="390" name="テキスト ボックス 389"/>
        <xdr:cNvSpPr txBox="1"/>
      </xdr:nvSpPr>
      <xdr:spPr>
        <a:xfrm>
          <a:off x="14020800" y="717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65617</xdr:rowOff>
    </xdr:from>
    <xdr:to>
      <xdr:col>64</xdr:col>
      <xdr:colOff>152400</xdr:colOff>
      <xdr:row>41</xdr:row>
      <xdr:rowOff>167217</xdr:rowOff>
    </xdr:to>
    <xdr:sp macro="" textlink="">
      <xdr:nvSpPr>
        <xdr:cNvPr id="391" name="フローチャート: 判断 390"/>
        <xdr:cNvSpPr/>
      </xdr:nvSpPr>
      <xdr:spPr>
        <a:xfrm>
          <a:off x="13462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151994</xdr:rowOff>
    </xdr:from>
    <xdr:ext cx="762000" cy="259045"/>
    <xdr:sp macro="" textlink="">
      <xdr:nvSpPr>
        <xdr:cNvPr id="392" name="テキスト ボックス 391"/>
        <xdr:cNvSpPr txBox="1"/>
      </xdr:nvSpPr>
      <xdr:spPr>
        <a:xfrm>
          <a:off x="13131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132504</xdr:rowOff>
    </xdr:from>
    <xdr:to>
      <xdr:col>81</xdr:col>
      <xdr:colOff>95250</xdr:colOff>
      <xdr:row>41</xdr:row>
      <xdr:rowOff>62654</xdr:rowOff>
    </xdr:to>
    <xdr:sp macro="" textlink="">
      <xdr:nvSpPr>
        <xdr:cNvPr id="398" name="楕円 397"/>
        <xdr:cNvSpPr/>
      </xdr:nvSpPr>
      <xdr:spPr>
        <a:xfrm>
          <a:off x="16967200" y="699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149031</xdr:rowOff>
    </xdr:from>
    <xdr:ext cx="762000" cy="259045"/>
    <xdr:sp macro="" textlink="">
      <xdr:nvSpPr>
        <xdr:cNvPr id="399" name="公債費負担の状況該当値テキスト"/>
        <xdr:cNvSpPr txBox="1"/>
      </xdr:nvSpPr>
      <xdr:spPr>
        <a:xfrm>
          <a:off x="17106900" y="6835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116417</xdr:rowOff>
    </xdr:from>
    <xdr:to>
      <xdr:col>77</xdr:col>
      <xdr:colOff>95250</xdr:colOff>
      <xdr:row>41</xdr:row>
      <xdr:rowOff>46567</xdr:rowOff>
    </xdr:to>
    <xdr:sp macro="" textlink="">
      <xdr:nvSpPr>
        <xdr:cNvPr id="400" name="楕円 399"/>
        <xdr:cNvSpPr/>
      </xdr:nvSpPr>
      <xdr:spPr>
        <a:xfrm>
          <a:off x="16129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56744</xdr:rowOff>
    </xdr:from>
    <xdr:ext cx="736600" cy="259045"/>
    <xdr:sp macro="" textlink="">
      <xdr:nvSpPr>
        <xdr:cNvPr id="401" name="テキスト ボックス 400"/>
        <xdr:cNvSpPr txBox="1"/>
      </xdr:nvSpPr>
      <xdr:spPr>
        <a:xfrm>
          <a:off x="15798800" y="674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100330</xdr:rowOff>
    </xdr:from>
    <xdr:to>
      <xdr:col>73</xdr:col>
      <xdr:colOff>44450</xdr:colOff>
      <xdr:row>41</xdr:row>
      <xdr:rowOff>30480</xdr:rowOff>
    </xdr:to>
    <xdr:sp macro="" textlink="">
      <xdr:nvSpPr>
        <xdr:cNvPr id="402" name="楕円 401"/>
        <xdr:cNvSpPr/>
      </xdr:nvSpPr>
      <xdr:spPr>
        <a:xfrm>
          <a:off x="15240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40657</xdr:rowOff>
    </xdr:from>
    <xdr:ext cx="762000" cy="259045"/>
    <xdr:sp macro="" textlink="">
      <xdr:nvSpPr>
        <xdr:cNvPr id="403" name="テキスト ボックス 402"/>
        <xdr:cNvSpPr txBox="1"/>
      </xdr:nvSpPr>
      <xdr:spPr>
        <a:xfrm>
          <a:off x="14909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84244</xdr:rowOff>
    </xdr:from>
    <xdr:to>
      <xdr:col>68</xdr:col>
      <xdr:colOff>203200</xdr:colOff>
      <xdr:row>41</xdr:row>
      <xdr:rowOff>14394</xdr:rowOff>
    </xdr:to>
    <xdr:sp macro="" textlink="">
      <xdr:nvSpPr>
        <xdr:cNvPr id="404" name="楕円 403"/>
        <xdr:cNvSpPr/>
      </xdr:nvSpPr>
      <xdr:spPr>
        <a:xfrm>
          <a:off x="14351000" y="694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24571</xdr:rowOff>
    </xdr:from>
    <xdr:ext cx="762000" cy="259045"/>
    <xdr:sp macro="" textlink="">
      <xdr:nvSpPr>
        <xdr:cNvPr id="405" name="テキスト ボックス 404"/>
        <xdr:cNvSpPr txBox="1"/>
      </xdr:nvSpPr>
      <xdr:spPr>
        <a:xfrm>
          <a:off x="14020800" y="671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148590</xdr:rowOff>
    </xdr:from>
    <xdr:to>
      <xdr:col>64</xdr:col>
      <xdr:colOff>152400</xdr:colOff>
      <xdr:row>41</xdr:row>
      <xdr:rowOff>78740</xdr:rowOff>
    </xdr:to>
    <xdr:sp macro="" textlink="">
      <xdr:nvSpPr>
        <xdr:cNvPr id="406" name="楕円 405"/>
        <xdr:cNvSpPr/>
      </xdr:nvSpPr>
      <xdr:spPr>
        <a:xfrm>
          <a:off x="134620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88917</xdr:rowOff>
    </xdr:from>
    <xdr:ext cx="762000" cy="259045"/>
    <xdr:sp macro="" textlink="">
      <xdr:nvSpPr>
        <xdr:cNvPr id="407" name="テキスト ボックス 406"/>
        <xdr:cNvSpPr txBox="1"/>
      </xdr:nvSpPr>
      <xdr:spPr>
        <a:xfrm>
          <a:off x="13131800" y="67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例年、充当可能財源が将来負担額を上回っているため、将来負担比率は発生していない。今後も後世への負担を少しでも軽減するよう、将来負担額の適正化を図り、財政の健全化に努める。</a:t>
          </a: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4" name="直線コネクタ 423"/>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5" name="テキスト ボックス 424"/>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6" name="直線コネクタ 425"/>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7" name="テキスト ボックス 426"/>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8" name="直線コネクタ 427"/>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9" name="テキスト ボックス 428"/>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0" name="直線コネクタ 429"/>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1" name="テキスト ボックス 430"/>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135687</xdr:rowOff>
    </xdr:to>
    <xdr:cxnSp macro="">
      <xdr:nvCxnSpPr>
        <xdr:cNvPr id="434" name="直線コネクタ 433"/>
        <xdr:cNvCxnSpPr/>
      </xdr:nvCxnSpPr>
      <xdr:spPr>
        <a:xfrm flipV="1">
          <a:off x="17018000" y="2451100"/>
          <a:ext cx="0" cy="14564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107764</xdr:rowOff>
    </xdr:from>
    <xdr:ext cx="762000" cy="259045"/>
    <xdr:sp macro="" textlink="">
      <xdr:nvSpPr>
        <xdr:cNvPr id="435" name="将来負担の状況最小値テキスト"/>
        <xdr:cNvSpPr txBox="1"/>
      </xdr:nvSpPr>
      <xdr:spPr>
        <a:xfrm>
          <a:off x="17106900" y="387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135687</xdr:rowOff>
    </xdr:from>
    <xdr:to>
      <xdr:col>81</xdr:col>
      <xdr:colOff>133350</xdr:colOff>
      <xdr:row>22</xdr:row>
      <xdr:rowOff>135687</xdr:rowOff>
    </xdr:to>
    <xdr:cxnSp macro="">
      <xdr:nvCxnSpPr>
        <xdr:cNvPr id="436" name="直線コネクタ 435"/>
        <xdr:cNvCxnSpPr/>
      </xdr:nvCxnSpPr>
      <xdr:spPr>
        <a:xfrm>
          <a:off x="16929100" y="3907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7"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8" name="直線コネクタ 437"/>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13936</xdr:rowOff>
    </xdr:from>
    <xdr:ext cx="762000" cy="259045"/>
    <xdr:sp macro="" textlink="">
      <xdr:nvSpPr>
        <xdr:cNvPr id="439" name="将来負担の状況平均値テキスト"/>
        <xdr:cNvSpPr txBox="1"/>
      </xdr:nvSpPr>
      <xdr:spPr>
        <a:xfrm>
          <a:off x="17106900" y="25856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41859</xdr:rowOff>
    </xdr:from>
    <xdr:to>
      <xdr:col>81</xdr:col>
      <xdr:colOff>95250</xdr:colOff>
      <xdr:row>15</xdr:row>
      <xdr:rowOff>143459</xdr:rowOff>
    </xdr:to>
    <xdr:sp macro="" textlink="">
      <xdr:nvSpPr>
        <xdr:cNvPr id="440" name="フローチャート: 判断 439"/>
        <xdr:cNvSpPr/>
      </xdr:nvSpPr>
      <xdr:spPr>
        <a:xfrm>
          <a:off x="16967200" y="2613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62128</xdr:rowOff>
    </xdr:from>
    <xdr:to>
      <xdr:col>77</xdr:col>
      <xdr:colOff>95250</xdr:colOff>
      <xdr:row>15</xdr:row>
      <xdr:rowOff>163728</xdr:rowOff>
    </xdr:to>
    <xdr:sp macro="" textlink="">
      <xdr:nvSpPr>
        <xdr:cNvPr id="441" name="フローチャート: 判断 440"/>
        <xdr:cNvSpPr/>
      </xdr:nvSpPr>
      <xdr:spPr>
        <a:xfrm>
          <a:off x="16129000" y="263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2455</xdr:rowOff>
    </xdr:from>
    <xdr:ext cx="736600" cy="259045"/>
    <xdr:sp macro="" textlink="">
      <xdr:nvSpPr>
        <xdr:cNvPr id="442" name="テキスト ボックス 441"/>
        <xdr:cNvSpPr txBox="1"/>
      </xdr:nvSpPr>
      <xdr:spPr>
        <a:xfrm>
          <a:off x="15798800" y="2402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136449</xdr:rowOff>
    </xdr:from>
    <xdr:to>
      <xdr:col>73</xdr:col>
      <xdr:colOff>44450</xdr:colOff>
      <xdr:row>16</xdr:row>
      <xdr:rowOff>66599</xdr:rowOff>
    </xdr:to>
    <xdr:sp macro="" textlink="">
      <xdr:nvSpPr>
        <xdr:cNvPr id="443" name="フローチャート: 判断 442"/>
        <xdr:cNvSpPr/>
      </xdr:nvSpPr>
      <xdr:spPr>
        <a:xfrm>
          <a:off x="15240000" y="2708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76776</xdr:rowOff>
    </xdr:from>
    <xdr:ext cx="762000" cy="259045"/>
    <xdr:sp macro="" textlink="">
      <xdr:nvSpPr>
        <xdr:cNvPr id="444" name="テキスト ボックス 443"/>
        <xdr:cNvSpPr txBox="1"/>
      </xdr:nvSpPr>
      <xdr:spPr>
        <a:xfrm>
          <a:off x="14909800" y="2477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169266</xdr:rowOff>
    </xdr:from>
    <xdr:to>
      <xdr:col>68</xdr:col>
      <xdr:colOff>203200</xdr:colOff>
      <xdr:row>16</xdr:row>
      <xdr:rowOff>99416</xdr:rowOff>
    </xdr:to>
    <xdr:sp macro="" textlink="">
      <xdr:nvSpPr>
        <xdr:cNvPr id="445" name="フローチャート: 判断 444"/>
        <xdr:cNvSpPr/>
      </xdr:nvSpPr>
      <xdr:spPr>
        <a:xfrm>
          <a:off x="14351000" y="2741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109593</xdr:rowOff>
    </xdr:from>
    <xdr:ext cx="762000" cy="259045"/>
    <xdr:sp macro="" textlink="">
      <xdr:nvSpPr>
        <xdr:cNvPr id="446" name="テキスト ボックス 445"/>
        <xdr:cNvSpPr txBox="1"/>
      </xdr:nvSpPr>
      <xdr:spPr>
        <a:xfrm>
          <a:off x="14020800" y="250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152857</xdr:rowOff>
    </xdr:from>
    <xdr:to>
      <xdr:col>64</xdr:col>
      <xdr:colOff>152400</xdr:colOff>
      <xdr:row>16</xdr:row>
      <xdr:rowOff>83007</xdr:rowOff>
    </xdr:to>
    <xdr:sp macro="" textlink="">
      <xdr:nvSpPr>
        <xdr:cNvPr id="447" name="フローチャート: 判断 446"/>
        <xdr:cNvSpPr/>
      </xdr:nvSpPr>
      <xdr:spPr>
        <a:xfrm>
          <a:off x="13462000" y="272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93184</xdr:rowOff>
    </xdr:from>
    <xdr:ext cx="762000" cy="259045"/>
    <xdr:sp macro="" textlink="">
      <xdr:nvSpPr>
        <xdr:cNvPr id="448" name="テキスト ボックス 447"/>
        <xdr:cNvSpPr txBox="1"/>
      </xdr:nvSpPr>
      <xdr:spPr>
        <a:xfrm>
          <a:off x="13131800" y="2493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福岡県古賀市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59,522
58,718
42.07
23,025,174
22,186,151
670,696
11,814,714
13,958,907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行財政改革等の結果、近年は類似団体平均を下回っているが、平成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年度は横ばいであるものの、平成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以降、類似団体内平均値との差が小さくなっている。一方で、ラスパイレス指数は低い状態で推移していることから、ラスパイレス指数には含まれない短時間勤務職員の増や地域手当率の増加などが影響しており、民間委託や業務の効率化などを進め、人件費の適正な管理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153670</xdr:rowOff>
    </xdr:from>
    <xdr:to>
      <xdr:col>24</xdr:col>
      <xdr:colOff>25400</xdr:colOff>
      <xdr:row>41</xdr:row>
      <xdr:rowOff>161290</xdr:rowOff>
    </xdr:to>
    <xdr:cxnSp macro="">
      <xdr:nvCxnSpPr>
        <xdr:cNvPr id="61" name="直線コネクタ 60"/>
        <xdr:cNvCxnSpPr/>
      </xdr:nvCxnSpPr>
      <xdr:spPr>
        <a:xfrm flipV="1">
          <a:off x="4826000" y="581152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133367</xdr:rowOff>
    </xdr:from>
    <xdr:ext cx="762000" cy="259045"/>
    <xdr:sp macro="" textlink="">
      <xdr:nvSpPr>
        <xdr:cNvPr id="62" name="人件費最小値テキスト"/>
        <xdr:cNvSpPr txBox="1"/>
      </xdr:nvSpPr>
      <xdr:spPr>
        <a:xfrm>
          <a:off x="4914900" y="716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161290</xdr:rowOff>
    </xdr:from>
    <xdr:to>
      <xdr:col>24</xdr:col>
      <xdr:colOff>114300</xdr:colOff>
      <xdr:row>41</xdr:row>
      <xdr:rowOff>161290</xdr:rowOff>
    </xdr:to>
    <xdr:cxnSp macro="">
      <xdr:nvCxnSpPr>
        <xdr:cNvPr id="63" name="直線コネクタ 62"/>
        <xdr:cNvCxnSpPr/>
      </xdr:nvCxnSpPr>
      <xdr:spPr>
        <a:xfrm>
          <a:off x="4737100" y="719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68597</xdr:rowOff>
    </xdr:from>
    <xdr:ext cx="762000" cy="259045"/>
    <xdr:sp macro="" textlink="">
      <xdr:nvSpPr>
        <xdr:cNvPr id="64" name="人件費最大値テキスト"/>
        <xdr:cNvSpPr txBox="1"/>
      </xdr:nvSpPr>
      <xdr:spPr>
        <a:xfrm>
          <a:off x="4914900" y="5554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153670</xdr:rowOff>
    </xdr:from>
    <xdr:to>
      <xdr:col>24</xdr:col>
      <xdr:colOff>114300</xdr:colOff>
      <xdr:row>33</xdr:row>
      <xdr:rowOff>153670</xdr:rowOff>
    </xdr:to>
    <xdr:cxnSp macro="">
      <xdr:nvCxnSpPr>
        <xdr:cNvPr id="65" name="直線コネクタ 64"/>
        <xdr:cNvCxnSpPr/>
      </xdr:nvCxnSpPr>
      <xdr:spPr>
        <a:xfrm>
          <a:off x="4737100" y="5811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161290</xdr:rowOff>
    </xdr:from>
    <xdr:to>
      <xdr:col>24</xdr:col>
      <xdr:colOff>25400</xdr:colOff>
      <xdr:row>36</xdr:row>
      <xdr:rowOff>50800</xdr:rowOff>
    </xdr:to>
    <xdr:cxnSp macro="">
      <xdr:nvCxnSpPr>
        <xdr:cNvPr id="66" name="直線コネクタ 65"/>
        <xdr:cNvCxnSpPr/>
      </xdr:nvCxnSpPr>
      <xdr:spPr>
        <a:xfrm flipV="1">
          <a:off x="3987800" y="616204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48277</xdr:rowOff>
    </xdr:from>
    <xdr:ext cx="762000" cy="259045"/>
    <xdr:sp macro="" textlink="">
      <xdr:nvSpPr>
        <xdr:cNvPr id="67" name="人件費平均値テキスト"/>
        <xdr:cNvSpPr txBox="1"/>
      </xdr:nvSpPr>
      <xdr:spPr>
        <a:xfrm>
          <a:off x="4914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50800</xdr:rowOff>
    </xdr:from>
    <xdr:to>
      <xdr:col>19</xdr:col>
      <xdr:colOff>187325</xdr:colOff>
      <xdr:row>36</xdr:row>
      <xdr:rowOff>50800</xdr:rowOff>
    </xdr:to>
    <xdr:cxnSp macro="">
      <xdr:nvCxnSpPr>
        <xdr:cNvPr id="69" name="直線コネクタ 68"/>
        <xdr:cNvCxnSpPr/>
      </xdr:nvCxnSpPr>
      <xdr:spPr>
        <a:xfrm>
          <a:off x="3098800" y="6223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70" name="フローチャート: 判断 69"/>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13987</xdr:rowOff>
    </xdr:from>
    <xdr:ext cx="736600" cy="259045"/>
    <xdr:sp macro="" textlink="">
      <xdr:nvSpPr>
        <xdr:cNvPr id="71" name="テキスト ボックス 70"/>
        <xdr:cNvSpPr txBox="1"/>
      </xdr:nvSpPr>
      <xdr:spPr>
        <a:xfrm>
          <a:off x="3606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12700</xdr:rowOff>
    </xdr:from>
    <xdr:to>
      <xdr:col>15</xdr:col>
      <xdr:colOff>98425</xdr:colOff>
      <xdr:row>36</xdr:row>
      <xdr:rowOff>50800</xdr:rowOff>
    </xdr:to>
    <xdr:cxnSp macro="">
      <xdr:nvCxnSpPr>
        <xdr:cNvPr id="72" name="直線コネクタ 71"/>
        <xdr:cNvCxnSpPr/>
      </xdr:nvCxnSpPr>
      <xdr:spPr>
        <a:xfrm>
          <a:off x="2209800" y="6184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114300</xdr:rowOff>
    </xdr:from>
    <xdr:to>
      <xdr:col>15</xdr:col>
      <xdr:colOff>149225</xdr:colOff>
      <xdr:row>37</xdr:row>
      <xdr:rowOff>44450</xdr:rowOff>
    </xdr:to>
    <xdr:sp macro="" textlink="">
      <xdr:nvSpPr>
        <xdr:cNvPr id="73" name="フローチャート: 判断 72"/>
        <xdr:cNvSpPr/>
      </xdr:nvSpPr>
      <xdr:spPr>
        <a:xfrm>
          <a:off x="3048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29227</xdr:rowOff>
    </xdr:from>
    <xdr:ext cx="762000" cy="259045"/>
    <xdr:sp macro="" textlink="">
      <xdr:nvSpPr>
        <xdr:cNvPr id="74" name="テキスト ボックス 73"/>
        <xdr:cNvSpPr txBox="1"/>
      </xdr:nvSpPr>
      <xdr:spPr>
        <a:xfrm>
          <a:off x="2717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115570</xdr:rowOff>
    </xdr:from>
    <xdr:to>
      <xdr:col>11</xdr:col>
      <xdr:colOff>9525</xdr:colOff>
      <xdr:row>36</xdr:row>
      <xdr:rowOff>12700</xdr:rowOff>
    </xdr:to>
    <xdr:cxnSp macro="">
      <xdr:nvCxnSpPr>
        <xdr:cNvPr id="75" name="直線コネクタ 74"/>
        <xdr:cNvCxnSpPr/>
      </xdr:nvCxnSpPr>
      <xdr:spPr>
        <a:xfrm>
          <a:off x="1320800" y="61163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44467</xdr:rowOff>
    </xdr:from>
    <xdr:ext cx="762000" cy="259045"/>
    <xdr:sp macro="" textlink="">
      <xdr:nvSpPr>
        <xdr:cNvPr id="77" name="テキスト ボックス 76"/>
        <xdr:cNvSpPr txBox="1"/>
      </xdr:nvSpPr>
      <xdr:spPr>
        <a:xfrm>
          <a:off x="1828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114300</xdr:rowOff>
    </xdr:from>
    <xdr:to>
      <xdr:col>6</xdr:col>
      <xdr:colOff>171450</xdr:colOff>
      <xdr:row>37</xdr:row>
      <xdr:rowOff>44450</xdr:rowOff>
    </xdr:to>
    <xdr:sp macro="" textlink="">
      <xdr:nvSpPr>
        <xdr:cNvPr id="78" name="フローチャート: 判断 77"/>
        <xdr:cNvSpPr/>
      </xdr:nvSpPr>
      <xdr:spPr>
        <a:xfrm>
          <a:off x="1270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29227</xdr:rowOff>
    </xdr:from>
    <xdr:ext cx="762000" cy="259045"/>
    <xdr:sp macro="" textlink="">
      <xdr:nvSpPr>
        <xdr:cNvPr id="79" name="テキスト ボックス 78"/>
        <xdr:cNvSpPr txBox="1"/>
      </xdr:nvSpPr>
      <xdr:spPr>
        <a:xfrm>
          <a:off x="939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110490</xdr:rowOff>
    </xdr:from>
    <xdr:to>
      <xdr:col>24</xdr:col>
      <xdr:colOff>76200</xdr:colOff>
      <xdr:row>36</xdr:row>
      <xdr:rowOff>40640</xdr:rowOff>
    </xdr:to>
    <xdr:sp macro="" textlink="">
      <xdr:nvSpPr>
        <xdr:cNvPr id="85" name="楕円 84"/>
        <xdr:cNvSpPr/>
      </xdr:nvSpPr>
      <xdr:spPr>
        <a:xfrm>
          <a:off x="47752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127017</xdr:rowOff>
    </xdr:from>
    <xdr:ext cx="762000" cy="259045"/>
    <xdr:sp macro="" textlink="">
      <xdr:nvSpPr>
        <xdr:cNvPr id="86" name="人件費該当値テキスト"/>
        <xdr:cNvSpPr txBox="1"/>
      </xdr:nvSpPr>
      <xdr:spPr>
        <a:xfrm>
          <a:off x="4914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0</xdr:rowOff>
    </xdr:from>
    <xdr:to>
      <xdr:col>20</xdr:col>
      <xdr:colOff>38100</xdr:colOff>
      <xdr:row>36</xdr:row>
      <xdr:rowOff>101600</xdr:rowOff>
    </xdr:to>
    <xdr:sp macro="" textlink="">
      <xdr:nvSpPr>
        <xdr:cNvPr id="87" name="楕円 86"/>
        <xdr:cNvSpPr/>
      </xdr:nvSpPr>
      <xdr:spPr>
        <a:xfrm>
          <a:off x="3937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111777</xdr:rowOff>
    </xdr:from>
    <xdr:ext cx="736600" cy="259045"/>
    <xdr:sp macro="" textlink="">
      <xdr:nvSpPr>
        <xdr:cNvPr id="88" name="テキスト ボックス 87"/>
        <xdr:cNvSpPr txBox="1"/>
      </xdr:nvSpPr>
      <xdr:spPr>
        <a:xfrm>
          <a:off x="3606800" y="594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0</xdr:rowOff>
    </xdr:from>
    <xdr:to>
      <xdr:col>15</xdr:col>
      <xdr:colOff>149225</xdr:colOff>
      <xdr:row>36</xdr:row>
      <xdr:rowOff>101600</xdr:rowOff>
    </xdr:to>
    <xdr:sp macro="" textlink="">
      <xdr:nvSpPr>
        <xdr:cNvPr id="89" name="楕円 88"/>
        <xdr:cNvSpPr/>
      </xdr:nvSpPr>
      <xdr:spPr>
        <a:xfrm>
          <a:off x="3048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111777</xdr:rowOff>
    </xdr:from>
    <xdr:ext cx="762000" cy="259045"/>
    <xdr:sp macro="" textlink="">
      <xdr:nvSpPr>
        <xdr:cNvPr id="90" name="テキスト ボックス 89"/>
        <xdr:cNvSpPr txBox="1"/>
      </xdr:nvSpPr>
      <xdr:spPr>
        <a:xfrm>
          <a:off x="2717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133350</xdr:rowOff>
    </xdr:from>
    <xdr:to>
      <xdr:col>11</xdr:col>
      <xdr:colOff>60325</xdr:colOff>
      <xdr:row>36</xdr:row>
      <xdr:rowOff>63500</xdr:rowOff>
    </xdr:to>
    <xdr:sp macro="" textlink="">
      <xdr:nvSpPr>
        <xdr:cNvPr id="91" name="楕円 90"/>
        <xdr:cNvSpPr/>
      </xdr:nvSpPr>
      <xdr:spPr>
        <a:xfrm>
          <a:off x="2159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73677</xdr:rowOff>
    </xdr:from>
    <xdr:ext cx="762000" cy="259045"/>
    <xdr:sp macro="" textlink="">
      <xdr:nvSpPr>
        <xdr:cNvPr id="92" name="テキスト ボックス 91"/>
        <xdr:cNvSpPr txBox="1"/>
      </xdr:nvSpPr>
      <xdr:spPr>
        <a:xfrm>
          <a:off x="1828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64770</xdr:rowOff>
    </xdr:from>
    <xdr:to>
      <xdr:col>6</xdr:col>
      <xdr:colOff>171450</xdr:colOff>
      <xdr:row>35</xdr:row>
      <xdr:rowOff>166370</xdr:rowOff>
    </xdr:to>
    <xdr:sp macro="" textlink="">
      <xdr:nvSpPr>
        <xdr:cNvPr id="93" name="楕円 92"/>
        <xdr:cNvSpPr/>
      </xdr:nvSpPr>
      <xdr:spPr>
        <a:xfrm>
          <a:off x="1270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5097</xdr:rowOff>
    </xdr:from>
    <xdr:ext cx="762000" cy="259045"/>
    <xdr:sp macro="" textlink="">
      <xdr:nvSpPr>
        <xdr:cNvPr id="94" name="テキスト ボックス 93"/>
        <xdr:cNvSpPr txBox="1"/>
      </xdr:nvSpPr>
      <xdr:spPr>
        <a:xfrm>
          <a:off x="939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行財政改革により、職員人件費等から委託料（物件費）へシフトした結果、恒常的に類似団体平均を上回っていたが、平成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年度からは類似団体平均を下回り、令和元年度は</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ポイント下回った。今後も指定管理者制度の導入、民間委託の実施等により競争に伴うコスト削減を進め、物件費の適正化に努める。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165100</xdr:rowOff>
    </xdr:from>
    <xdr:to>
      <xdr:col>82</xdr:col>
      <xdr:colOff>107950</xdr:colOff>
      <xdr:row>22</xdr:row>
      <xdr:rowOff>72572</xdr:rowOff>
    </xdr:to>
    <xdr:cxnSp macro="">
      <xdr:nvCxnSpPr>
        <xdr:cNvPr id="124" name="直線コネクタ 123"/>
        <xdr:cNvCxnSpPr/>
      </xdr:nvCxnSpPr>
      <xdr:spPr>
        <a:xfrm flipV="1">
          <a:off x="16510000" y="2222500"/>
          <a:ext cx="0" cy="1621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44649</xdr:rowOff>
    </xdr:from>
    <xdr:ext cx="762000" cy="259045"/>
    <xdr:sp macro="" textlink="">
      <xdr:nvSpPr>
        <xdr:cNvPr id="125" name="物件費最小値テキスト"/>
        <xdr:cNvSpPr txBox="1"/>
      </xdr:nvSpPr>
      <xdr:spPr>
        <a:xfrm>
          <a:off x="16598900" y="381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72572</xdr:rowOff>
    </xdr:from>
    <xdr:to>
      <xdr:col>82</xdr:col>
      <xdr:colOff>196850</xdr:colOff>
      <xdr:row>22</xdr:row>
      <xdr:rowOff>72572</xdr:rowOff>
    </xdr:to>
    <xdr:cxnSp macro="">
      <xdr:nvCxnSpPr>
        <xdr:cNvPr id="126" name="直線コネクタ 125"/>
        <xdr:cNvCxnSpPr/>
      </xdr:nvCxnSpPr>
      <xdr:spPr>
        <a:xfrm>
          <a:off x="16421100" y="3844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80027</xdr:rowOff>
    </xdr:from>
    <xdr:ext cx="762000" cy="259045"/>
    <xdr:sp macro="" textlink="">
      <xdr:nvSpPr>
        <xdr:cNvPr id="127" name="物件費最大値テキスト"/>
        <xdr:cNvSpPr txBox="1"/>
      </xdr:nvSpPr>
      <xdr:spPr>
        <a:xfrm>
          <a:off x="165989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165100</xdr:rowOff>
    </xdr:from>
    <xdr:to>
      <xdr:col>82</xdr:col>
      <xdr:colOff>196850</xdr:colOff>
      <xdr:row>12</xdr:row>
      <xdr:rowOff>165100</xdr:rowOff>
    </xdr:to>
    <xdr:cxnSp macro="">
      <xdr:nvCxnSpPr>
        <xdr:cNvPr id="128" name="直線コネクタ 127"/>
        <xdr:cNvCxnSpPr/>
      </xdr:nvCxnSpPr>
      <xdr:spPr>
        <a:xfrm>
          <a:off x="16421100" y="2222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67129</xdr:rowOff>
    </xdr:from>
    <xdr:to>
      <xdr:col>82</xdr:col>
      <xdr:colOff>107950</xdr:colOff>
      <xdr:row>17</xdr:row>
      <xdr:rowOff>4536</xdr:rowOff>
    </xdr:to>
    <xdr:cxnSp macro="">
      <xdr:nvCxnSpPr>
        <xdr:cNvPr id="129" name="直線コネクタ 128"/>
        <xdr:cNvCxnSpPr/>
      </xdr:nvCxnSpPr>
      <xdr:spPr>
        <a:xfrm flipV="1">
          <a:off x="15671800" y="2810329"/>
          <a:ext cx="8382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129920</xdr:rowOff>
    </xdr:from>
    <xdr:ext cx="762000" cy="259045"/>
    <xdr:sp macro="" textlink="">
      <xdr:nvSpPr>
        <xdr:cNvPr id="130" name="物件費平均値テキスト"/>
        <xdr:cNvSpPr txBox="1"/>
      </xdr:nvSpPr>
      <xdr:spPr>
        <a:xfrm>
          <a:off x="16598900" y="2873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157843</xdr:rowOff>
    </xdr:from>
    <xdr:to>
      <xdr:col>82</xdr:col>
      <xdr:colOff>158750</xdr:colOff>
      <xdr:row>17</xdr:row>
      <xdr:rowOff>87993</xdr:rowOff>
    </xdr:to>
    <xdr:sp macro="" textlink="">
      <xdr:nvSpPr>
        <xdr:cNvPr id="131" name="フローチャート: 判断 130"/>
        <xdr:cNvSpPr/>
      </xdr:nvSpPr>
      <xdr:spPr>
        <a:xfrm>
          <a:off x="164592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165100</xdr:rowOff>
    </xdr:from>
    <xdr:to>
      <xdr:col>78</xdr:col>
      <xdr:colOff>69850</xdr:colOff>
      <xdr:row>17</xdr:row>
      <xdr:rowOff>4536</xdr:rowOff>
    </xdr:to>
    <xdr:cxnSp macro="">
      <xdr:nvCxnSpPr>
        <xdr:cNvPr id="132" name="直線コネクタ 131"/>
        <xdr:cNvCxnSpPr/>
      </xdr:nvCxnSpPr>
      <xdr:spPr>
        <a:xfrm>
          <a:off x="14782800" y="2908300"/>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146957</xdr:rowOff>
    </xdr:from>
    <xdr:to>
      <xdr:col>78</xdr:col>
      <xdr:colOff>120650</xdr:colOff>
      <xdr:row>17</xdr:row>
      <xdr:rowOff>77107</xdr:rowOff>
    </xdr:to>
    <xdr:sp macro="" textlink="">
      <xdr:nvSpPr>
        <xdr:cNvPr id="133" name="フローチャート: 判断 132"/>
        <xdr:cNvSpPr/>
      </xdr:nvSpPr>
      <xdr:spPr>
        <a:xfrm>
          <a:off x="15621000" y="28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61884</xdr:rowOff>
    </xdr:from>
    <xdr:ext cx="736600" cy="259045"/>
    <xdr:sp macro="" textlink="">
      <xdr:nvSpPr>
        <xdr:cNvPr id="134" name="テキスト ボックス 133"/>
        <xdr:cNvSpPr txBox="1"/>
      </xdr:nvSpPr>
      <xdr:spPr>
        <a:xfrm>
          <a:off x="15290800" y="2976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143329</xdr:rowOff>
    </xdr:from>
    <xdr:to>
      <xdr:col>73</xdr:col>
      <xdr:colOff>180975</xdr:colOff>
      <xdr:row>16</xdr:row>
      <xdr:rowOff>165100</xdr:rowOff>
    </xdr:to>
    <xdr:cxnSp macro="">
      <xdr:nvCxnSpPr>
        <xdr:cNvPr id="135" name="直線コネクタ 134"/>
        <xdr:cNvCxnSpPr/>
      </xdr:nvCxnSpPr>
      <xdr:spPr>
        <a:xfrm>
          <a:off x="13893800" y="2886529"/>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125186</xdr:rowOff>
    </xdr:from>
    <xdr:to>
      <xdr:col>74</xdr:col>
      <xdr:colOff>31750</xdr:colOff>
      <xdr:row>17</xdr:row>
      <xdr:rowOff>55336</xdr:rowOff>
    </xdr:to>
    <xdr:sp macro="" textlink="">
      <xdr:nvSpPr>
        <xdr:cNvPr id="136" name="フローチャート: 判断 135"/>
        <xdr:cNvSpPr/>
      </xdr:nvSpPr>
      <xdr:spPr>
        <a:xfrm>
          <a:off x="14732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40113</xdr:rowOff>
    </xdr:from>
    <xdr:ext cx="762000" cy="259045"/>
    <xdr:sp macro="" textlink="">
      <xdr:nvSpPr>
        <xdr:cNvPr id="137" name="テキスト ボックス 136"/>
        <xdr:cNvSpPr txBox="1"/>
      </xdr:nvSpPr>
      <xdr:spPr>
        <a:xfrm>
          <a:off x="14401800" y="295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110671</xdr:rowOff>
    </xdr:from>
    <xdr:to>
      <xdr:col>69</xdr:col>
      <xdr:colOff>92075</xdr:colOff>
      <xdr:row>16</xdr:row>
      <xdr:rowOff>143329</xdr:rowOff>
    </xdr:to>
    <xdr:cxnSp macro="">
      <xdr:nvCxnSpPr>
        <xdr:cNvPr id="138" name="直線コネクタ 137"/>
        <xdr:cNvCxnSpPr/>
      </xdr:nvCxnSpPr>
      <xdr:spPr>
        <a:xfrm>
          <a:off x="13004800" y="28538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114300</xdr:rowOff>
    </xdr:from>
    <xdr:to>
      <xdr:col>69</xdr:col>
      <xdr:colOff>142875</xdr:colOff>
      <xdr:row>17</xdr:row>
      <xdr:rowOff>44450</xdr:rowOff>
    </xdr:to>
    <xdr:sp macro="" textlink="">
      <xdr:nvSpPr>
        <xdr:cNvPr id="139" name="フローチャート: 判断 138"/>
        <xdr:cNvSpPr/>
      </xdr:nvSpPr>
      <xdr:spPr>
        <a:xfrm>
          <a:off x="13843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29227</xdr:rowOff>
    </xdr:from>
    <xdr:ext cx="762000" cy="259045"/>
    <xdr:sp macro="" textlink="">
      <xdr:nvSpPr>
        <xdr:cNvPr id="140" name="テキスト ボックス 139"/>
        <xdr:cNvSpPr txBox="1"/>
      </xdr:nvSpPr>
      <xdr:spPr>
        <a:xfrm>
          <a:off x="13512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48986</xdr:rowOff>
    </xdr:from>
    <xdr:to>
      <xdr:col>65</xdr:col>
      <xdr:colOff>53975</xdr:colOff>
      <xdr:row>16</xdr:row>
      <xdr:rowOff>150586</xdr:rowOff>
    </xdr:to>
    <xdr:sp macro="" textlink="">
      <xdr:nvSpPr>
        <xdr:cNvPr id="141" name="フローチャート: 判断 140"/>
        <xdr:cNvSpPr/>
      </xdr:nvSpPr>
      <xdr:spPr>
        <a:xfrm>
          <a:off x="12954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160763</xdr:rowOff>
    </xdr:from>
    <xdr:ext cx="762000" cy="259045"/>
    <xdr:sp macro="" textlink="">
      <xdr:nvSpPr>
        <xdr:cNvPr id="142" name="テキスト ボックス 141"/>
        <xdr:cNvSpPr txBox="1"/>
      </xdr:nvSpPr>
      <xdr:spPr>
        <a:xfrm>
          <a:off x="12623800" y="25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16329</xdr:rowOff>
    </xdr:from>
    <xdr:to>
      <xdr:col>82</xdr:col>
      <xdr:colOff>158750</xdr:colOff>
      <xdr:row>16</xdr:row>
      <xdr:rowOff>117929</xdr:rowOff>
    </xdr:to>
    <xdr:sp macro="" textlink="">
      <xdr:nvSpPr>
        <xdr:cNvPr id="148" name="楕円 147"/>
        <xdr:cNvSpPr/>
      </xdr:nvSpPr>
      <xdr:spPr>
        <a:xfrm>
          <a:off x="16459200" y="275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32856</xdr:rowOff>
    </xdr:from>
    <xdr:ext cx="762000" cy="259045"/>
    <xdr:sp macro="" textlink="">
      <xdr:nvSpPr>
        <xdr:cNvPr id="149" name="物件費該当値テキスト"/>
        <xdr:cNvSpPr txBox="1"/>
      </xdr:nvSpPr>
      <xdr:spPr>
        <a:xfrm>
          <a:off x="16598900" y="2604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125186</xdr:rowOff>
    </xdr:from>
    <xdr:to>
      <xdr:col>78</xdr:col>
      <xdr:colOff>120650</xdr:colOff>
      <xdr:row>17</xdr:row>
      <xdr:rowOff>55336</xdr:rowOff>
    </xdr:to>
    <xdr:sp macro="" textlink="">
      <xdr:nvSpPr>
        <xdr:cNvPr id="150" name="楕円 149"/>
        <xdr:cNvSpPr/>
      </xdr:nvSpPr>
      <xdr:spPr>
        <a:xfrm>
          <a:off x="15621000" y="286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65513</xdr:rowOff>
    </xdr:from>
    <xdr:ext cx="736600" cy="259045"/>
    <xdr:sp macro="" textlink="">
      <xdr:nvSpPr>
        <xdr:cNvPr id="151" name="テキスト ボックス 150"/>
        <xdr:cNvSpPr txBox="1"/>
      </xdr:nvSpPr>
      <xdr:spPr>
        <a:xfrm>
          <a:off x="15290800" y="26372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114300</xdr:rowOff>
    </xdr:from>
    <xdr:to>
      <xdr:col>74</xdr:col>
      <xdr:colOff>31750</xdr:colOff>
      <xdr:row>17</xdr:row>
      <xdr:rowOff>44450</xdr:rowOff>
    </xdr:to>
    <xdr:sp macro="" textlink="">
      <xdr:nvSpPr>
        <xdr:cNvPr id="152" name="楕円 151"/>
        <xdr:cNvSpPr/>
      </xdr:nvSpPr>
      <xdr:spPr>
        <a:xfrm>
          <a:off x="14732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54627</xdr:rowOff>
    </xdr:from>
    <xdr:ext cx="762000" cy="259045"/>
    <xdr:sp macro="" textlink="">
      <xdr:nvSpPr>
        <xdr:cNvPr id="153" name="テキスト ボックス 152"/>
        <xdr:cNvSpPr txBox="1"/>
      </xdr:nvSpPr>
      <xdr:spPr>
        <a:xfrm>
          <a:off x="14401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92529</xdr:rowOff>
    </xdr:from>
    <xdr:to>
      <xdr:col>69</xdr:col>
      <xdr:colOff>142875</xdr:colOff>
      <xdr:row>17</xdr:row>
      <xdr:rowOff>22679</xdr:rowOff>
    </xdr:to>
    <xdr:sp macro="" textlink="">
      <xdr:nvSpPr>
        <xdr:cNvPr id="154" name="楕円 153"/>
        <xdr:cNvSpPr/>
      </xdr:nvSpPr>
      <xdr:spPr>
        <a:xfrm>
          <a:off x="13843000" y="283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32856</xdr:rowOff>
    </xdr:from>
    <xdr:ext cx="762000" cy="259045"/>
    <xdr:sp macro="" textlink="">
      <xdr:nvSpPr>
        <xdr:cNvPr id="155" name="テキスト ボックス 154"/>
        <xdr:cNvSpPr txBox="1"/>
      </xdr:nvSpPr>
      <xdr:spPr>
        <a:xfrm>
          <a:off x="13512800" y="2604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59871</xdr:rowOff>
    </xdr:from>
    <xdr:to>
      <xdr:col>65</xdr:col>
      <xdr:colOff>53975</xdr:colOff>
      <xdr:row>16</xdr:row>
      <xdr:rowOff>161471</xdr:rowOff>
    </xdr:to>
    <xdr:sp macro="" textlink="">
      <xdr:nvSpPr>
        <xdr:cNvPr id="156" name="楕円 155"/>
        <xdr:cNvSpPr/>
      </xdr:nvSpPr>
      <xdr:spPr>
        <a:xfrm>
          <a:off x="12954000" y="280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146248</xdr:rowOff>
    </xdr:from>
    <xdr:ext cx="762000" cy="259045"/>
    <xdr:sp macro="" textlink="">
      <xdr:nvSpPr>
        <xdr:cNvPr id="157" name="テキスト ボックス 156"/>
        <xdr:cNvSpPr txBox="1"/>
      </xdr:nvSpPr>
      <xdr:spPr>
        <a:xfrm>
          <a:off x="12623800" y="2889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例年、類似団体平均を上回っていたが、その差は年々小さくなり、令和元年度は類似団体平均を</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ポイント下回っている。今後、幼保無償化などにより増加が見込まれるが、資格審査等の適正化や単独扶助事業の見直し等により、扶助費の増加を引き続き抑制していく必要がある。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12700</xdr:rowOff>
    </xdr:from>
    <xdr:to>
      <xdr:col>24</xdr:col>
      <xdr:colOff>25400</xdr:colOff>
      <xdr:row>60</xdr:row>
      <xdr:rowOff>134620</xdr:rowOff>
    </xdr:to>
    <xdr:cxnSp macro="">
      <xdr:nvCxnSpPr>
        <xdr:cNvPr id="185" name="直線コネクタ 184"/>
        <xdr:cNvCxnSpPr/>
      </xdr:nvCxnSpPr>
      <xdr:spPr>
        <a:xfrm flipV="1">
          <a:off x="4826000" y="927100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106697</xdr:rowOff>
    </xdr:from>
    <xdr:ext cx="762000" cy="259045"/>
    <xdr:sp macro="" textlink="">
      <xdr:nvSpPr>
        <xdr:cNvPr id="186" name="扶助費最小値テキスト"/>
        <xdr:cNvSpPr txBox="1"/>
      </xdr:nvSpPr>
      <xdr:spPr>
        <a:xfrm>
          <a:off x="4914900" y="1039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134620</xdr:rowOff>
    </xdr:from>
    <xdr:to>
      <xdr:col>24</xdr:col>
      <xdr:colOff>114300</xdr:colOff>
      <xdr:row>60</xdr:row>
      <xdr:rowOff>134620</xdr:rowOff>
    </xdr:to>
    <xdr:cxnSp macro="">
      <xdr:nvCxnSpPr>
        <xdr:cNvPr id="187" name="直線コネクタ 186"/>
        <xdr:cNvCxnSpPr/>
      </xdr:nvCxnSpPr>
      <xdr:spPr>
        <a:xfrm>
          <a:off x="4737100" y="1042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99077</xdr:rowOff>
    </xdr:from>
    <xdr:ext cx="762000" cy="259045"/>
    <xdr:sp macro="" textlink="">
      <xdr:nvSpPr>
        <xdr:cNvPr id="188" name="扶助費最大値テキスト"/>
        <xdr:cNvSpPr txBox="1"/>
      </xdr:nvSpPr>
      <xdr:spPr>
        <a:xfrm>
          <a:off x="4914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12700</xdr:rowOff>
    </xdr:from>
    <xdr:to>
      <xdr:col>24</xdr:col>
      <xdr:colOff>114300</xdr:colOff>
      <xdr:row>54</xdr:row>
      <xdr:rowOff>12700</xdr:rowOff>
    </xdr:to>
    <xdr:cxnSp macro="">
      <xdr:nvCxnSpPr>
        <xdr:cNvPr id="189" name="直線コネクタ 188"/>
        <xdr:cNvCxnSpPr/>
      </xdr:nvCxnSpPr>
      <xdr:spPr>
        <a:xfrm>
          <a:off x="4737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50800</xdr:rowOff>
    </xdr:from>
    <xdr:to>
      <xdr:col>24</xdr:col>
      <xdr:colOff>25400</xdr:colOff>
      <xdr:row>56</xdr:row>
      <xdr:rowOff>73660</xdr:rowOff>
    </xdr:to>
    <xdr:cxnSp macro="">
      <xdr:nvCxnSpPr>
        <xdr:cNvPr id="190" name="直線コネクタ 189"/>
        <xdr:cNvCxnSpPr/>
      </xdr:nvCxnSpPr>
      <xdr:spPr>
        <a:xfrm>
          <a:off x="3987800" y="96520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2557</xdr:rowOff>
    </xdr:from>
    <xdr:ext cx="762000" cy="259045"/>
    <xdr:sp macro="" textlink="">
      <xdr:nvSpPr>
        <xdr:cNvPr id="191" name="扶助費平均値テキスト"/>
        <xdr:cNvSpPr txBox="1"/>
      </xdr:nvSpPr>
      <xdr:spPr>
        <a:xfrm>
          <a:off x="4914900" y="9603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30480</xdr:rowOff>
    </xdr:from>
    <xdr:to>
      <xdr:col>24</xdr:col>
      <xdr:colOff>76200</xdr:colOff>
      <xdr:row>56</xdr:row>
      <xdr:rowOff>132080</xdr:rowOff>
    </xdr:to>
    <xdr:sp macro="" textlink="">
      <xdr:nvSpPr>
        <xdr:cNvPr id="192" name="フローチャート: 判断 191"/>
        <xdr:cNvSpPr/>
      </xdr:nvSpPr>
      <xdr:spPr>
        <a:xfrm>
          <a:off x="47752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50800</xdr:rowOff>
    </xdr:from>
    <xdr:to>
      <xdr:col>19</xdr:col>
      <xdr:colOff>187325</xdr:colOff>
      <xdr:row>56</xdr:row>
      <xdr:rowOff>58420</xdr:rowOff>
    </xdr:to>
    <xdr:cxnSp macro="">
      <xdr:nvCxnSpPr>
        <xdr:cNvPr id="193" name="直線コネクタ 192"/>
        <xdr:cNvCxnSpPr/>
      </xdr:nvCxnSpPr>
      <xdr:spPr>
        <a:xfrm flipV="1">
          <a:off x="3098800" y="96520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163830</xdr:rowOff>
    </xdr:from>
    <xdr:to>
      <xdr:col>20</xdr:col>
      <xdr:colOff>38100</xdr:colOff>
      <xdr:row>56</xdr:row>
      <xdr:rowOff>93980</xdr:rowOff>
    </xdr:to>
    <xdr:sp macro="" textlink="">
      <xdr:nvSpPr>
        <xdr:cNvPr id="194" name="フローチャート: 判断 193"/>
        <xdr:cNvSpPr/>
      </xdr:nvSpPr>
      <xdr:spPr>
        <a:xfrm>
          <a:off x="3937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104157</xdr:rowOff>
    </xdr:from>
    <xdr:ext cx="736600" cy="259045"/>
    <xdr:sp macro="" textlink="">
      <xdr:nvSpPr>
        <xdr:cNvPr id="195" name="テキスト ボックス 194"/>
        <xdr:cNvSpPr txBox="1"/>
      </xdr:nvSpPr>
      <xdr:spPr>
        <a:xfrm>
          <a:off x="3606800" y="9362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58420</xdr:rowOff>
    </xdr:from>
    <xdr:to>
      <xdr:col>15</xdr:col>
      <xdr:colOff>98425</xdr:colOff>
      <xdr:row>56</xdr:row>
      <xdr:rowOff>58420</xdr:rowOff>
    </xdr:to>
    <xdr:cxnSp macro="">
      <xdr:nvCxnSpPr>
        <xdr:cNvPr id="196" name="直線コネクタ 195"/>
        <xdr:cNvCxnSpPr/>
      </xdr:nvCxnSpPr>
      <xdr:spPr>
        <a:xfrm>
          <a:off x="2209800" y="9659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0</xdr:rowOff>
    </xdr:from>
    <xdr:to>
      <xdr:col>15</xdr:col>
      <xdr:colOff>149225</xdr:colOff>
      <xdr:row>56</xdr:row>
      <xdr:rowOff>101600</xdr:rowOff>
    </xdr:to>
    <xdr:sp macro="" textlink="">
      <xdr:nvSpPr>
        <xdr:cNvPr id="197" name="フローチャート: 判断 196"/>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111777</xdr:rowOff>
    </xdr:from>
    <xdr:ext cx="762000" cy="259045"/>
    <xdr:sp macro="" textlink="">
      <xdr:nvSpPr>
        <xdr:cNvPr id="198" name="テキスト ボックス 197"/>
        <xdr:cNvSpPr txBox="1"/>
      </xdr:nvSpPr>
      <xdr:spPr>
        <a:xfrm>
          <a:off x="2717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43180</xdr:rowOff>
    </xdr:from>
    <xdr:to>
      <xdr:col>11</xdr:col>
      <xdr:colOff>9525</xdr:colOff>
      <xdr:row>56</xdr:row>
      <xdr:rowOff>58420</xdr:rowOff>
    </xdr:to>
    <xdr:cxnSp macro="">
      <xdr:nvCxnSpPr>
        <xdr:cNvPr id="199" name="直線コネクタ 198"/>
        <xdr:cNvCxnSpPr/>
      </xdr:nvCxnSpPr>
      <xdr:spPr>
        <a:xfrm>
          <a:off x="1320800" y="96443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200" name="フローチャート: 判断 199"/>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73677</xdr:rowOff>
    </xdr:from>
    <xdr:ext cx="762000" cy="259045"/>
    <xdr:sp macro="" textlink="">
      <xdr:nvSpPr>
        <xdr:cNvPr id="201" name="テキスト ボックス 200"/>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118110</xdr:rowOff>
    </xdr:from>
    <xdr:to>
      <xdr:col>6</xdr:col>
      <xdr:colOff>171450</xdr:colOff>
      <xdr:row>56</xdr:row>
      <xdr:rowOff>48260</xdr:rowOff>
    </xdr:to>
    <xdr:sp macro="" textlink="">
      <xdr:nvSpPr>
        <xdr:cNvPr id="202" name="フローチャート: 判断 201"/>
        <xdr:cNvSpPr/>
      </xdr:nvSpPr>
      <xdr:spPr>
        <a:xfrm>
          <a:off x="1270000" y="95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58437</xdr:rowOff>
    </xdr:from>
    <xdr:ext cx="762000" cy="259045"/>
    <xdr:sp macro="" textlink="">
      <xdr:nvSpPr>
        <xdr:cNvPr id="203" name="テキスト ボックス 202"/>
        <xdr:cNvSpPr txBox="1"/>
      </xdr:nvSpPr>
      <xdr:spPr>
        <a:xfrm>
          <a:off x="9398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22860</xdr:rowOff>
    </xdr:from>
    <xdr:to>
      <xdr:col>24</xdr:col>
      <xdr:colOff>76200</xdr:colOff>
      <xdr:row>56</xdr:row>
      <xdr:rowOff>124460</xdr:rowOff>
    </xdr:to>
    <xdr:sp macro="" textlink="">
      <xdr:nvSpPr>
        <xdr:cNvPr id="209" name="楕円 208"/>
        <xdr:cNvSpPr/>
      </xdr:nvSpPr>
      <xdr:spPr>
        <a:xfrm>
          <a:off x="47752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39387</xdr:rowOff>
    </xdr:from>
    <xdr:ext cx="762000" cy="259045"/>
    <xdr:sp macro="" textlink="">
      <xdr:nvSpPr>
        <xdr:cNvPr id="210" name="扶助費該当値テキスト"/>
        <xdr:cNvSpPr txBox="1"/>
      </xdr:nvSpPr>
      <xdr:spPr>
        <a:xfrm>
          <a:off x="49149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0</xdr:rowOff>
    </xdr:from>
    <xdr:to>
      <xdr:col>20</xdr:col>
      <xdr:colOff>38100</xdr:colOff>
      <xdr:row>56</xdr:row>
      <xdr:rowOff>101600</xdr:rowOff>
    </xdr:to>
    <xdr:sp macro="" textlink="">
      <xdr:nvSpPr>
        <xdr:cNvPr id="211" name="楕円 210"/>
        <xdr:cNvSpPr/>
      </xdr:nvSpPr>
      <xdr:spPr>
        <a:xfrm>
          <a:off x="3937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86377</xdr:rowOff>
    </xdr:from>
    <xdr:ext cx="736600" cy="259045"/>
    <xdr:sp macro="" textlink="">
      <xdr:nvSpPr>
        <xdr:cNvPr id="212" name="テキスト ボックス 211"/>
        <xdr:cNvSpPr txBox="1"/>
      </xdr:nvSpPr>
      <xdr:spPr>
        <a:xfrm>
          <a:off x="3606800" y="968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7620</xdr:rowOff>
    </xdr:from>
    <xdr:to>
      <xdr:col>15</xdr:col>
      <xdr:colOff>149225</xdr:colOff>
      <xdr:row>56</xdr:row>
      <xdr:rowOff>109220</xdr:rowOff>
    </xdr:to>
    <xdr:sp macro="" textlink="">
      <xdr:nvSpPr>
        <xdr:cNvPr id="213" name="楕円 212"/>
        <xdr:cNvSpPr/>
      </xdr:nvSpPr>
      <xdr:spPr>
        <a:xfrm>
          <a:off x="3048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93997</xdr:rowOff>
    </xdr:from>
    <xdr:ext cx="762000" cy="259045"/>
    <xdr:sp macro="" textlink="">
      <xdr:nvSpPr>
        <xdr:cNvPr id="214" name="テキスト ボックス 213"/>
        <xdr:cNvSpPr txBox="1"/>
      </xdr:nvSpPr>
      <xdr:spPr>
        <a:xfrm>
          <a:off x="2717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7620</xdr:rowOff>
    </xdr:from>
    <xdr:to>
      <xdr:col>11</xdr:col>
      <xdr:colOff>60325</xdr:colOff>
      <xdr:row>56</xdr:row>
      <xdr:rowOff>109220</xdr:rowOff>
    </xdr:to>
    <xdr:sp macro="" textlink="">
      <xdr:nvSpPr>
        <xdr:cNvPr id="215" name="楕円 214"/>
        <xdr:cNvSpPr/>
      </xdr:nvSpPr>
      <xdr:spPr>
        <a:xfrm>
          <a:off x="2159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93997</xdr:rowOff>
    </xdr:from>
    <xdr:ext cx="762000" cy="259045"/>
    <xdr:sp macro="" textlink="">
      <xdr:nvSpPr>
        <xdr:cNvPr id="216" name="テキスト ボックス 215"/>
        <xdr:cNvSpPr txBox="1"/>
      </xdr:nvSpPr>
      <xdr:spPr>
        <a:xfrm>
          <a:off x="1828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163830</xdr:rowOff>
    </xdr:from>
    <xdr:to>
      <xdr:col>6</xdr:col>
      <xdr:colOff>171450</xdr:colOff>
      <xdr:row>56</xdr:row>
      <xdr:rowOff>93980</xdr:rowOff>
    </xdr:to>
    <xdr:sp macro="" textlink="">
      <xdr:nvSpPr>
        <xdr:cNvPr id="217" name="楕円 216"/>
        <xdr:cNvSpPr/>
      </xdr:nvSpPr>
      <xdr:spPr>
        <a:xfrm>
          <a:off x="12700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78757</xdr:rowOff>
    </xdr:from>
    <xdr:ext cx="762000" cy="259045"/>
    <xdr:sp macro="" textlink="">
      <xdr:nvSpPr>
        <xdr:cNvPr id="218" name="テキスト ボックス 217"/>
        <xdr:cNvSpPr txBox="1"/>
      </xdr:nvSpPr>
      <xdr:spPr>
        <a:xfrm>
          <a:off x="939800" y="967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令和元年度は類似団体平均を</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ポイント上回っているものの、平成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5.3</a:t>
          </a:r>
          <a:r>
            <a:rPr kumimoji="1" lang="ja-JP" altLang="en-US" sz="1300">
              <a:latin typeface="ＭＳ Ｐゴシック" panose="020B0600070205080204" pitchFamily="50" charset="-128"/>
              <a:ea typeface="ＭＳ Ｐゴシック" panose="020B0600070205080204" pitchFamily="50" charset="-128"/>
            </a:rPr>
            <a:t>ポイント下がっている。これは、下水道事業が公営企業会計へ移行したことにより、公共下水道事業会計への繰出を、繰出金から補助費等として整理したことが主な要因である。</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153670</xdr:rowOff>
    </xdr:from>
    <xdr:to>
      <xdr:col>82</xdr:col>
      <xdr:colOff>107950</xdr:colOff>
      <xdr:row>61</xdr:row>
      <xdr:rowOff>130810</xdr:rowOff>
    </xdr:to>
    <xdr:cxnSp macro="">
      <xdr:nvCxnSpPr>
        <xdr:cNvPr id="246" name="直線コネクタ 245"/>
        <xdr:cNvCxnSpPr/>
      </xdr:nvCxnSpPr>
      <xdr:spPr>
        <a:xfrm flipV="1">
          <a:off x="16510000" y="924052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102887</xdr:rowOff>
    </xdr:from>
    <xdr:ext cx="762000" cy="259045"/>
    <xdr:sp macro="" textlink="">
      <xdr:nvSpPr>
        <xdr:cNvPr id="247" name="その他最小値テキスト"/>
        <xdr:cNvSpPr txBox="1"/>
      </xdr:nvSpPr>
      <xdr:spPr>
        <a:xfrm>
          <a:off x="165989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130810</xdr:rowOff>
    </xdr:from>
    <xdr:to>
      <xdr:col>82</xdr:col>
      <xdr:colOff>196850</xdr:colOff>
      <xdr:row>61</xdr:row>
      <xdr:rowOff>130810</xdr:rowOff>
    </xdr:to>
    <xdr:cxnSp macro="">
      <xdr:nvCxnSpPr>
        <xdr:cNvPr id="248" name="直線コネクタ 247"/>
        <xdr:cNvCxnSpPr/>
      </xdr:nvCxnSpPr>
      <xdr:spPr>
        <a:xfrm>
          <a:off x="16421100" y="1058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68597</xdr:rowOff>
    </xdr:from>
    <xdr:ext cx="762000" cy="259045"/>
    <xdr:sp macro="" textlink="">
      <xdr:nvSpPr>
        <xdr:cNvPr id="249" name="その他最大値テキスト"/>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153670</xdr:rowOff>
    </xdr:from>
    <xdr:to>
      <xdr:col>82</xdr:col>
      <xdr:colOff>196850</xdr:colOff>
      <xdr:row>53</xdr:row>
      <xdr:rowOff>153670</xdr:rowOff>
    </xdr:to>
    <xdr:cxnSp macro="">
      <xdr:nvCxnSpPr>
        <xdr:cNvPr id="250" name="直線コネクタ 249"/>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134620</xdr:rowOff>
    </xdr:from>
    <xdr:to>
      <xdr:col>82</xdr:col>
      <xdr:colOff>107950</xdr:colOff>
      <xdr:row>59</xdr:row>
      <xdr:rowOff>24130</xdr:rowOff>
    </xdr:to>
    <xdr:cxnSp macro="">
      <xdr:nvCxnSpPr>
        <xdr:cNvPr id="251" name="直線コネクタ 250"/>
        <xdr:cNvCxnSpPr/>
      </xdr:nvCxnSpPr>
      <xdr:spPr>
        <a:xfrm flipV="1">
          <a:off x="15671800" y="9735820"/>
          <a:ext cx="838200" cy="403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85107</xdr:rowOff>
    </xdr:from>
    <xdr:ext cx="762000" cy="259045"/>
    <xdr:sp macro="" textlink="">
      <xdr:nvSpPr>
        <xdr:cNvPr id="252" name="その他平均値テキスト"/>
        <xdr:cNvSpPr txBox="1"/>
      </xdr:nvSpPr>
      <xdr:spPr>
        <a:xfrm>
          <a:off x="16598900" y="9514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68580</xdr:rowOff>
    </xdr:from>
    <xdr:to>
      <xdr:col>82</xdr:col>
      <xdr:colOff>158750</xdr:colOff>
      <xdr:row>56</xdr:row>
      <xdr:rowOff>170180</xdr:rowOff>
    </xdr:to>
    <xdr:sp macro="" textlink="">
      <xdr:nvSpPr>
        <xdr:cNvPr id="253" name="フローチャート: 判断 252"/>
        <xdr:cNvSpPr/>
      </xdr:nvSpPr>
      <xdr:spPr>
        <a:xfrm>
          <a:off x="164592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119380</xdr:rowOff>
    </xdr:from>
    <xdr:to>
      <xdr:col>78</xdr:col>
      <xdr:colOff>69850</xdr:colOff>
      <xdr:row>59</xdr:row>
      <xdr:rowOff>24130</xdr:rowOff>
    </xdr:to>
    <xdr:cxnSp macro="">
      <xdr:nvCxnSpPr>
        <xdr:cNvPr id="254" name="直線コネクタ 253"/>
        <xdr:cNvCxnSpPr/>
      </xdr:nvCxnSpPr>
      <xdr:spPr>
        <a:xfrm>
          <a:off x="14782800" y="100634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106680</xdr:rowOff>
    </xdr:from>
    <xdr:to>
      <xdr:col>78</xdr:col>
      <xdr:colOff>120650</xdr:colOff>
      <xdr:row>57</xdr:row>
      <xdr:rowOff>36830</xdr:rowOff>
    </xdr:to>
    <xdr:sp macro="" textlink="">
      <xdr:nvSpPr>
        <xdr:cNvPr id="255" name="フローチャート: 判断 254"/>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47007</xdr:rowOff>
    </xdr:from>
    <xdr:ext cx="736600" cy="259045"/>
    <xdr:sp macro="" textlink="">
      <xdr:nvSpPr>
        <xdr:cNvPr id="256" name="テキスト ボックス 255"/>
        <xdr:cNvSpPr txBox="1"/>
      </xdr:nvSpPr>
      <xdr:spPr>
        <a:xfrm>
          <a:off x="15290800" y="947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35560</xdr:rowOff>
    </xdr:from>
    <xdr:to>
      <xdr:col>73</xdr:col>
      <xdr:colOff>180975</xdr:colOff>
      <xdr:row>58</xdr:row>
      <xdr:rowOff>119380</xdr:rowOff>
    </xdr:to>
    <xdr:cxnSp macro="">
      <xdr:nvCxnSpPr>
        <xdr:cNvPr id="257" name="直線コネクタ 256"/>
        <xdr:cNvCxnSpPr/>
      </xdr:nvCxnSpPr>
      <xdr:spPr>
        <a:xfrm>
          <a:off x="13893800" y="99796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121920</xdr:rowOff>
    </xdr:from>
    <xdr:to>
      <xdr:col>74</xdr:col>
      <xdr:colOff>31750</xdr:colOff>
      <xdr:row>57</xdr:row>
      <xdr:rowOff>52070</xdr:rowOff>
    </xdr:to>
    <xdr:sp macro="" textlink="">
      <xdr:nvSpPr>
        <xdr:cNvPr id="258" name="フローチャート: 判断 257"/>
        <xdr:cNvSpPr/>
      </xdr:nvSpPr>
      <xdr:spPr>
        <a:xfrm>
          <a:off x="14732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62247</xdr:rowOff>
    </xdr:from>
    <xdr:ext cx="762000" cy="259045"/>
    <xdr:sp macro="" textlink="">
      <xdr:nvSpPr>
        <xdr:cNvPr id="259" name="テキスト ボックス 258"/>
        <xdr:cNvSpPr txBox="1"/>
      </xdr:nvSpPr>
      <xdr:spPr>
        <a:xfrm>
          <a:off x="14401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168910</xdr:rowOff>
    </xdr:from>
    <xdr:to>
      <xdr:col>69</xdr:col>
      <xdr:colOff>92075</xdr:colOff>
      <xdr:row>58</xdr:row>
      <xdr:rowOff>35560</xdr:rowOff>
    </xdr:to>
    <xdr:cxnSp macro="">
      <xdr:nvCxnSpPr>
        <xdr:cNvPr id="260" name="直線コネクタ 259"/>
        <xdr:cNvCxnSpPr/>
      </xdr:nvCxnSpPr>
      <xdr:spPr>
        <a:xfrm>
          <a:off x="13004800" y="99415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121920</xdr:rowOff>
    </xdr:from>
    <xdr:to>
      <xdr:col>69</xdr:col>
      <xdr:colOff>142875</xdr:colOff>
      <xdr:row>57</xdr:row>
      <xdr:rowOff>52070</xdr:rowOff>
    </xdr:to>
    <xdr:sp macro="" textlink="">
      <xdr:nvSpPr>
        <xdr:cNvPr id="261" name="フローチャート: 判断 260"/>
        <xdr:cNvSpPr/>
      </xdr:nvSpPr>
      <xdr:spPr>
        <a:xfrm>
          <a:off x="13843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62247</xdr:rowOff>
    </xdr:from>
    <xdr:ext cx="762000" cy="259045"/>
    <xdr:sp macro="" textlink="">
      <xdr:nvSpPr>
        <xdr:cNvPr id="262" name="テキスト ボックス 261"/>
        <xdr:cNvSpPr txBox="1"/>
      </xdr:nvSpPr>
      <xdr:spPr>
        <a:xfrm>
          <a:off x="13512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137160</xdr:rowOff>
    </xdr:from>
    <xdr:to>
      <xdr:col>65</xdr:col>
      <xdr:colOff>53975</xdr:colOff>
      <xdr:row>57</xdr:row>
      <xdr:rowOff>67310</xdr:rowOff>
    </xdr:to>
    <xdr:sp macro="" textlink="">
      <xdr:nvSpPr>
        <xdr:cNvPr id="263" name="フローチャート: 判断 262"/>
        <xdr:cNvSpPr/>
      </xdr:nvSpPr>
      <xdr:spPr>
        <a:xfrm>
          <a:off x="12954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77487</xdr:rowOff>
    </xdr:from>
    <xdr:ext cx="762000" cy="259045"/>
    <xdr:sp macro="" textlink="">
      <xdr:nvSpPr>
        <xdr:cNvPr id="264" name="テキスト ボックス 263"/>
        <xdr:cNvSpPr txBox="1"/>
      </xdr:nvSpPr>
      <xdr:spPr>
        <a:xfrm>
          <a:off x="126238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83820</xdr:rowOff>
    </xdr:from>
    <xdr:to>
      <xdr:col>82</xdr:col>
      <xdr:colOff>158750</xdr:colOff>
      <xdr:row>57</xdr:row>
      <xdr:rowOff>13970</xdr:rowOff>
    </xdr:to>
    <xdr:sp macro="" textlink="">
      <xdr:nvSpPr>
        <xdr:cNvPr id="270" name="楕円 269"/>
        <xdr:cNvSpPr/>
      </xdr:nvSpPr>
      <xdr:spPr>
        <a:xfrm>
          <a:off x="164592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55897</xdr:rowOff>
    </xdr:from>
    <xdr:ext cx="762000" cy="259045"/>
    <xdr:sp macro="" textlink="">
      <xdr:nvSpPr>
        <xdr:cNvPr id="271" name="その他該当値テキスト"/>
        <xdr:cNvSpPr txBox="1"/>
      </xdr:nvSpPr>
      <xdr:spPr>
        <a:xfrm>
          <a:off x="16598900" y="965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144780</xdr:rowOff>
    </xdr:from>
    <xdr:to>
      <xdr:col>78</xdr:col>
      <xdr:colOff>120650</xdr:colOff>
      <xdr:row>59</xdr:row>
      <xdr:rowOff>74930</xdr:rowOff>
    </xdr:to>
    <xdr:sp macro="" textlink="">
      <xdr:nvSpPr>
        <xdr:cNvPr id="272" name="楕円 271"/>
        <xdr:cNvSpPr/>
      </xdr:nvSpPr>
      <xdr:spPr>
        <a:xfrm>
          <a:off x="15621000" y="1008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59707</xdr:rowOff>
    </xdr:from>
    <xdr:ext cx="736600" cy="259045"/>
    <xdr:sp macro="" textlink="">
      <xdr:nvSpPr>
        <xdr:cNvPr id="273" name="テキスト ボックス 272"/>
        <xdr:cNvSpPr txBox="1"/>
      </xdr:nvSpPr>
      <xdr:spPr>
        <a:xfrm>
          <a:off x="15290800" y="1017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68580</xdr:rowOff>
    </xdr:from>
    <xdr:to>
      <xdr:col>74</xdr:col>
      <xdr:colOff>31750</xdr:colOff>
      <xdr:row>58</xdr:row>
      <xdr:rowOff>170180</xdr:rowOff>
    </xdr:to>
    <xdr:sp macro="" textlink="">
      <xdr:nvSpPr>
        <xdr:cNvPr id="274" name="楕円 273"/>
        <xdr:cNvSpPr/>
      </xdr:nvSpPr>
      <xdr:spPr>
        <a:xfrm>
          <a:off x="14732000" y="1001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154957</xdr:rowOff>
    </xdr:from>
    <xdr:ext cx="762000" cy="259045"/>
    <xdr:sp macro="" textlink="">
      <xdr:nvSpPr>
        <xdr:cNvPr id="275" name="テキスト ボックス 274"/>
        <xdr:cNvSpPr txBox="1"/>
      </xdr:nvSpPr>
      <xdr:spPr>
        <a:xfrm>
          <a:off x="14401800" y="1009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156210</xdr:rowOff>
    </xdr:from>
    <xdr:to>
      <xdr:col>69</xdr:col>
      <xdr:colOff>142875</xdr:colOff>
      <xdr:row>58</xdr:row>
      <xdr:rowOff>86360</xdr:rowOff>
    </xdr:to>
    <xdr:sp macro="" textlink="">
      <xdr:nvSpPr>
        <xdr:cNvPr id="276" name="楕円 275"/>
        <xdr:cNvSpPr/>
      </xdr:nvSpPr>
      <xdr:spPr>
        <a:xfrm>
          <a:off x="13843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71137</xdr:rowOff>
    </xdr:from>
    <xdr:ext cx="762000" cy="259045"/>
    <xdr:sp macro="" textlink="">
      <xdr:nvSpPr>
        <xdr:cNvPr id="277" name="テキスト ボックス 276"/>
        <xdr:cNvSpPr txBox="1"/>
      </xdr:nvSpPr>
      <xdr:spPr>
        <a:xfrm>
          <a:off x="13512800" y="1001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118110</xdr:rowOff>
    </xdr:from>
    <xdr:to>
      <xdr:col>65</xdr:col>
      <xdr:colOff>53975</xdr:colOff>
      <xdr:row>58</xdr:row>
      <xdr:rowOff>48260</xdr:rowOff>
    </xdr:to>
    <xdr:sp macro="" textlink="">
      <xdr:nvSpPr>
        <xdr:cNvPr id="278" name="楕円 277"/>
        <xdr:cNvSpPr/>
      </xdr:nvSpPr>
      <xdr:spPr>
        <a:xfrm>
          <a:off x="12954000" y="989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33037</xdr:rowOff>
    </xdr:from>
    <xdr:ext cx="762000" cy="259045"/>
    <xdr:sp macro="" textlink="">
      <xdr:nvSpPr>
        <xdr:cNvPr id="279" name="テキスト ボックス 278"/>
        <xdr:cNvSpPr txBox="1"/>
      </xdr:nvSpPr>
      <xdr:spPr>
        <a:xfrm>
          <a:off x="12623800" y="997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令和元年度は</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ポイント増加している。これは、下水道事業が公営企業会計へ移行したことにより、公共下水道事業会計への繰出を、補助費等として整理したことが主な要因である。下水道事業については経費を節減するとともに、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中に実施した料金改定により少しずつ改善に向けて見直しを行っているところであり、普通会計への負担額を減らしていくよう努める。その他団体への補助については、明確な基準を設けて、必要性の低い補助金の見直しや廃止を行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4" name="直線コネクタ 293"/>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5" name="テキスト ボックス 294"/>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6" name="直線コネクタ 295"/>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7" name="テキスト ボックス 296"/>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8" name="直線コネクタ 297"/>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9" name="テキスト ボックス 298"/>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0" name="直線コネクタ 299"/>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1" name="テキスト ボックス 300"/>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2" name="直線コネクタ 301"/>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3" name="テキスト ボックス 302"/>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4" name="直線コネクタ 303"/>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5" name="テキスト ボックス 304"/>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141696</xdr:rowOff>
    </xdr:from>
    <xdr:to>
      <xdr:col>82</xdr:col>
      <xdr:colOff>107950</xdr:colOff>
      <xdr:row>41</xdr:row>
      <xdr:rowOff>11067</xdr:rowOff>
    </xdr:to>
    <xdr:cxnSp macro="">
      <xdr:nvCxnSpPr>
        <xdr:cNvPr id="308" name="直線コネクタ 307"/>
        <xdr:cNvCxnSpPr/>
      </xdr:nvCxnSpPr>
      <xdr:spPr>
        <a:xfrm flipV="1">
          <a:off x="16510000" y="5799546"/>
          <a:ext cx="0" cy="1240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154594</xdr:rowOff>
    </xdr:from>
    <xdr:ext cx="762000" cy="259045"/>
    <xdr:sp macro="" textlink="">
      <xdr:nvSpPr>
        <xdr:cNvPr id="309" name="補助費等最小値テキスト"/>
        <xdr:cNvSpPr txBox="1"/>
      </xdr:nvSpPr>
      <xdr:spPr>
        <a:xfrm>
          <a:off x="16598900" y="7012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11067</xdr:rowOff>
    </xdr:from>
    <xdr:to>
      <xdr:col>82</xdr:col>
      <xdr:colOff>196850</xdr:colOff>
      <xdr:row>41</xdr:row>
      <xdr:rowOff>11067</xdr:rowOff>
    </xdr:to>
    <xdr:cxnSp macro="">
      <xdr:nvCxnSpPr>
        <xdr:cNvPr id="310" name="直線コネクタ 309"/>
        <xdr:cNvCxnSpPr/>
      </xdr:nvCxnSpPr>
      <xdr:spPr>
        <a:xfrm>
          <a:off x="16421100" y="704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56623</xdr:rowOff>
    </xdr:from>
    <xdr:ext cx="762000" cy="259045"/>
    <xdr:sp macro="" textlink="">
      <xdr:nvSpPr>
        <xdr:cNvPr id="311" name="補助費等最大値テキスト"/>
        <xdr:cNvSpPr txBox="1"/>
      </xdr:nvSpPr>
      <xdr:spPr>
        <a:xfrm>
          <a:off x="16598900" y="5543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141696</xdr:rowOff>
    </xdr:from>
    <xdr:to>
      <xdr:col>82</xdr:col>
      <xdr:colOff>196850</xdr:colOff>
      <xdr:row>33</xdr:row>
      <xdr:rowOff>141696</xdr:rowOff>
    </xdr:to>
    <xdr:cxnSp macro="">
      <xdr:nvCxnSpPr>
        <xdr:cNvPr id="312" name="直線コネクタ 311"/>
        <xdr:cNvCxnSpPr/>
      </xdr:nvCxnSpPr>
      <xdr:spPr>
        <a:xfrm>
          <a:off x="16421100" y="5799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48623</xdr:rowOff>
    </xdr:from>
    <xdr:to>
      <xdr:col>82</xdr:col>
      <xdr:colOff>107950</xdr:colOff>
      <xdr:row>39</xdr:row>
      <xdr:rowOff>7801</xdr:rowOff>
    </xdr:to>
    <xdr:cxnSp macro="">
      <xdr:nvCxnSpPr>
        <xdr:cNvPr id="313" name="直線コネクタ 312"/>
        <xdr:cNvCxnSpPr/>
      </xdr:nvCxnSpPr>
      <xdr:spPr>
        <a:xfrm>
          <a:off x="15671800" y="6563723"/>
          <a:ext cx="8382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55171</xdr:rowOff>
    </xdr:from>
    <xdr:ext cx="762000" cy="259045"/>
    <xdr:sp macro="" textlink="">
      <xdr:nvSpPr>
        <xdr:cNvPr id="314" name="補助費等平均値テキスト"/>
        <xdr:cNvSpPr txBox="1"/>
      </xdr:nvSpPr>
      <xdr:spPr>
        <a:xfrm>
          <a:off x="16598900" y="62273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38644</xdr:rowOff>
    </xdr:from>
    <xdr:to>
      <xdr:col>82</xdr:col>
      <xdr:colOff>158750</xdr:colOff>
      <xdr:row>37</xdr:row>
      <xdr:rowOff>140244</xdr:rowOff>
    </xdr:to>
    <xdr:sp macro="" textlink="">
      <xdr:nvSpPr>
        <xdr:cNvPr id="315" name="フローチャート: 判断 314"/>
        <xdr:cNvSpPr/>
      </xdr:nvSpPr>
      <xdr:spPr>
        <a:xfrm>
          <a:off x="16459200" y="638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48623</xdr:rowOff>
    </xdr:from>
    <xdr:to>
      <xdr:col>78</xdr:col>
      <xdr:colOff>69850</xdr:colOff>
      <xdr:row>38</xdr:row>
      <xdr:rowOff>55154</xdr:rowOff>
    </xdr:to>
    <xdr:cxnSp macro="">
      <xdr:nvCxnSpPr>
        <xdr:cNvPr id="316" name="直線コネクタ 315"/>
        <xdr:cNvCxnSpPr/>
      </xdr:nvCxnSpPr>
      <xdr:spPr>
        <a:xfrm flipV="1">
          <a:off x="14782800" y="656372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170906</xdr:rowOff>
    </xdr:from>
    <xdr:to>
      <xdr:col>78</xdr:col>
      <xdr:colOff>120650</xdr:colOff>
      <xdr:row>37</xdr:row>
      <xdr:rowOff>101056</xdr:rowOff>
    </xdr:to>
    <xdr:sp macro="" textlink="">
      <xdr:nvSpPr>
        <xdr:cNvPr id="317" name="フローチャート: 判断 316"/>
        <xdr:cNvSpPr/>
      </xdr:nvSpPr>
      <xdr:spPr>
        <a:xfrm>
          <a:off x="156210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111233</xdr:rowOff>
    </xdr:from>
    <xdr:ext cx="736600" cy="259045"/>
    <xdr:sp macro="" textlink="">
      <xdr:nvSpPr>
        <xdr:cNvPr id="318" name="テキスト ボックス 317"/>
        <xdr:cNvSpPr txBox="1"/>
      </xdr:nvSpPr>
      <xdr:spPr>
        <a:xfrm>
          <a:off x="15290800" y="61119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2903</xdr:rowOff>
    </xdr:from>
    <xdr:to>
      <xdr:col>73</xdr:col>
      <xdr:colOff>180975</xdr:colOff>
      <xdr:row>38</xdr:row>
      <xdr:rowOff>55154</xdr:rowOff>
    </xdr:to>
    <xdr:cxnSp macro="">
      <xdr:nvCxnSpPr>
        <xdr:cNvPr id="319" name="直線コネクタ 318"/>
        <xdr:cNvCxnSpPr/>
      </xdr:nvCxnSpPr>
      <xdr:spPr>
        <a:xfrm>
          <a:off x="13893800" y="6518003"/>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20" name="フローチャート: 判断 319"/>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85107</xdr:rowOff>
    </xdr:from>
    <xdr:ext cx="762000" cy="259045"/>
    <xdr:sp macro="" textlink="">
      <xdr:nvSpPr>
        <xdr:cNvPr id="321" name="テキスト ボックス 320"/>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161290</xdr:rowOff>
    </xdr:from>
    <xdr:to>
      <xdr:col>69</xdr:col>
      <xdr:colOff>92075</xdr:colOff>
      <xdr:row>38</xdr:row>
      <xdr:rowOff>2903</xdr:rowOff>
    </xdr:to>
    <xdr:cxnSp macro="">
      <xdr:nvCxnSpPr>
        <xdr:cNvPr id="322" name="直線コネクタ 321"/>
        <xdr:cNvCxnSpPr/>
      </xdr:nvCxnSpPr>
      <xdr:spPr>
        <a:xfrm>
          <a:off x="13004800" y="6504940"/>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138249</xdr:rowOff>
    </xdr:from>
    <xdr:to>
      <xdr:col>69</xdr:col>
      <xdr:colOff>142875</xdr:colOff>
      <xdr:row>37</xdr:row>
      <xdr:rowOff>68399</xdr:rowOff>
    </xdr:to>
    <xdr:sp macro="" textlink="">
      <xdr:nvSpPr>
        <xdr:cNvPr id="323" name="フローチャート: 判断 322"/>
        <xdr:cNvSpPr/>
      </xdr:nvSpPr>
      <xdr:spPr>
        <a:xfrm>
          <a:off x="13843000" y="6310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78576</xdr:rowOff>
    </xdr:from>
    <xdr:ext cx="762000" cy="259045"/>
    <xdr:sp macro="" textlink="">
      <xdr:nvSpPr>
        <xdr:cNvPr id="324" name="テキスト ボックス 323"/>
        <xdr:cNvSpPr txBox="1"/>
      </xdr:nvSpPr>
      <xdr:spPr>
        <a:xfrm>
          <a:off x="13512800" y="6079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105592</xdr:rowOff>
    </xdr:from>
    <xdr:to>
      <xdr:col>65</xdr:col>
      <xdr:colOff>53975</xdr:colOff>
      <xdr:row>37</xdr:row>
      <xdr:rowOff>35742</xdr:rowOff>
    </xdr:to>
    <xdr:sp macro="" textlink="">
      <xdr:nvSpPr>
        <xdr:cNvPr id="325" name="フローチャート: 判断 324"/>
        <xdr:cNvSpPr/>
      </xdr:nvSpPr>
      <xdr:spPr>
        <a:xfrm>
          <a:off x="12954000" y="627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45919</xdr:rowOff>
    </xdr:from>
    <xdr:ext cx="762000" cy="259045"/>
    <xdr:sp macro="" textlink="">
      <xdr:nvSpPr>
        <xdr:cNvPr id="326" name="テキスト ボックス 325"/>
        <xdr:cNvSpPr txBox="1"/>
      </xdr:nvSpPr>
      <xdr:spPr>
        <a:xfrm>
          <a:off x="12623800" y="6046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128451</xdr:rowOff>
    </xdr:from>
    <xdr:to>
      <xdr:col>82</xdr:col>
      <xdr:colOff>158750</xdr:colOff>
      <xdr:row>39</xdr:row>
      <xdr:rowOff>58601</xdr:rowOff>
    </xdr:to>
    <xdr:sp macro="" textlink="">
      <xdr:nvSpPr>
        <xdr:cNvPr id="332" name="楕円 331"/>
        <xdr:cNvSpPr/>
      </xdr:nvSpPr>
      <xdr:spPr>
        <a:xfrm>
          <a:off x="16459200" y="6643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100528</xdr:rowOff>
    </xdr:from>
    <xdr:ext cx="762000" cy="259045"/>
    <xdr:sp macro="" textlink="">
      <xdr:nvSpPr>
        <xdr:cNvPr id="333" name="補助費等該当値テキスト"/>
        <xdr:cNvSpPr txBox="1"/>
      </xdr:nvSpPr>
      <xdr:spPr>
        <a:xfrm>
          <a:off x="16598900" y="6615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169273</xdr:rowOff>
    </xdr:from>
    <xdr:to>
      <xdr:col>78</xdr:col>
      <xdr:colOff>120650</xdr:colOff>
      <xdr:row>38</xdr:row>
      <xdr:rowOff>99423</xdr:rowOff>
    </xdr:to>
    <xdr:sp macro="" textlink="">
      <xdr:nvSpPr>
        <xdr:cNvPr id="334" name="楕円 333"/>
        <xdr:cNvSpPr/>
      </xdr:nvSpPr>
      <xdr:spPr>
        <a:xfrm>
          <a:off x="15621000" y="6512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84200</xdr:rowOff>
    </xdr:from>
    <xdr:ext cx="736600" cy="259045"/>
    <xdr:sp macro="" textlink="">
      <xdr:nvSpPr>
        <xdr:cNvPr id="335" name="テキスト ボックス 334"/>
        <xdr:cNvSpPr txBox="1"/>
      </xdr:nvSpPr>
      <xdr:spPr>
        <a:xfrm>
          <a:off x="15290800" y="65993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4354</xdr:rowOff>
    </xdr:from>
    <xdr:to>
      <xdr:col>74</xdr:col>
      <xdr:colOff>31750</xdr:colOff>
      <xdr:row>38</xdr:row>
      <xdr:rowOff>105954</xdr:rowOff>
    </xdr:to>
    <xdr:sp macro="" textlink="">
      <xdr:nvSpPr>
        <xdr:cNvPr id="336" name="楕円 335"/>
        <xdr:cNvSpPr/>
      </xdr:nvSpPr>
      <xdr:spPr>
        <a:xfrm>
          <a:off x="14732000" y="6519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90731</xdr:rowOff>
    </xdr:from>
    <xdr:ext cx="762000" cy="259045"/>
    <xdr:sp macro="" textlink="">
      <xdr:nvSpPr>
        <xdr:cNvPr id="337" name="テキスト ボックス 336"/>
        <xdr:cNvSpPr txBox="1"/>
      </xdr:nvSpPr>
      <xdr:spPr>
        <a:xfrm>
          <a:off x="14401800" y="6605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123553</xdr:rowOff>
    </xdr:from>
    <xdr:to>
      <xdr:col>69</xdr:col>
      <xdr:colOff>142875</xdr:colOff>
      <xdr:row>38</xdr:row>
      <xdr:rowOff>53703</xdr:rowOff>
    </xdr:to>
    <xdr:sp macro="" textlink="">
      <xdr:nvSpPr>
        <xdr:cNvPr id="338" name="楕円 337"/>
        <xdr:cNvSpPr/>
      </xdr:nvSpPr>
      <xdr:spPr>
        <a:xfrm>
          <a:off x="13843000" y="6467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38480</xdr:rowOff>
    </xdr:from>
    <xdr:ext cx="762000" cy="259045"/>
    <xdr:sp macro="" textlink="">
      <xdr:nvSpPr>
        <xdr:cNvPr id="339" name="テキスト ボックス 338"/>
        <xdr:cNvSpPr txBox="1"/>
      </xdr:nvSpPr>
      <xdr:spPr>
        <a:xfrm>
          <a:off x="13512800" y="6553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110490</xdr:rowOff>
    </xdr:from>
    <xdr:to>
      <xdr:col>65</xdr:col>
      <xdr:colOff>53975</xdr:colOff>
      <xdr:row>38</xdr:row>
      <xdr:rowOff>40640</xdr:rowOff>
    </xdr:to>
    <xdr:sp macro="" textlink="">
      <xdr:nvSpPr>
        <xdr:cNvPr id="340" name="楕円 339"/>
        <xdr:cNvSpPr/>
      </xdr:nvSpPr>
      <xdr:spPr>
        <a:xfrm>
          <a:off x="12954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25417</xdr:rowOff>
    </xdr:from>
    <xdr:ext cx="762000" cy="259045"/>
    <xdr:sp macro="" textlink="">
      <xdr:nvSpPr>
        <xdr:cNvPr id="341" name="テキスト ボックス 340"/>
        <xdr:cNvSpPr txBox="1"/>
      </xdr:nvSpPr>
      <xdr:spPr>
        <a:xfrm>
          <a:off x="12623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令和元年度は、類似団体平均を</a:t>
          </a:r>
          <a:r>
            <a:rPr kumimoji="1" lang="en-US" altLang="ja-JP" sz="1300">
              <a:latin typeface="ＭＳ Ｐゴシック" panose="020B0600070205080204" pitchFamily="50" charset="-128"/>
              <a:ea typeface="ＭＳ Ｐゴシック" panose="020B0600070205080204" pitchFamily="50" charset="-128"/>
            </a:rPr>
            <a:t>4.2</a:t>
          </a:r>
          <a:r>
            <a:rPr kumimoji="1" lang="ja-JP" altLang="en-US" sz="1300">
              <a:latin typeface="ＭＳ Ｐゴシック" panose="020B0600070205080204" pitchFamily="50" charset="-128"/>
              <a:ea typeface="ＭＳ Ｐゴシック" panose="020B0600070205080204" pitchFamily="50" charset="-128"/>
            </a:rPr>
            <a:t>ポイント下回っている。今後、平成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年度、令和元年度中に実施した繰上償還により一時的には公債費の減少が見込まれるが、一方で、平成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実施した生涯学習センターの建替えに係る起債償還が始まり、小中学校の空調設備設置工事や公共施設の建替えにより、今後は増加傾向に転じる見込みで、償還財源の確保に努めるとともに、引き続き起債対象の普通建設事業等を慎重に判断しながら進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6" name="直線コネクタ 35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7" name="テキスト ボックス 35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8" name="直線コネクタ 35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9" name="テキスト ボックス 35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0" name="直線コネクタ 35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1" name="テキスト ボックス 36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2" name="直線コネクタ 36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3" name="テキスト ボックス 36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4" name="直線コネクタ 36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5" name="テキスト ボックス 36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6" name="直線コネクタ 36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7" name="テキスト ボックス 366"/>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8890</xdr:rowOff>
    </xdr:from>
    <xdr:to>
      <xdr:col>24</xdr:col>
      <xdr:colOff>25400</xdr:colOff>
      <xdr:row>81</xdr:row>
      <xdr:rowOff>146050</xdr:rowOff>
    </xdr:to>
    <xdr:cxnSp macro="">
      <xdr:nvCxnSpPr>
        <xdr:cNvPr id="369" name="直線コネクタ 368"/>
        <xdr:cNvCxnSpPr/>
      </xdr:nvCxnSpPr>
      <xdr:spPr>
        <a:xfrm flipV="1">
          <a:off x="4826000" y="1252474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118127</xdr:rowOff>
    </xdr:from>
    <xdr:ext cx="762000" cy="259045"/>
    <xdr:sp macro="" textlink="">
      <xdr:nvSpPr>
        <xdr:cNvPr id="370" name="公債費最小値テキスト"/>
        <xdr:cNvSpPr txBox="1"/>
      </xdr:nvSpPr>
      <xdr:spPr>
        <a:xfrm>
          <a:off x="4914900" y="1400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146050</xdr:rowOff>
    </xdr:from>
    <xdr:to>
      <xdr:col>24</xdr:col>
      <xdr:colOff>114300</xdr:colOff>
      <xdr:row>81</xdr:row>
      <xdr:rowOff>146050</xdr:rowOff>
    </xdr:to>
    <xdr:cxnSp macro="">
      <xdr:nvCxnSpPr>
        <xdr:cNvPr id="371" name="直線コネクタ 370"/>
        <xdr:cNvCxnSpPr/>
      </xdr:nvCxnSpPr>
      <xdr:spPr>
        <a:xfrm>
          <a:off x="4737100" y="14033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95267</xdr:rowOff>
    </xdr:from>
    <xdr:ext cx="762000" cy="259045"/>
    <xdr:sp macro="" textlink="">
      <xdr:nvSpPr>
        <xdr:cNvPr id="372" name="公債費最大値テキスト"/>
        <xdr:cNvSpPr txBox="1"/>
      </xdr:nvSpPr>
      <xdr:spPr>
        <a:xfrm>
          <a:off x="4914900" y="1226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8890</xdr:rowOff>
    </xdr:from>
    <xdr:to>
      <xdr:col>24</xdr:col>
      <xdr:colOff>114300</xdr:colOff>
      <xdr:row>73</xdr:row>
      <xdr:rowOff>8890</xdr:rowOff>
    </xdr:to>
    <xdr:cxnSp macro="">
      <xdr:nvCxnSpPr>
        <xdr:cNvPr id="373" name="直線コネクタ 372"/>
        <xdr:cNvCxnSpPr/>
      </xdr:nvCxnSpPr>
      <xdr:spPr>
        <a:xfrm>
          <a:off x="4737100" y="12524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100330</xdr:rowOff>
    </xdr:from>
    <xdr:to>
      <xdr:col>24</xdr:col>
      <xdr:colOff>25400</xdr:colOff>
      <xdr:row>75</xdr:row>
      <xdr:rowOff>115570</xdr:rowOff>
    </xdr:to>
    <xdr:cxnSp macro="">
      <xdr:nvCxnSpPr>
        <xdr:cNvPr id="374" name="直線コネクタ 373"/>
        <xdr:cNvCxnSpPr/>
      </xdr:nvCxnSpPr>
      <xdr:spPr>
        <a:xfrm flipV="1">
          <a:off x="3987800" y="129590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170197</xdr:rowOff>
    </xdr:from>
    <xdr:ext cx="762000" cy="259045"/>
    <xdr:sp macro="" textlink="">
      <xdr:nvSpPr>
        <xdr:cNvPr id="375" name="公債費平均値テキスト"/>
        <xdr:cNvSpPr txBox="1"/>
      </xdr:nvSpPr>
      <xdr:spPr>
        <a:xfrm>
          <a:off x="4914900" y="13200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26670</xdr:rowOff>
    </xdr:from>
    <xdr:to>
      <xdr:col>24</xdr:col>
      <xdr:colOff>76200</xdr:colOff>
      <xdr:row>77</xdr:row>
      <xdr:rowOff>128270</xdr:rowOff>
    </xdr:to>
    <xdr:sp macro="" textlink="">
      <xdr:nvSpPr>
        <xdr:cNvPr id="376" name="フローチャート: 判断 375"/>
        <xdr:cNvSpPr/>
      </xdr:nvSpPr>
      <xdr:spPr>
        <a:xfrm>
          <a:off x="47752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115570</xdr:rowOff>
    </xdr:from>
    <xdr:to>
      <xdr:col>19</xdr:col>
      <xdr:colOff>187325</xdr:colOff>
      <xdr:row>75</xdr:row>
      <xdr:rowOff>130810</xdr:rowOff>
    </xdr:to>
    <xdr:cxnSp macro="">
      <xdr:nvCxnSpPr>
        <xdr:cNvPr id="377" name="直線コネクタ 376"/>
        <xdr:cNvCxnSpPr/>
      </xdr:nvCxnSpPr>
      <xdr:spPr>
        <a:xfrm flipV="1">
          <a:off x="3098800" y="129743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41911</xdr:rowOff>
    </xdr:from>
    <xdr:to>
      <xdr:col>20</xdr:col>
      <xdr:colOff>38100</xdr:colOff>
      <xdr:row>77</xdr:row>
      <xdr:rowOff>143511</xdr:rowOff>
    </xdr:to>
    <xdr:sp macro="" textlink="">
      <xdr:nvSpPr>
        <xdr:cNvPr id="378" name="フローチャート: 判断 377"/>
        <xdr:cNvSpPr/>
      </xdr:nvSpPr>
      <xdr:spPr>
        <a:xfrm>
          <a:off x="3937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128288</xdr:rowOff>
    </xdr:from>
    <xdr:ext cx="736600" cy="259045"/>
    <xdr:sp macro="" textlink="">
      <xdr:nvSpPr>
        <xdr:cNvPr id="379" name="テキスト ボックス 378"/>
        <xdr:cNvSpPr txBox="1"/>
      </xdr:nvSpPr>
      <xdr:spPr>
        <a:xfrm>
          <a:off x="3606800" y="13329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85090</xdr:rowOff>
    </xdr:from>
    <xdr:to>
      <xdr:col>15</xdr:col>
      <xdr:colOff>98425</xdr:colOff>
      <xdr:row>75</xdr:row>
      <xdr:rowOff>130810</xdr:rowOff>
    </xdr:to>
    <xdr:cxnSp macro="">
      <xdr:nvCxnSpPr>
        <xdr:cNvPr id="380" name="直線コネクタ 379"/>
        <xdr:cNvCxnSpPr/>
      </xdr:nvCxnSpPr>
      <xdr:spPr>
        <a:xfrm>
          <a:off x="2209800" y="129438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72389</xdr:rowOff>
    </xdr:from>
    <xdr:to>
      <xdr:col>15</xdr:col>
      <xdr:colOff>149225</xdr:colOff>
      <xdr:row>78</xdr:row>
      <xdr:rowOff>2539</xdr:rowOff>
    </xdr:to>
    <xdr:sp macro="" textlink="">
      <xdr:nvSpPr>
        <xdr:cNvPr id="381" name="フローチャート: 判断 380"/>
        <xdr:cNvSpPr/>
      </xdr:nvSpPr>
      <xdr:spPr>
        <a:xfrm>
          <a:off x="3048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158766</xdr:rowOff>
    </xdr:from>
    <xdr:ext cx="762000" cy="259045"/>
    <xdr:sp macro="" textlink="">
      <xdr:nvSpPr>
        <xdr:cNvPr id="382" name="テキスト ボックス 381"/>
        <xdr:cNvSpPr txBox="1"/>
      </xdr:nvSpPr>
      <xdr:spPr>
        <a:xfrm>
          <a:off x="2717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69850</xdr:rowOff>
    </xdr:from>
    <xdr:to>
      <xdr:col>11</xdr:col>
      <xdr:colOff>9525</xdr:colOff>
      <xdr:row>75</xdr:row>
      <xdr:rowOff>85090</xdr:rowOff>
    </xdr:to>
    <xdr:cxnSp macro="">
      <xdr:nvCxnSpPr>
        <xdr:cNvPr id="383" name="直線コネクタ 382"/>
        <xdr:cNvCxnSpPr/>
      </xdr:nvCxnSpPr>
      <xdr:spPr>
        <a:xfrm>
          <a:off x="1320800" y="129286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95250</xdr:rowOff>
    </xdr:from>
    <xdr:to>
      <xdr:col>11</xdr:col>
      <xdr:colOff>60325</xdr:colOff>
      <xdr:row>78</xdr:row>
      <xdr:rowOff>25400</xdr:rowOff>
    </xdr:to>
    <xdr:sp macro="" textlink="">
      <xdr:nvSpPr>
        <xdr:cNvPr id="384" name="フローチャート: 判断 383"/>
        <xdr:cNvSpPr/>
      </xdr:nvSpPr>
      <xdr:spPr>
        <a:xfrm>
          <a:off x="2159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10177</xdr:rowOff>
    </xdr:from>
    <xdr:ext cx="762000" cy="259045"/>
    <xdr:sp macro="" textlink="">
      <xdr:nvSpPr>
        <xdr:cNvPr id="385" name="テキスト ボックス 384"/>
        <xdr:cNvSpPr txBox="1"/>
      </xdr:nvSpPr>
      <xdr:spPr>
        <a:xfrm>
          <a:off x="1828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34289</xdr:rowOff>
    </xdr:from>
    <xdr:to>
      <xdr:col>6</xdr:col>
      <xdr:colOff>171450</xdr:colOff>
      <xdr:row>77</xdr:row>
      <xdr:rowOff>135889</xdr:rowOff>
    </xdr:to>
    <xdr:sp macro="" textlink="">
      <xdr:nvSpPr>
        <xdr:cNvPr id="386" name="フローチャート: 判断 385"/>
        <xdr:cNvSpPr/>
      </xdr:nvSpPr>
      <xdr:spPr>
        <a:xfrm>
          <a:off x="1270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120666</xdr:rowOff>
    </xdr:from>
    <xdr:ext cx="762000" cy="259045"/>
    <xdr:sp macro="" textlink="">
      <xdr:nvSpPr>
        <xdr:cNvPr id="387" name="テキスト ボックス 386"/>
        <xdr:cNvSpPr txBox="1"/>
      </xdr:nvSpPr>
      <xdr:spPr>
        <a:xfrm>
          <a:off x="939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49530</xdr:rowOff>
    </xdr:from>
    <xdr:to>
      <xdr:col>24</xdr:col>
      <xdr:colOff>76200</xdr:colOff>
      <xdr:row>75</xdr:row>
      <xdr:rowOff>151130</xdr:rowOff>
    </xdr:to>
    <xdr:sp macro="" textlink="">
      <xdr:nvSpPr>
        <xdr:cNvPr id="393" name="楕円 392"/>
        <xdr:cNvSpPr/>
      </xdr:nvSpPr>
      <xdr:spPr>
        <a:xfrm>
          <a:off x="4775200" y="1290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66057</xdr:rowOff>
    </xdr:from>
    <xdr:ext cx="762000" cy="259045"/>
    <xdr:sp macro="" textlink="">
      <xdr:nvSpPr>
        <xdr:cNvPr id="394" name="公債費該当値テキスト"/>
        <xdr:cNvSpPr txBox="1"/>
      </xdr:nvSpPr>
      <xdr:spPr>
        <a:xfrm>
          <a:off x="4914900" y="1275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64770</xdr:rowOff>
    </xdr:from>
    <xdr:to>
      <xdr:col>20</xdr:col>
      <xdr:colOff>38100</xdr:colOff>
      <xdr:row>75</xdr:row>
      <xdr:rowOff>166370</xdr:rowOff>
    </xdr:to>
    <xdr:sp macro="" textlink="">
      <xdr:nvSpPr>
        <xdr:cNvPr id="395" name="楕円 394"/>
        <xdr:cNvSpPr/>
      </xdr:nvSpPr>
      <xdr:spPr>
        <a:xfrm>
          <a:off x="3937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5097</xdr:rowOff>
    </xdr:from>
    <xdr:ext cx="736600" cy="259045"/>
    <xdr:sp macro="" textlink="">
      <xdr:nvSpPr>
        <xdr:cNvPr id="396" name="テキスト ボックス 395"/>
        <xdr:cNvSpPr txBox="1"/>
      </xdr:nvSpPr>
      <xdr:spPr>
        <a:xfrm>
          <a:off x="3606800" y="1269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80010</xdr:rowOff>
    </xdr:from>
    <xdr:to>
      <xdr:col>15</xdr:col>
      <xdr:colOff>149225</xdr:colOff>
      <xdr:row>76</xdr:row>
      <xdr:rowOff>10161</xdr:rowOff>
    </xdr:to>
    <xdr:sp macro="" textlink="">
      <xdr:nvSpPr>
        <xdr:cNvPr id="397" name="楕円 396"/>
        <xdr:cNvSpPr/>
      </xdr:nvSpPr>
      <xdr:spPr>
        <a:xfrm>
          <a:off x="3048000" y="129387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20337</xdr:rowOff>
    </xdr:from>
    <xdr:ext cx="762000" cy="259045"/>
    <xdr:sp macro="" textlink="">
      <xdr:nvSpPr>
        <xdr:cNvPr id="398" name="テキスト ボックス 397"/>
        <xdr:cNvSpPr txBox="1"/>
      </xdr:nvSpPr>
      <xdr:spPr>
        <a:xfrm>
          <a:off x="2717800" y="1270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34290</xdr:rowOff>
    </xdr:from>
    <xdr:to>
      <xdr:col>11</xdr:col>
      <xdr:colOff>60325</xdr:colOff>
      <xdr:row>75</xdr:row>
      <xdr:rowOff>135890</xdr:rowOff>
    </xdr:to>
    <xdr:sp macro="" textlink="">
      <xdr:nvSpPr>
        <xdr:cNvPr id="399" name="楕円 398"/>
        <xdr:cNvSpPr/>
      </xdr:nvSpPr>
      <xdr:spPr>
        <a:xfrm>
          <a:off x="2159000" y="12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146067</xdr:rowOff>
    </xdr:from>
    <xdr:ext cx="762000" cy="259045"/>
    <xdr:sp macro="" textlink="">
      <xdr:nvSpPr>
        <xdr:cNvPr id="400" name="テキスト ボックス 399"/>
        <xdr:cNvSpPr txBox="1"/>
      </xdr:nvSpPr>
      <xdr:spPr>
        <a:xfrm>
          <a:off x="1828800" y="1266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19050</xdr:rowOff>
    </xdr:from>
    <xdr:to>
      <xdr:col>6</xdr:col>
      <xdr:colOff>171450</xdr:colOff>
      <xdr:row>75</xdr:row>
      <xdr:rowOff>120650</xdr:rowOff>
    </xdr:to>
    <xdr:sp macro="" textlink="">
      <xdr:nvSpPr>
        <xdr:cNvPr id="401" name="楕円 400"/>
        <xdr:cNvSpPr/>
      </xdr:nvSpPr>
      <xdr:spPr>
        <a:xfrm>
          <a:off x="1270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130827</xdr:rowOff>
    </xdr:from>
    <xdr:ext cx="762000" cy="259045"/>
    <xdr:sp macro="" textlink="">
      <xdr:nvSpPr>
        <xdr:cNvPr id="402" name="テキスト ボックス 401"/>
        <xdr:cNvSpPr txBox="1"/>
      </xdr:nvSpPr>
      <xdr:spPr>
        <a:xfrm>
          <a:off x="939800" y="1264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全体的に増加傾向にあったが、令和元年度は類似団体平均を</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ポイント上回っているものの、</a:t>
          </a:r>
          <a:r>
            <a:rPr kumimoji="1" lang="en-US" altLang="ja-JP" sz="1300">
              <a:latin typeface="ＭＳ Ｐゴシック" panose="020B0600070205080204" pitchFamily="50" charset="-128"/>
              <a:ea typeface="ＭＳ Ｐゴシック" panose="020B0600070205080204" pitchFamily="50" charset="-128"/>
            </a:rPr>
            <a:t>4.8</a:t>
          </a:r>
          <a:r>
            <a:rPr kumimoji="1" lang="ja-JP" altLang="en-US" sz="1300">
              <a:latin typeface="ＭＳ Ｐゴシック" panose="020B0600070205080204" pitchFamily="50" charset="-128"/>
              <a:ea typeface="ＭＳ Ｐゴシック" panose="020B0600070205080204" pitchFamily="50" charset="-128"/>
            </a:rPr>
            <a:t>ポイント減少している。これは、下水道事業が公営企業会計へ移行したことに伴う経常的な一般財源の減が主な要因である。引き続き充当可能な一般財源を確保し、事業の見直しにより関係経費の抑制に努める。</a:t>
          </a:r>
        </a:p>
      </xdr:txBody>
    </xdr:sp>
    <xdr:clientData/>
  </xdr:twoCellAnchor>
  <xdr:oneCellAnchor>
    <xdr:from>
      <xdr:col>62</xdr:col>
      <xdr:colOff>6350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7" name="直線コネクタ 416"/>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8" name="テキスト ボックス 417"/>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9" name="直線コネクタ 418"/>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0" name="テキスト ボックス 419"/>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1" name="直線コネクタ 420"/>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2" name="テキスト ボックス 421"/>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3" name="直線コネクタ 422"/>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4" name="テキスト ボックス 423"/>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131572</xdr:rowOff>
    </xdr:from>
    <xdr:to>
      <xdr:col>82</xdr:col>
      <xdr:colOff>107950</xdr:colOff>
      <xdr:row>81</xdr:row>
      <xdr:rowOff>106426</xdr:rowOff>
    </xdr:to>
    <xdr:cxnSp macro="">
      <xdr:nvCxnSpPr>
        <xdr:cNvPr id="428" name="直線コネクタ 427"/>
        <xdr:cNvCxnSpPr/>
      </xdr:nvCxnSpPr>
      <xdr:spPr>
        <a:xfrm flipV="1">
          <a:off x="16510000" y="12818872"/>
          <a:ext cx="0" cy="1175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78503</xdr:rowOff>
    </xdr:from>
    <xdr:ext cx="762000" cy="259045"/>
    <xdr:sp macro="" textlink="">
      <xdr:nvSpPr>
        <xdr:cNvPr id="429" name="公債費以外最小値テキスト"/>
        <xdr:cNvSpPr txBox="1"/>
      </xdr:nvSpPr>
      <xdr:spPr>
        <a:xfrm>
          <a:off x="16598900" y="13965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106426</xdr:rowOff>
    </xdr:from>
    <xdr:to>
      <xdr:col>82</xdr:col>
      <xdr:colOff>196850</xdr:colOff>
      <xdr:row>81</xdr:row>
      <xdr:rowOff>106426</xdr:rowOff>
    </xdr:to>
    <xdr:cxnSp macro="">
      <xdr:nvCxnSpPr>
        <xdr:cNvPr id="430" name="直線コネクタ 429"/>
        <xdr:cNvCxnSpPr/>
      </xdr:nvCxnSpPr>
      <xdr:spPr>
        <a:xfrm>
          <a:off x="16421100" y="13993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46499</xdr:rowOff>
    </xdr:from>
    <xdr:ext cx="762000" cy="259045"/>
    <xdr:sp macro="" textlink="">
      <xdr:nvSpPr>
        <xdr:cNvPr id="431" name="公債費以外最大値テキスト"/>
        <xdr:cNvSpPr txBox="1"/>
      </xdr:nvSpPr>
      <xdr:spPr>
        <a:xfrm>
          <a:off x="16598900" y="125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131572</xdr:rowOff>
    </xdr:from>
    <xdr:to>
      <xdr:col>82</xdr:col>
      <xdr:colOff>196850</xdr:colOff>
      <xdr:row>74</xdr:row>
      <xdr:rowOff>131572</xdr:rowOff>
    </xdr:to>
    <xdr:cxnSp macro="">
      <xdr:nvCxnSpPr>
        <xdr:cNvPr id="432" name="直線コネクタ 431"/>
        <xdr:cNvCxnSpPr/>
      </xdr:nvCxnSpPr>
      <xdr:spPr>
        <a:xfrm>
          <a:off x="16421100" y="1281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117856</xdr:rowOff>
    </xdr:from>
    <xdr:to>
      <xdr:col>82</xdr:col>
      <xdr:colOff>107950</xdr:colOff>
      <xdr:row>79</xdr:row>
      <xdr:rowOff>165863</xdr:rowOff>
    </xdr:to>
    <xdr:cxnSp macro="">
      <xdr:nvCxnSpPr>
        <xdr:cNvPr id="433" name="直線コネクタ 432"/>
        <xdr:cNvCxnSpPr/>
      </xdr:nvCxnSpPr>
      <xdr:spPr>
        <a:xfrm flipV="1">
          <a:off x="15671800" y="13490956"/>
          <a:ext cx="838200" cy="219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37864</xdr:rowOff>
    </xdr:from>
    <xdr:ext cx="762000" cy="259045"/>
    <xdr:sp macro="" textlink="">
      <xdr:nvSpPr>
        <xdr:cNvPr id="434" name="公債費以外平均値テキスト"/>
        <xdr:cNvSpPr txBox="1"/>
      </xdr:nvSpPr>
      <xdr:spPr>
        <a:xfrm>
          <a:off x="16598900" y="132395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21337</xdr:rowOff>
    </xdr:from>
    <xdr:to>
      <xdr:col>82</xdr:col>
      <xdr:colOff>158750</xdr:colOff>
      <xdr:row>78</xdr:row>
      <xdr:rowOff>122937</xdr:rowOff>
    </xdr:to>
    <xdr:sp macro="" textlink="">
      <xdr:nvSpPr>
        <xdr:cNvPr id="435" name="フローチャート: 判断 434"/>
        <xdr:cNvSpPr/>
      </xdr:nvSpPr>
      <xdr:spPr>
        <a:xfrm>
          <a:off x="164592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124713</xdr:rowOff>
    </xdr:from>
    <xdr:to>
      <xdr:col>78</xdr:col>
      <xdr:colOff>69850</xdr:colOff>
      <xdr:row>79</xdr:row>
      <xdr:rowOff>165863</xdr:rowOff>
    </xdr:to>
    <xdr:cxnSp macro="">
      <xdr:nvCxnSpPr>
        <xdr:cNvPr id="436" name="直線コネクタ 435"/>
        <xdr:cNvCxnSpPr/>
      </xdr:nvCxnSpPr>
      <xdr:spPr>
        <a:xfrm>
          <a:off x="14782800" y="13669263"/>
          <a:ext cx="889000" cy="4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3048</xdr:rowOff>
    </xdr:from>
    <xdr:to>
      <xdr:col>78</xdr:col>
      <xdr:colOff>120650</xdr:colOff>
      <xdr:row>78</xdr:row>
      <xdr:rowOff>104648</xdr:rowOff>
    </xdr:to>
    <xdr:sp macro="" textlink="">
      <xdr:nvSpPr>
        <xdr:cNvPr id="437" name="フローチャート: 判断 436"/>
        <xdr:cNvSpPr/>
      </xdr:nvSpPr>
      <xdr:spPr>
        <a:xfrm>
          <a:off x="15621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114825</xdr:rowOff>
    </xdr:from>
    <xdr:ext cx="736600" cy="259045"/>
    <xdr:sp macro="" textlink="">
      <xdr:nvSpPr>
        <xdr:cNvPr id="438" name="テキスト ボックス 437"/>
        <xdr:cNvSpPr txBox="1"/>
      </xdr:nvSpPr>
      <xdr:spPr>
        <a:xfrm>
          <a:off x="15290800" y="13145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5842</xdr:rowOff>
    </xdr:from>
    <xdr:to>
      <xdr:col>73</xdr:col>
      <xdr:colOff>180975</xdr:colOff>
      <xdr:row>79</xdr:row>
      <xdr:rowOff>124713</xdr:rowOff>
    </xdr:to>
    <xdr:cxnSp macro="">
      <xdr:nvCxnSpPr>
        <xdr:cNvPr id="439" name="直線コネクタ 438"/>
        <xdr:cNvCxnSpPr/>
      </xdr:nvCxnSpPr>
      <xdr:spPr>
        <a:xfrm>
          <a:off x="13893800" y="13550392"/>
          <a:ext cx="889000" cy="118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169926</xdr:rowOff>
    </xdr:from>
    <xdr:to>
      <xdr:col>74</xdr:col>
      <xdr:colOff>31750</xdr:colOff>
      <xdr:row>78</xdr:row>
      <xdr:rowOff>100076</xdr:rowOff>
    </xdr:to>
    <xdr:sp macro="" textlink="">
      <xdr:nvSpPr>
        <xdr:cNvPr id="440" name="フローチャート: 判断 439"/>
        <xdr:cNvSpPr/>
      </xdr:nvSpPr>
      <xdr:spPr>
        <a:xfrm>
          <a:off x="14732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110253</xdr:rowOff>
    </xdr:from>
    <xdr:ext cx="762000" cy="259045"/>
    <xdr:sp macro="" textlink="">
      <xdr:nvSpPr>
        <xdr:cNvPr id="441" name="テキスト ボックス 440"/>
        <xdr:cNvSpPr txBox="1"/>
      </xdr:nvSpPr>
      <xdr:spPr>
        <a:xfrm>
          <a:off x="14401800" y="13140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81280</xdr:rowOff>
    </xdr:from>
    <xdr:to>
      <xdr:col>69</xdr:col>
      <xdr:colOff>92075</xdr:colOff>
      <xdr:row>79</xdr:row>
      <xdr:rowOff>5842</xdr:rowOff>
    </xdr:to>
    <xdr:cxnSp macro="">
      <xdr:nvCxnSpPr>
        <xdr:cNvPr id="442" name="直線コネクタ 441"/>
        <xdr:cNvCxnSpPr/>
      </xdr:nvCxnSpPr>
      <xdr:spPr>
        <a:xfrm>
          <a:off x="13004800" y="13454380"/>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147065</xdr:rowOff>
    </xdr:from>
    <xdr:to>
      <xdr:col>69</xdr:col>
      <xdr:colOff>142875</xdr:colOff>
      <xdr:row>78</xdr:row>
      <xdr:rowOff>77215</xdr:rowOff>
    </xdr:to>
    <xdr:sp macro="" textlink="">
      <xdr:nvSpPr>
        <xdr:cNvPr id="443" name="フローチャート: 判断 442"/>
        <xdr:cNvSpPr/>
      </xdr:nvSpPr>
      <xdr:spPr>
        <a:xfrm>
          <a:off x="13843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87392</xdr:rowOff>
    </xdr:from>
    <xdr:ext cx="762000" cy="259045"/>
    <xdr:sp macro="" textlink="">
      <xdr:nvSpPr>
        <xdr:cNvPr id="444" name="テキスト ボックス 443"/>
        <xdr:cNvSpPr txBox="1"/>
      </xdr:nvSpPr>
      <xdr:spPr>
        <a:xfrm>
          <a:off x="13512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87630</xdr:rowOff>
    </xdr:from>
    <xdr:to>
      <xdr:col>65</xdr:col>
      <xdr:colOff>53975</xdr:colOff>
      <xdr:row>78</xdr:row>
      <xdr:rowOff>17780</xdr:rowOff>
    </xdr:to>
    <xdr:sp macro="" textlink="">
      <xdr:nvSpPr>
        <xdr:cNvPr id="445" name="フローチャート: 判断 444"/>
        <xdr:cNvSpPr/>
      </xdr:nvSpPr>
      <xdr:spPr>
        <a:xfrm>
          <a:off x="12954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27957</xdr:rowOff>
    </xdr:from>
    <xdr:ext cx="762000" cy="259045"/>
    <xdr:sp macro="" textlink="">
      <xdr:nvSpPr>
        <xdr:cNvPr id="446" name="テキスト ボックス 445"/>
        <xdr:cNvSpPr txBox="1"/>
      </xdr:nvSpPr>
      <xdr:spPr>
        <a:xfrm>
          <a:off x="12623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67056</xdr:rowOff>
    </xdr:from>
    <xdr:to>
      <xdr:col>82</xdr:col>
      <xdr:colOff>158750</xdr:colOff>
      <xdr:row>78</xdr:row>
      <xdr:rowOff>168656</xdr:rowOff>
    </xdr:to>
    <xdr:sp macro="" textlink="">
      <xdr:nvSpPr>
        <xdr:cNvPr id="452" name="楕円 451"/>
        <xdr:cNvSpPr/>
      </xdr:nvSpPr>
      <xdr:spPr>
        <a:xfrm>
          <a:off x="16459200" y="1344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39133</xdr:rowOff>
    </xdr:from>
    <xdr:ext cx="762000" cy="259045"/>
    <xdr:sp macro="" textlink="">
      <xdr:nvSpPr>
        <xdr:cNvPr id="453" name="公債費以外該当値テキスト"/>
        <xdr:cNvSpPr txBox="1"/>
      </xdr:nvSpPr>
      <xdr:spPr>
        <a:xfrm>
          <a:off x="165989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115063</xdr:rowOff>
    </xdr:from>
    <xdr:to>
      <xdr:col>78</xdr:col>
      <xdr:colOff>120650</xdr:colOff>
      <xdr:row>80</xdr:row>
      <xdr:rowOff>45213</xdr:rowOff>
    </xdr:to>
    <xdr:sp macro="" textlink="">
      <xdr:nvSpPr>
        <xdr:cNvPr id="454" name="楕円 453"/>
        <xdr:cNvSpPr/>
      </xdr:nvSpPr>
      <xdr:spPr>
        <a:xfrm>
          <a:off x="15621000" y="13659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29990</xdr:rowOff>
    </xdr:from>
    <xdr:ext cx="736600" cy="259045"/>
    <xdr:sp macro="" textlink="">
      <xdr:nvSpPr>
        <xdr:cNvPr id="455" name="テキスト ボックス 454"/>
        <xdr:cNvSpPr txBox="1"/>
      </xdr:nvSpPr>
      <xdr:spPr>
        <a:xfrm>
          <a:off x="15290800" y="137459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73913</xdr:rowOff>
    </xdr:from>
    <xdr:to>
      <xdr:col>74</xdr:col>
      <xdr:colOff>31750</xdr:colOff>
      <xdr:row>80</xdr:row>
      <xdr:rowOff>4063</xdr:rowOff>
    </xdr:to>
    <xdr:sp macro="" textlink="">
      <xdr:nvSpPr>
        <xdr:cNvPr id="456" name="楕円 455"/>
        <xdr:cNvSpPr/>
      </xdr:nvSpPr>
      <xdr:spPr>
        <a:xfrm>
          <a:off x="14732000" y="13618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160290</xdr:rowOff>
    </xdr:from>
    <xdr:ext cx="762000" cy="259045"/>
    <xdr:sp macro="" textlink="">
      <xdr:nvSpPr>
        <xdr:cNvPr id="457" name="テキスト ボックス 456"/>
        <xdr:cNvSpPr txBox="1"/>
      </xdr:nvSpPr>
      <xdr:spPr>
        <a:xfrm>
          <a:off x="14401800" y="13704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126492</xdr:rowOff>
    </xdr:from>
    <xdr:to>
      <xdr:col>69</xdr:col>
      <xdr:colOff>142875</xdr:colOff>
      <xdr:row>79</xdr:row>
      <xdr:rowOff>56642</xdr:rowOff>
    </xdr:to>
    <xdr:sp macro="" textlink="">
      <xdr:nvSpPr>
        <xdr:cNvPr id="458" name="楕円 457"/>
        <xdr:cNvSpPr/>
      </xdr:nvSpPr>
      <xdr:spPr>
        <a:xfrm>
          <a:off x="13843000" y="1349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41419</xdr:rowOff>
    </xdr:from>
    <xdr:ext cx="762000" cy="259045"/>
    <xdr:sp macro="" textlink="">
      <xdr:nvSpPr>
        <xdr:cNvPr id="459" name="テキスト ボックス 458"/>
        <xdr:cNvSpPr txBox="1"/>
      </xdr:nvSpPr>
      <xdr:spPr>
        <a:xfrm>
          <a:off x="13512800" y="1358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30480</xdr:rowOff>
    </xdr:from>
    <xdr:to>
      <xdr:col>65</xdr:col>
      <xdr:colOff>53975</xdr:colOff>
      <xdr:row>78</xdr:row>
      <xdr:rowOff>132080</xdr:rowOff>
    </xdr:to>
    <xdr:sp macro="" textlink="">
      <xdr:nvSpPr>
        <xdr:cNvPr id="460" name="楕円 459"/>
        <xdr:cNvSpPr/>
      </xdr:nvSpPr>
      <xdr:spPr>
        <a:xfrm>
          <a:off x="12954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116857</xdr:rowOff>
    </xdr:from>
    <xdr:ext cx="762000" cy="259045"/>
    <xdr:sp macro="" textlink="">
      <xdr:nvSpPr>
        <xdr:cNvPr id="461" name="テキスト ボックス 460"/>
        <xdr:cNvSpPr txBox="1"/>
      </xdr:nvSpPr>
      <xdr:spPr>
        <a:xfrm>
          <a:off x="12623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福岡県古賀市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108712</xdr:rowOff>
    </xdr:from>
    <xdr:to>
      <xdr:col>29</xdr:col>
      <xdr:colOff>127000</xdr:colOff>
      <xdr:row>19</xdr:row>
      <xdr:rowOff>60077</xdr:rowOff>
    </xdr:to>
    <xdr:cxnSp macro="">
      <xdr:nvCxnSpPr>
        <xdr:cNvPr id="45" name="直線コネクタ 44"/>
        <xdr:cNvCxnSpPr/>
      </xdr:nvCxnSpPr>
      <xdr:spPr bwMode="auto">
        <a:xfrm flipV="1">
          <a:off x="5651500" y="2213737"/>
          <a:ext cx="0" cy="115151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32154</xdr:rowOff>
    </xdr:from>
    <xdr:ext cx="762000" cy="259045"/>
    <xdr:sp macro="" textlink="">
      <xdr:nvSpPr>
        <xdr:cNvPr id="46" name="人口1人当たり決算額の推移最小値テキスト130"/>
        <xdr:cNvSpPr txBox="1"/>
      </xdr:nvSpPr>
      <xdr:spPr>
        <a:xfrm>
          <a:off x="5740400" y="3337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60077</xdr:rowOff>
    </xdr:from>
    <xdr:to>
      <xdr:col>30</xdr:col>
      <xdr:colOff>25400</xdr:colOff>
      <xdr:row>19</xdr:row>
      <xdr:rowOff>60077</xdr:rowOff>
    </xdr:to>
    <xdr:cxnSp macro="">
      <xdr:nvCxnSpPr>
        <xdr:cNvPr id="47" name="直線コネクタ 46"/>
        <xdr:cNvCxnSpPr/>
      </xdr:nvCxnSpPr>
      <xdr:spPr bwMode="auto">
        <a:xfrm>
          <a:off x="5562600" y="33652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23639</xdr:rowOff>
    </xdr:from>
    <xdr:ext cx="762000" cy="259045"/>
    <xdr:sp macro="" textlink="">
      <xdr:nvSpPr>
        <xdr:cNvPr id="48" name="人口1人当たり決算額の推移最大値テキスト130"/>
        <xdr:cNvSpPr txBox="1"/>
      </xdr:nvSpPr>
      <xdr:spPr>
        <a:xfrm>
          <a:off x="5740400" y="1957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108712</xdr:rowOff>
    </xdr:from>
    <xdr:to>
      <xdr:col>30</xdr:col>
      <xdr:colOff>25400</xdr:colOff>
      <xdr:row>12</xdr:row>
      <xdr:rowOff>108712</xdr:rowOff>
    </xdr:to>
    <xdr:cxnSp macro="">
      <xdr:nvCxnSpPr>
        <xdr:cNvPr id="49" name="直線コネクタ 48"/>
        <xdr:cNvCxnSpPr/>
      </xdr:nvCxnSpPr>
      <xdr:spPr bwMode="auto">
        <a:xfrm>
          <a:off x="5562600" y="22137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109722</xdr:rowOff>
    </xdr:from>
    <xdr:to>
      <xdr:col>29</xdr:col>
      <xdr:colOff>127000</xdr:colOff>
      <xdr:row>17</xdr:row>
      <xdr:rowOff>118561</xdr:rowOff>
    </xdr:to>
    <xdr:cxnSp macro="">
      <xdr:nvCxnSpPr>
        <xdr:cNvPr id="50" name="直線コネクタ 49"/>
        <xdr:cNvCxnSpPr/>
      </xdr:nvCxnSpPr>
      <xdr:spPr bwMode="auto">
        <a:xfrm flipV="1">
          <a:off x="5003800" y="3071997"/>
          <a:ext cx="647700" cy="88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170984</xdr:rowOff>
    </xdr:from>
    <xdr:ext cx="762000" cy="259045"/>
    <xdr:sp macro="" textlink="">
      <xdr:nvSpPr>
        <xdr:cNvPr id="51" name="人口1人当たり決算額の推移平均値テキスト130"/>
        <xdr:cNvSpPr txBox="1"/>
      </xdr:nvSpPr>
      <xdr:spPr>
        <a:xfrm>
          <a:off x="5740400" y="2790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154457</xdr:rowOff>
    </xdr:from>
    <xdr:to>
      <xdr:col>29</xdr:col>
      <xdr:colOff>177800</xdr:colOff>
      <xdr:row>17</xdr:row>
      <xdr:rowOff>84607</xdr:rowOff>
    </xdr:to>
    <xdr:sp macro="" textlink="">
      <xdr:nvSpPr>
        <xdr:cNvPr id="52" name="フローチャート: 判断 51"/>
        <xdr:cNvSpPr/>
      </xdr:nvSpPr>
      <xdr:spPr bwMode="auto">
        <a:xfrm>
          <a:off x="5600700" y="2945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118561</xdr:rowOff>
    </xdr:from>
    <xdr:to>
      <xdr:col>26</xdr:col>
      <xdr:colOff>50800</xdr:colOff>
      <xdr:row>17</xdr:row>
      <xdr:rowOff>145650</xdr:rowOff>
    </xdr:to>
    <xdr:cxnSp macro="">
      <xdr:nvCxnSpPr>
        <xdr:cNvPr id="53" name="直線コネクタ 52"/>
        <xdr:cNvCxnSpPr/>
      </xdr:nvCxnSpPr>
      <xdr:spPr bwMode="auto">
        <a:xfrm flipV="1">
          <a:off x="4305300" y="3080836"/>
          <a:ext cx="698500" cy="270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1181</xdr:rowOff>
    </xdr:from>
    <xdr:to>
      <xdr:col>26</xdr:col>
      <xdr:colOff>101600</xdr:colOff>
      <xdr:row>17</xdr:row>
      <xdr:rowOff>102781</xdr:rowOff>
    </xdr:to>
    <xdr:sp macro="" textlink="">
      <xdr:nvSpPr>
        <xdr:cNvPr id="54" name="フローチャート: 判断 53"/>
        <xdr:cNvSpPr/>
      </xdr:nvSpPr>
      <xdr:spPr bwMode="auto">
        <a:xfrm>
          <a:off x="4953000" y="2963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112958</xdr:rowOff>
    </xdr:from>
    <xdr:ext cx="736600" cy="259045"/>
    <xdr:sp macro="" textlink="">
      <xdr:nvSpPr>
        <xdr:cNvPr id="55" name="テキスト ボックス 54"/>
        <xdr:cNvSpPr txBox="1"/>
      </xdr:nvSpPr>
      <xdr:spPr>
        <a:xfrm>
          <a:off x="4622800" y="27323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121209</xdr:rowOff>
    </xdr:from>
    <xdr:to>
      <xdr:col>22</xdr:col>
      <xdr:colOff>114300</xdr:colOff>
      <xdr:row>17</xdr:row>
      <xdr:rowOff>145650</xdr:rowOff>
    </xdr:to>
    <xdr:cxnSp macro="">
      <xdr:nvCxnSpPr>
        <xdr:cNvPr id="56" name="直線コネクタ 55"/>
        <xdr:cNvCxnSpPr/>
      </xdr:nvCxnSpPr>
      <xdr:spPr bwMode="auto">
        <a:xfrm>
          <a:off x="3606800" y="3083484"/>
          <a:ext cx="698500" cy="244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11373</xdr:rowOff>
    </xdr:from>
    <xdr:to>
      <xdr:col>22</xdr:col>
      <xdr:colOff>165100</xdr:colOff>
      <xdr:row>17</xdr:row>
      <xdr:rowOff>112973</xdr:rowOff>
    </xdr:to>
    <xdr:sp macro="" textlink="">
      <xdr:nvSpPr>
        <xdr:cNvPr id="57" name="フローチャート: 判断 56"/>
        <xdr:cNvSpPr/>
      </xdr:nvSpPr>
      <xdr:spPr bwMode="auto">
        <a:xfrm>
          <a:off x="4254500" y="2973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123150</xdr:rowOff>
    </xdr:from>
    <xdr:ext cx="762000" cy="259045"/>
    <xdr:sp macro="" textlink="">
      <xdr:nvSpPr>
        <xdr:cNvPr id="58" name="テキスト ボックス 57"/>
        <xdr:cNvSpPr txBox="1"/>
      </xdr:nvSpPr>
      <xdr:spPr>
        <a:xfrm>
          <a:off x="3924300" y="274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121209</xdr:rowOff>
    </xdr:from>
    <xdr:to>
      <xdr:col>18</xdr:col>
      <xdr:colOff>177800</xdr:colOff>
      <xdr:row>17</xdr:row>
      <xdr:rowOff>148088</xdr:rowOff>
    </xdr:to>
    <xdr:cxnSp macro="">
      <xdr:nvCxnSpPr>
        <xdr:cNvPr id="59" name="直線コネクタ 58"/>
        <xdr:cNvCxnSpPr/>
      </xdr:nvCxnSpPr>
      <xdr:spPr bwMode="auto">
        <a:xfrm flipV="1">
          <a:off x="2908300" y="3083484"/>
          <a:ext cx="698500" cy="268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18383</xdr:rowOff>
    </xdr:from>
    <xdr:to>
      <xdr:col>19</xdr:col>
      <xdr:colOff>38100</xdr:colOff>
      <xdr:row>17</xdr:row>
      <xdr:rowOff>119983</xdr:rowOff>
    </xdr:to>
    <xdr:sp macro="" textlink="">
      <xdr:nvSpPr>
        <xdr:cNvPr id="60" name="フローチャート: 判断 59"/>
        <xdr:cNvSpPr/>
      </xdr:nvSpPr>
      <xdr:spPr bwMode="auto">
        <a:xfrm>
          <a:off x="35560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130160</xdr:rowOff>
    </xdr:from>
    <xdr:ext cx="762000" cy="259045"/>
    <xdr:sp macro="" textlink="">
      <xdr:nvSpPr>
        <xdr:cNvPr id="61" name="テキスト ボックス 60"/>
        <xdr:cNvSpPr txBox="1"/>
      </xdr:nvSpPr>
      <xdr:spPr>
        <a:xfrm>
          <a:off x="3225800" y="2749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25089</xdr:rowOff>
    </xdr:from>
    <xdr:to>
      <xdr:col>15</xdr:col>
      <xdr:colOff>101600</xdr:colOff>
      <xdr:row>17</xdr:row>
      <xdr:rowOff>126689</xdr:rowOff>
    </xdr:to>
    <xdr:sp macro="" textlink="">
      <xdr:nvSpPr>
        <xdr:cNvPr id="62" name="フローチャート: 判断 61"/>
        <xdr:cNvSpPr/>
      </xdr:nvSpPr>
      <xdr:spPr bwMode="auto">
        <a:xfrm>
          <a:off x="2857500" y="2987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136866</xdr:rowOff>
    </xdr:from>
    <xdr:ext cx="762000" cy="259045"/>
    <xdr:sp macro="" textlink="">
      <xdr:nvSpPr>
        <xdr:cNvPr id="63" name="テキスト ボックス 62"/>
        <xdr:cNvSpPr txBox="1"/>
      </xdr:nvSpPr>
      <xdr:spPr>
        <a:xfrm>
          <a:off x="2527300" y="2756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58922</xdr:rowOff>
    </xdr:from>
    <xdr:to>
      <xdr:col>29</xdr:col>
      <xdr:colOff>177800</xdr:colOff>
      <xdr:row>17</xdr:row>
      <xdr:rowOff>160522</xdr:rowOff>
    </xdr:to>
    <xdr:sp macro="" textlink="">
      <xdr:nvSpPr>
        <xdr:cNvPr id="69" name="楕円 68"/>
        <xdr:cNvSpPr/>
      </xdr:nvSpPr>
      <xdr:spPr bwMode="auto">
        <a:xfrm>
          <a:off x="5600700" y="30211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30999</xdr:rowOff>
    </xdr:from>
    <xdr:ext cx="762000" cy="259045"/>
    <xdr:sp macro="" textlink="">
      <xdr:nvSpPr>
        <xdr:cNvPr id="70" name="人口1人当たり決算額の推移該当値テキスト130"/>
        <xdr:cNvSpPr txBox="1"/>
      </xdr:nvSpPr>
      <xdr:spPr>
        <a:xfrm>
          <a:off x="5740400" y="2993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67761</xdr:rowOff>
    </xdr:from>
    <xdr:to>
      <xdr:col>26</xdr:col>
      <xdr:colOff>101600</xdr:colOff>
      <xdr:row>17</xdr:row>
      <xdr:rowOff>169361</xdr:rowOff>
    </xdr:to>
    <xdr:sp macro="" textlink="">
      <xdr:nvSpPr>
        <xdr:cNvPr id="71" name="楕円 70"/>
        <xdr:cNvSpPr/>
      </xdr:nvSpPr>
      <xdr:spPr bwMode="auto">
        <a:xfrm>
          <a:off x="4953000" y="30300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154138</xdr:rowOff>
    </xdr:from>
    <xdr:ext cx="736600" cy="259045"/>
    <xdr:sp macro="" textlink="">
      <xdr:nvSpPr>
        <xdr:cNvPr id="72" name="テキスト ボックス 71"/>
        <xdr:cNvSpPr txBox="1"/>
      </xdr:nvSpPr>
      <xdr:spPr>
        <a:xfrm>
          <a:off x="4622800" y="3116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94850</xdr:rowOff>
    </xdr:from>
    <xdr:to>
      <xdr:col>22</xdr:col>
      <xdr:colOff>165100</xdr:colOff>
      <xdr:row>18</xdr:row>
      <xdr:rowOff>25000</xdr:rowOff>
    </xdr:to>
    <xdr:sp macro="" textlink="">
      <xdr:nvSpPr>
        <xdr:cNvPr id="73" name="楕円 72"/>
        <xdr:cNvSpPr/>
      </xdr:nvSpPr>
      <xdr:spPr bwMode="auto">
        <a:xfrm>
          <a:off x="4254500" y="30571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9777</xdr:rowOff>
    </xdr:from>
    <xdr:ext cx="762000" cy="259045"/>
    <xdr:sp macro="" textlink="">
      <xdr:nvSpPr>
        <xdr:cNvPr id="74" name="テキスト ボックス 73"/>
        <xdr:cNvSpPr txBox="1"/>
      </xdr:nvSpPr>
      <xdr:spPr>
        <a:xfrm>
          <a:off x="3924300" y="314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70409</xdr:rowOff>
    </xdr:from>
    <xdr:to>
      <xdr:col>19</xdr:col>
      <xdr:colOff>38100</xdr:colOff>
      <xdr:row>18</xdr:row>
      <xdr:rowOff>559</xdr:rowOff>
    </xdr:to>
    <xdr:sp macro="" textlink="">
      <xdr:nvSpPr>
        <xdr:cNvPr id="75" name="楕円 74"/>
        <xdr:cNvSpPr/>
      </xdr:nvSpPr>
      <xdr:spPr bwMode="auto">
        <a:xfrm>
          <a:off x="3556000" y="30326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156786</xdr:rowOff>
    </xdr:from>
    <xdr:ext cx="762000" cy="259045"/>
    <xdr:sp macro="" textlink="">
      <xdr:nvSpPr>
        <xdr:cNvPr id="76" name="テキスト ボックス 75"/>
        <xdr:cNvSpPr txBox="1"/>
      </xdr:nvSpPr>
      <xdr:spPr>
        <a:xfrm>
          <a:off x="3225800" y="311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97288</xdr:rowOff>
    </xdr:from>
    <xdr:to>
      <xdr:col>15</xdr:col>
      <xdr:colOff>101600</xdr:colOff>
      <xdr:row>18</xdr:row>
      <xdr:rowOff>27438</xdr:rowOff>
    </xdr:to>
    <xdr:sp macro="" textlink="">
      <xdr:nvSpPr>
        <xdr:cNvPr id="77" name="楕円 76"/>
        <xdr:cNvSpPr/>
      </xdr:nvSpPr>
      <xdr:spPr bwMode="auto">
        <a:xfrm>
          <a:off x="2857500" y="30595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12215</xdr:rowOff>
    </xdr:from>
    <xdr:ext cx="762000" cy="259045"/>
    <xdr:sp macro="" textlink="">
      <xdr:nvSpPr>
        <xdr:cNvPr id="78" name="テキスト ボックス 77"/>
        <xdr:cNvSpPr txBox="1"/>
      </xdr:nvSpPr>
      <xdr:spPr>
        <a:xfrm>
          <a:off x="2527300" y="3145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31445</xdr:rowOff>
    </xdr:from>
    <xdr:to>
      <xdr:col>29</xdr:col>
      <xdr:colOff>127000</xdr:colOff>
      <xdr:row>38</xdr:row>
      <xdr:rowOff>17207</xdr:rowOff>
    </xdr:to>
    <xdr:cxnSp macro="">
      <xdr:nvCxnSpPr>
        <xdr:cNvPr id="108" name="直線コネクタ 107"/>
        <xdr:cNvCxnSpPr/>
      </xdr:nvCxnSpPr>
      <xdr:spPr bwMode="auto">
        <a:xfrm flipV="1">
          <a:off x="5651500" y="5955995"/>
          <a:ext cx="0" cy="15288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332184</xdr:rowOff>
    </xdr:from>
    <xdr:ext cx="762000" cy="259045"/>
    <xdr:sp macro="" textlink="">
      <xdr:nvSpPr>
        <xdr:cNvPr id="109" name="人口1人当たり決算額の推移最小値テキスト445"/>
        <xdr:cNvSpPr txBox="1"/>
      </xdr:nvSpPr>
      <xdr:spPr>
        <a:xfrm>
          <a:off x="5740400" y="7456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17207</xdr:rowOff>
    </xdr:from>
    <xdr:to>
      <xdr:col>30</xdr:col>
      <xdr:colOff>25400</xdr:colOff>
      <xdr:row>38</xdr:row>
      <xdr:rowOff>17207</xdr:rowOff>
    </xdr:to>
    <xdr:cxnSp macro="">
      <xdr:nvCxnSpPr>
        <xdr:cNvPr id="110" name="直線コネクタ 109"/>
        <xdr:cNvCxnSpPr/>
      </xdr:nvCxnSpPr>
      <xdr:spPr bwMode="auto">
        <a:xfrm>
          <a:off x="5562600" y="74848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289272</xdr:rowOff>
    </xdr:from>
    <xdr:ext cx="762000" cy="259045"/>
    <xdr:sp macro="" textlink="">
      <xdr:nvSpPr>
        <xdr:cNvPr id="111" name="人口1人当たり決算額の推移最大値テキスト445"/>
        <xdr:cNvSpPr txBox="1"/>
      </xdr:nvSpPr>
      <xdr:spPr>
        <a:xfrm>
          <a:off x="5740400" y="5699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31445</xdr:rowOff>
    </xdr:from>
    <xdr:to>
      <xdr:col>30</xdr:col>
      <xdr:colOff>25400</xdr:colOff>
      <xdr:row>33</xdr:row>
      <xdr:rowOff>31445</xdr:rowOff>
    </xdr:to>
    <xdr:cxnSp macro="">
      <xdr:nvCxnSpPr>
        <xdr:cNvPr id="112" name="直線コネクタ 111"/>
        <xdr:cNvCxnSpPr/>
      </xdr:nvCxnSpPr>
      <xdr:spPr bwMode="auto">
        <a:xfrm>
          <a:off x="5562600" y="59559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8193</xdr:rowOff>
    </xdr:from>
    <xdr:to>
      <xdr:col>29</xdr:col>
      <xdr:colOff>127000</xdr:colOff>
      <xdr:row>36</xdr:row>
      <xdr:rowOff>10316</xdr:rowOff>
    </xdr:to>
    <xdr:cxnSp macro="">
      <xdr:nvCxnSpPr>
        <xdr:cNvPr id="113" name="直線コネクタ 112"/>
        <xdr:cNvCxnSpPr/>
      </xdr:nvCxnSpPr>
      <xdr:spPr bwMode="auto">
        <a:xfrm flipV="1">
          <a:off x="5003800" y="6961443"/>
          <a:ext cx="647700" cy="21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93446</xdr:rowOff>
    </xdr:from>
    <xdr:ext cx="762000" cy="259045"/>
    <xdr:sp macro="" textlink="">
      <xdr:nvSpPr>
        <xdr:cNvPr id="114" name="人口1人当たり決算額の推移平均値テキスト445"/>
        <xdr:cNvSpPr txBox="1"/>
      </xdr:nvSpPr>
      <xdr:spPr>
        <a:xfrm>
          <a:off x="5740400" y="67037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248369</xdr:rowOff>
    </xdr:from>
    <xdr:to>
      <xdr:col>29</xdr:col>
      <xdr:colOff>177800</xdr:colOff>
      <xdr:row>36</xdr:row>
      <xdr:rowOff>7069</xdr:rowOff>
    </xdr:to>
    <xdr:sp macro="" textlink="">
      <xdr:nvSpPr>
        <xdr:cNvPr id="115" name="フローチャート: 判断 114"/>
        <xdr:cNvSpPr/>
      </xdr:nvSpPr>
      <xdr:spPr bwMode="auto">
        <a:xfrm>
          <a:off x="5600700" y="68587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340186</xdr:rowOff>
    </xdr:from>
    <xdr:to>
      <xdr:col>26</xdr:col>
      <xdr:colOff>50800</xdr:colOff>
      <xdr:row>36</xdr:row>
      <xdr:rowOff>10316</xdr:rowOff>
    </xdr:to>
    <xdr:cxnSp macro="">
      <xdr:nvCxnSpPr>
        <xdr:cNvPr id="116" name="直線コネクタ 115"/>
        <xdr:cNvCxnSpPr/>
      </xdr:nvCxnSpPr>
      <xdr:spPr bwMode="auto">
        <a:xfrm>
          <a:off x="4305300" y="6950536"/>
          <a:ext cx="698500" cy="130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253136</xdr:rowOff>
    </xdr:from>
    <xdr:to>
      <xdr:col>26</xdr:col>
      <xdr:colOff>101600</xdr:colOff>
      <xdr:row>36</xdr:row>
      <xdr:rowOff>11836</xdr:rowOff>
    </xdr:to>
    <xdr:sp macro="" textlink="">
      <xdr:nvSpPr>
        <xdr:cNvPr id="117" name="フローチャート: 判断 116"/>
        <xdr:cNvSpPr/>
      </xdr:nvSpPr>
      <xdr:spPr bwMode="auto">
        <a:xfrm>
          <a:off x="49530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22013</xdr:rowOff>
    </xdr:from>
    <xdr:ext cx="736600" cy="259045"/>
    <xdr:sp macro="" textlink="">
      <xdr:nvSpPr>
        <xdr:cNvPr id="118" name="テキスト ボックス 117"/>
        <xdr:cNvSpPr txBox="1"/>
      </xdr:nvSpPr>
      <xdr:spPr>
        <a:xfrm>
          <a:off x="4622800" y="6632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340186</xdr:rowOff>
    </xdr:from>
    <xdr:to>
      <xdr:col>22</xdr:col>
      <xdr:colOff>114300</xdr:colOff>
      <xdr:row>36</xdr:row>
      <xdr:rowOff>66029</xdr:rowOff>
    </xdr:to>
    <xdr:cxnSp macro="">
      <xdr:nvCxnSpPr>
        <xdr:cNvPr id="119" name="直線コネクタ 118"/>
        <xdr:cNvCxnSpPr/>
      </xdr:nvCxnSpPr>
      <xdr:spPr bwMode="auto">
        <a:xfrm flipV="1">
          <a:off x="3606800" y="6950536"/>
          <a:ext cx="698500" cy="687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234391</xdr:rowOff>
    </xdr:from>
    <xdr:to>
      <xdr:col>22</xdr:col>
      <xdr:colOff>165100</xdr:colOff>
      <xdr:row>35</xdr:row>
      <xdr:rowOff>335991</xdr:rowOff>
    </xdr:to>
    <xdr:sp macro="" textlink="">
      <xdr:nvSpPr>
        <xdr:cNvPr id="120" name="フローチャート: 判断 119"/>
        <xdr:cNvSpPr/>
      </xdr:nvSpPr>
      <xdr:spPr bwMode="auto">
        <a:xfrm>
          <a:off x="42545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3268</xdr:rowOff>
    </xdr:from>
    <xdr:ext cx="762000" cy="259045"/>
    <xdr:sp macro="" textlink="">
      <xdr:nvSpPr>
        <xdr:cNvPr id="121" name="テキスト ボックス 120"/>
        <xdr:cNvSpPr txBox="1"/>
      </xdr:nvSpPr>
      <xdr:spPr>
        <a:xfrm>
          <a:off x="3924300" y="6613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41111</xdr:rowOff>
    </xdr:from>
    <xdr:to>
      <xdr:col>18</xdr:col>
      <xdr:colOff>177800</xdr:colOff>
      <xdr:row>36</xdr:row>
      <xdr:rowOff>66029</xdr:rowOff>
    </xdr:to>
    <xdr:cxnSp macro="">
      <xdr:nvCxnSpPr>
        <xdr:cNvPr id="122" name="直線コネクタ 121"/>
        <xdr:cNvCxnSpPr/>
      </xdr:nvCxnSpPr>
      <xdr:spPr bwMode="auto">
        <a:xfrm>
          <a:off x="2908300" y="6994361"/>
          <a:ext cx="698500" cy="249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214209</xdr:rowOff>
    </xdr:from>
    <xdr:to>
      <xdr:col>19</xdr:col>
      <xdr:colOff>38100</xdr:colOff>
      <xdr:row>35</xdr:row>
      <xdr:rowOff>315809</xdr:rowOff>
    </xdr:to>
    <xdr:sp macro="" textlink="">
      <xdr:nvSpPr>
        <xdr:cNvPr id="123" name="フローチャート: 判断 122"/>
        <xdr:cNvSpPr/>
      </xdr:nvSpPr>
      <xdr:spPr bwMode="auto">
        <a:xfrm>
          <a:off x="3556000" y="6824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325986</xdr:rowOff>
    </xdr:from>
    <xdr:ext cx="762000" cy="259045"/>
    <xdr:sp macro="" textlink="">
      <xdr:nvSpPr>
        <xdr:cNvPr id="124" name="テキスト ボックス 123"/>
        <xdr:cNvSpPr txBox="1"/>
      </xdr:nvSpPr>
      <xdr:spPr>
        <a:xfrm>
          <a:off x="3225800" y="6593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227174</xdr:rowOff>
    </xdr:from>
    <xdr:to>
      <xdr:col>15</xdr:col>
      <xdr:colOff>101600</xdr:colOff>
      <xdr:row>35</xdr:row>
      <xdr:rowOff>328774</xdr:rowOff>
    </xdr:to>
    <xdr:sp macro="" textlink="">
      <xdr:nvSpPr>
        <xdr:cNvPr id="125" name="フローチャート: 判断 124"/>
        <xdr:cNvSpPr/>
      </xdr:nvSpPr>
      <xdr:spPr bwMode="auto">
        <a:xfrm>
          <a:off x="2857500" y="683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338951</xdr:rowOff>
    </xdr:from>
    <xdr:ext cx="762000" cy="259045"/>
    <xdr:sp macro="" textlink="">
      <xdr:nvSpPr>
        <xdr:cNvPr id="126" name="テキスト ボックス 125"/>
        <xdr:cNvSpPr txBox="1"/>
      </xdr:nvSpPr>
      <xdr:spPr>
        <a:xfrm>
          <a:off x="2527300" y="660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300293</xdr:rowOff>
    </xdr:from>
    <xdr:to>
      <xdr:col>29</xdr:col>
      <xdr:colOff>177800</xdr:colOff>
      <xdr:row>36</xdr:row>
      <xdr:rowOff>58993</xdr:rowOff>
    </xdr:to>
    <xdr:sp macro="" textlink="">
      <xdr:nvSpPr>
        <xdr:cNvPr id="132" name="楕円 131"/>
        <xdr:cNvSpPr/>
      </xdr:nvSpPr>
      <xdr:spPr bwMode="auto">
        <a:xfrm>
          <a:off x="5600700" y="69106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272370</xdr:rowOff>
    </xdr:from>
    <xdr:ext cx="762000" cy="259045"/>
    <xdr:sp macro="" textlink="">
      <xdr:nvSpPr>
        <xdr:cNvPr id="133" name="人口1人当たり決算額の推移該当値テキスト445"/>
        <xdr:cNvSpPr txBox="1"/>
      </xdr:nvSpPr>
      <xdr:spPr>
        <a:xfrm>
          <a:off x="5740400" y="6882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302416</xdr:rowOff>
    </xdr:from>
    <xdr:to>
      <xdr:col>26</xdr:col>
      <xdr:colOff>101600</xdr:colOff>
      <xdr:row>36</xdr:row>
      <xdr:rowOff>61116</xdr:rowOff>
    </xdr:to>
    <xdr:sp macro="" textlink="">
      <xdr:nvSpPr>
        <xdr:cNvPr id="134" name="楕円 133"/>
        <xdr:cNvSpPr/>
      </xdr:nvSpPr>
      <xdr:spPr bwMode="auto">
        <a:xfrm>
          <a:off x="4953000" y="69127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45893</xdr:rowOff>
    </xdr:from>
    <xdr:ext cx="736600" cy="259045"/>
    <xdr:sp macro="" textlink="">
      <xdr:nvSpPr>
        <xdr:cNvPr id="135" name="テキスト ボックス 134"/>
        <xdr:cNvSpPr txBox="1"/>
      </xdr:nvSpPr>
      <xdr:spPr>
        <a:xfrm>
          <a:off x="4622800" y="69991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289386</xdr:rowOff>
    </xdr:from>
    <xdr:to>
      <xdr:col>22</xdr:col>
      <xdr:colOff>165100</xdr:colOff>
      <xdr:row>36</xdr:row>
      <xdr:rowOff>48086</xdr:rowOff>
    </xdr:to>
    <xdr:sp macro="" textlink="">
      <xdr:nvSpPr>
        <xdr:cNvPr id="136" name="楕円 135"/>
        <xdr:cNvSpPr/>
      </xdr:nvSpPr>
      <xdr:spPr bwMode="auto">
        <a:xfrm>
          <a:off x="4254500" y="68997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32863</xdr:rowOff>
    </xdr:from>
    <xdr:ext cx="762000" cy="259045"/>
    <xdr:sp macro="" textlink="">
      <xdr:nvSpPr>
        <xdr:cNvPr id="137" name="テキスト ボックス 136"/>
        <xdr:cNvSpPr txBox="1"/>
      </xdr:nvSpPr>
      <xdr:spPr>
        <a:xfrm>
          <a:off x="3924300" y="6986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15229</xdr:rowOff>
    </xdr:from>
    <xdr:to>
      <xdr:col>19</xdr:col>
      <xdr:colOff>38100</xdr:colOff>
      <xdr:row>36</xdr:row>
      <xdr:rowOff>116829</xdr:rowOff>
    </xdr:to>
    <xdr:sp macro="" textlink="">
      <xdr:nvSpPr>
        <xdr:cNvPr id="138" name="楕円 137"/>
        <xdr:cNvSpPr/>
      </xdr:nvSpPr>
      <xdr:spPr bwMode="auto">
        <a:xfrm>
          <a:off x="3556000" y="69684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101606</xdr:rowOff>
    </xdr:from>
    <xdr:ext cx="762000" cy="259045"/>
    <xdr:sp macro="" textlink="">
      <xdr:nvSpPr>
        <xdr:cNvPr id="139" name="テキスト ボックス 138"/>
        <xdr:cNvSpPr txBox="1"/>
      </xdr:nvSpPr>
      <xdr:spPr>
        <a:xfrm>
          <a:off x="3225800" y="7054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333211</xdr:rowOff>
    </xdr:from>
    <xdr:to>
      <xdr:col>15</xdr:col>
      <xdr:colOff>101600</xdr:colOff>
      <xdr:row>36</xdr:row>
      <xdr:rowOff>91911</xdr:rowOff>
    </xdr:to>
    <xdr:sp macro="" textlink="">
      <xdr:nvSpPr>
        <xdr:cNvPr id="140" name="楕円 139"/>
        <xdr:cNvSpPr/>
      </xdr:nvSpPr>
      <xdr:spPr bwMode="auto">
        <a:xfrm>
          <a:off x="2857500" y="69435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76688</xdr:rowOff>
    </xdr:from>
    <xdr:ext cx="762000" cy="259045"/>
    <xdr:sp macro="" textlink="">
      <xdr:nvSpPr>
        <xdr:cNvPr id="141" name="テキスト ボックス 140"/>
        <xdr:cNvSpPr txBox="1"/>
      </xdr:nvSpPr>
      <xdr:spPr>
        <a:xfrm>
          <a:off x="2527300" y="70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福岡県古賀市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59,522
58,718
42.07
23,025,174
22,186,151
670,696
11,814,714
13,958,907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85103</xdr:rowOff>
    </xdr:from>
    <xdr:to>
      <xdr:col>24</xdr:col>
      <xdr:colOff>62865</xdr:colOff>
      <xdr:row>39</xdr:row>
      <xdr:rowOff>90075</xdr:rowOff>
    </xdr:to>
    <xdr:cxnSp macro="">
      <xdr:nvCxnSpPr>
        <xdr:cNvPr id="56" name="直線コネクタ 55"/>
        <xdr:cNvCxnSpPr/>
      </xdr:nvCxnSpPr>
      <xdr:spPr>
        <a:xfrm flipV="1">
          <a:off x="4633595" y="5400053"/>
          <a:ext cx="1270" cy="1376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93902</xdr:rowOff>
    </xdr:from>
    <xdr:ext cx="534377" cy="259045"/>
    <xdr:sp macro="" textlink="">
      <xdr:nvSpPr>
        <xdr:cNvPr id="57" name="人件費最小値テキスト"/>
        <xdr:cNvSpPr txBox="1"/>
      </xdr:nvSpPr>
      <xdr:spPr>
        <a:xfrm>
          <a:off x="4686300" y="6780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90075</xdr:rowOff>
    </xdr:from>
    <xdr:to>
      <xdr:col>24</xdr:col>
      <xdr:colOff>152400</xdr:colOff>
      <xdr:row>39</xdr:row>
      <xdr:rowOff>90075</xdr:rowOff>
    </xdr:to>
    <xdr:cxnSp macro="">
      <xdr:nvCxnSpPr>
        <xdr:cNvPr id="58" name="直線コネクタ 57"/>
        <xdr:cNvCxnSpPr/>
      </xdr:nvCxnSpPr>
      <xdr:spPr>
        <a:xfrm>
          <a:off x="4546600" y="6776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31780</xdr:rowOff>
    </xdr:from>
    <xdr:ext cx="599010" cy="259045"/>
    <xdr:sp macro="" textlink="">
      <xdr:nvSpPr>
        <xdr:cNvPr id="59" name="人件費最大値テキスト"/>
        <xdr:cNvSpPr txBox="1"/>
      </xdr:nvSpPr>
      <xdr:spPr>
        <a:xfrm>
          <a:off x="4686300" y="5175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85103</xdr:rowOff>
    </xdr:from>
    <xdr:to>
      <xdr:col>24</xdr:col>
      <xdr:colOff>152400</xdr:colOff>
      <xdr:row>31</xdr:row>
      <xdr:rowOff>85103</xdr:rowOff>
    </xdr:to>
    <xdr:cxnSp macro="">
      <xdr:nvCxnSpPr>
        <xdr:cNvPr id="60" name="直線コネクタ 59"/>
        <xdr:cNvCxnSpPr/>
      </xdr:nvCxnSpPr>
      <xdr:spPr>
        <a:xfrm>
          <a:off x="4546600" y="5400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59004</xdr:rowOff>
    </xdr:from>
    <xdr:to>
      <xdr:col>24</xdr:col>
      <xdr:colOff>63500</xdr:colOff>
      <xdr:row>38</xdr:row>
      <xdr:rowOff>66872</xdr:rowOff>
    </xdr:to>
    <xdr:cxnSp macro="">
      <xdr:nvCxnSpPr>
        <xdr:cNvPr id="61" name="直線コネクタ 60"/>
        <xdr:cNvCxnSpPr/>
      </xdr:nvCxnSpPr>
      <xdr:spPr>
        <a:xfrm>
          <a:off x="3797300" y="6574104"/>
          <a:ext cx="838200" cy="7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21213</xdr:rowOff>
    </xdr:from>
    <xdr:ext cx="534377" cy="259045"/>
    <xdr:sp macro="" textlink="">
      <xdr:nvSpPr>
        <xdr:cNvPr id="62" name="人件費平均値テキスト"/>
        <xdr:cNvSpPr txBox="1"/>
      </xdr:nvSpPr>
      <xdr:spPr>
        <a:xfrm>
          <a:off x="4686300" y="61934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169786</xdr:rowOff>
    </xdr:from>
    <xdr:to>
      <xdr:col>24</xdr:col>
      <xdr:colOff>114300</xdr:colOff>
      <xdr:row>37</xdr:row>
      <xdr:rowOff>99936</xdr:rowOff>
    </xdr:to>
    <xdr:sp macro="" textlink="">
      <xdr:nvSpPr>
        <xdr:cNvPr id="63" name="フローチャート: 判断 62"/>
        <xdr:cNvSpPr/>
      </xdr:nvSpPr>
      <xdr:spPr>
        <a:xfrm>
          <a:off x="4584700" y="634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58109</xdr:rowOff>
    </xdr:from>
    <xdr:to>
      <xdr:col>19</xdr:col>
      <xdr:colOff>177800</xdr:colOff>
      <xdr:row>38</xdr:row>
      <xdr:rowOff>59004</xdr:rowOff>
    </xdr:to>
    <xdr:cxnSp macro="">
      <xdr:nvCxnSpPr>
        <xdr:cNvPr id="64" name="直線コネクタ 63"/>
        <xdr:cNvCxnSpPr/>
      </xdr:nvCxnSpPr>
      <xdr:spPr>
        <a:xfrm>
          <a:off x="2908300" y="6573209"/>
          <a:ext cx="889000" cy="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9938</xdr:rowOff>
    </xdr:from>
    <xdr:to>
      <xdr:col>20</xdr:col>
      <xdr:colOff>38100</xdr:colOff>
      <xdr:row>37</xdr:row>
      <xdr:rowOff>111538</xdr:rowOff>
    </xdr:to>
    <xdr:sp macro="" textlink="">
      <xdr:nvSpPr>
        <xdr:cNvPr id="65" name="フローチャート: 判断 64"/>
        <xdr:cNvSpPr/>
      </xdr:nvSpPr>
      <xdr:spPr>
        <a:xfrm>
          <a:off x="37465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128065</xdr:rowOff>
    </xdr:from>
    <xdr:ext cx="534377" cy="259045"/>
    <xdr:sp macro="" textlink="">
      <xdr:nvSpPr>
        <xdr:cNvPr id="66" name="テキスト ボックス 65"/>
        <xdr:cNvSpPr txBox="1"/>
      </xdr:nvSpPr>
      <xdr:spPr>
        <a:xfrm>
          <a:off x="3530111" y="612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58109</xdr:rowOff>
    </xdr:from>
    <xdr:to>
      <xdr:col>15</xdr:col>
      <xdr:colOff>50800</xdr:colOff>
      <xdr:row>38</xdr:row>
      <xdr:rowOff>64033</xdr:rowOff>
    </xdr:to>
    <xdr:cxnSp macro="">
      <xdr:nvCxnSpPr>
        <xdr:cNvPr id="67" name="直線コネクタ 66"/>
        <xdr:cNvCxnSpPr/>
      </xdr:nvCxnSpPr>
      <xdr:spPr>
        <a:xfrm flipV="1">
          <a:off x="2019300" y="6573209"/>
          <a:ext cx="889000" cy="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6680</xdr:rowOff>
    </xdr:from>
    <xdr:to>
      <xdr:col>15</xdr:col>
      <xdr:colOff>101600</xdr:colOff>
      <xdr:row>37</xdr:row>
      <xdr:rowOff>108280</xdr:rowOff>
    </xdr:to>
    <xdr:sp macro="" textlink="">
      <xdr:nvSpPr>
        <xdr:cNvPr id="68" name="フローチャート: 判断 67"/>
        <xdr:cNvSpPr/>
      </xdr:nvSpPr>
      <xdr:spPr>
        <a:xfrm>
          <a:off x="28575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124807</xdr:rowOff>
    </xdr:from>
    <xdr:ext cx="534377" cy="259045"/>
    <xdr:sp macro="" textlink="">
      <xdr:nvSpPr>
        <xdr:cNvPr id="69" name="テキスト ボックス 68"/>
        <xdr:cNvSpPr txBox="1"/>
      </xdr:nvSpPr>
      <xdr:spPr>
        <a:xfrm>
          <a:off x="2641111" y="6125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64033</xdr:rowOff>
    </xdr:from>
    <xdr:to>
      <xdr:col>10</xdr:col>
      <xdr:colOff>114300</xdr:colOff>
      <xdr:row>38</xdr:row>
      <xdr:rowOff>72568</xdr:rowOff>
    </xdr:to>
    <xdr:cxnSp macro="">
      <xdr:nvCxnSpPr>
        <xdr:cNvPr id="70" name="直線コネクタ 69"/>
        <xdr:cNvCxnSpPr/>
      </xdr:nvCxnSpPr>
      <xdr:spPr>
        <a:xfrm flipV="1">
          <a:off x="1130300" y="6579133"/>
          <a:ext cx="889000" cy="8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170567</xdr:rowOff>
    </xdr:from>
    <xdr:to>
      <xdr:col>10</xdr:col>
      <xdr:colOff>165100</xdr:colOff>
      <xdr:row>37</xdr:row>
      <xdr:rowOff>100717</xdr:rowOff>
    </xdr:to>
    <xdr:sp macro="" textlink="">
      <xdr:nvSpPr>
        <xdr:cNvPr id="71" name="フローチャート: 判断 70"/>
        <xdr:cNvSpPr/>
      </xdr:nvSpPr>
      <xdr:spPr>
        <a:xfrm>
          <a:off x="1968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117244</xdr:rowOff>
    </xdr:from>
    <xdr:ext cx="534377" cy="259045"/>
    <xdr:sp macro="" textlink="">
      <xdr:nvSpPr>
        <xdr:cNvPr id="72" name="テキスト ボックス 71"/>
        <xdr:cNvSpPr txBox="1"/>
      </xdr:nvSpPr>
      <xdr:spPr>
        <a:xfrm>
          <a:off x="1752111" y="6117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162966</xdr:rowOff>
    </xdr:from>
    <xdr:to>
      <xdr:col>6</xdr:col>
      <xdr:colOff>38100</xdr:colOff>
      <xdr:row>37</xdr:row>
      <xdr:rowOff>93116</xdr:rowOff>
    </xdr:to>
    <xdr:sp macro="" textlink="">
      <xdr:nvSpPr>
        <xdr:cNvPr id="73" name="フローチャート: 判断 72"/>
        <xdr:cNvSpPr/>
      </xdr:nvSpPr>
      <xdr:spPr>
        <a:xfrm>
          <a:off x="1079500" y="633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109643</xdr:rowOff>
    </xdr:from>
    <xdr:ext cx="534377" cy="259045"/>
    <xdr:sp macro="" textlink="">
      <xdr:nvSpPr>
        <xdr:cNvPr id="74" name="テキスト ボックス 73"/>
        <xdr:cNvSpPr txBox="1"/>
      </xdr:nvSpPr>
      <xdr:spPr>
        <a:xfrm>
          <a:off x="863111" y="611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16072</xdr:rowOff>
    </xdr:from>
    <xdr:to>
      <xdr:col>24</xdr:col>
      <xdr:colOff>114300</xdr:colOff>
      <xdr:row>38</xdr:row>
      <xdr:rowOff>117672</xdr:rowOff>
    </xdr:to>
    <xdr:sp macro="" textlink="">
      <xdr:nvSpPr>
        <xdr:cNvPr id="80" name="楕円 79"/>
        <xdr:cNvSpPr/>
      </xdr:nvSpPr>
      <xdr:spPr>
        <a:xfrm>
          <a:off x="4584700" y="6531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165949</xdr:rowOff>
    </xdr:from>
    <xdr:ext cx="534377" cy="259045"/>
    <xdr:sp macro="" textlink="">
      <xdr:nvSpPr>
        <xdr:cNvPr id="81" name="人件費該当値テキスト"/>
        <xdr:cNvSpPr txBox="1"/>
      </xdr:nvSpPr>
      <xdr:spPr>
        <a:xfrm>
          <a:off x="4686300" y="6509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8204</xdr:rowOff>
    </xdr:from>
    <xdr:to>
      <xdr:col>20</xdr:col>
      <xdr:colOff>38100</xdr:colOff>
      <xdr:row>38</xdr:row>
      <xdr:rowOff>109804</xdr:rowOff>
    </xdr:to>
    <xdr:sp macro="" textlink="">
      <xdr:nvSpPr>
        <xdr:cNvPr id="82" name="楕円 81"/>
        <xdr:cNvSpPr/>
      </xdr:nvSpPr>
      <xdr:spPr>
        <a:xfrm>
          <a:off x="3746500" y="6523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100931</xdr:rowOff>
    </xdr:from>
    <xdr:ext cx="534377" cy="259045"/>
    <xdr:sp macro="" textlink="">
      <xdr:nvSpPr>
        <xdr:cNvPr id="83" name="テキスト ボックス 82"/>
        <xdr:cNvSpPr txBox="1"/>
      </xdr:nvSpPr>
      <xdr:spPr>
        <a:xfrm>
          <a:off x="3530111" y="6616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7309</xdr:rowOff>
    </xdr:from>
    <xdr:to>
      <xdr:col>15</xdr:col>
      <xdr:colOff>101600</xdr:colOff>
      <xdr:row>38</xdr:row>
      <xdr:rowOff>108909</xdr:rowOff>
    </xdr:to>
    <xdr:sp macro="" textlink="">
      <xdr:nvSpPr>
        <xdr:cNvPr id="84" name="楕円 83"/>
        <xdr:cNvSpPr/>
      </xdr:nvSpPr>
      <xdr:spPr>
        <a:xfrm>
          <a:off x="2857500" y="6522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100036</xdr:rowOff>
    </xdr:from>
    <xdr:ext cx="534377" cy="259045"/>
    <xdr:sp macro="" textlink="">
      <xdr:nvSpPr>
        <xdr:cNvPr id="85" name="テキスト ボックス 84"/>
        <xdr:cNvSpPr txBox="1"/>
      </xdr:nvSpPr>
      <xdr:spPr>
        <a:xfrm>
          <a:off x="2641111" y="6615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13233</xdr:rowOff>
    </xdr:from>
    <xdr:to>
      <xdr:col>10</xdr:col>
      <xdr:colOff>165100</xdr:colOff>
      <xdr:row>38</xdr:row>
      <xdr:rowOff>114833</xdr:rowOff>
    </xdr:to>
    <xdr:sp macro="" textlink="">
      <xdr:nvSpPr>
        <xdr:cNvPr id="86" name="楕円 85"/>
        <xdr:cNvSpPr/>
      </xdr:nvSpPr>
      <xdr:spPr>
        <a:xfrm>
          <a:off x="1968500" y="6528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105960</xdr:rowOff>
    </xdr:from>
    <xdr:ext cx="534377" cy="259045"/>
    <xdr:sp macro="" textlink="">
      <xdr:nvSpPr>
        <xdr:cNvPr id="87" name="テキスト ボックス 86"/>
        <xdr:cNvSpPr txBox="1"/>
      </xdr:nvSpPr>
      <xdr:spPr>
        <a:xfrm>
          <a:off x="1752111" y="6621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21768</xdr:rowOff>
    </xdr:from>
    <xdr:to>
      <xdr:col>6</xdr:col>
      <xdr:colOff>38100</xdr:colOff>
      <xdr:row>38</xdr:row>
      <xdr:rowOff>123368</xdr:rowOff>
    </xdr:to>
    <xdr:sp macro="" textlink="">
      <xdr:nvSpPr>
        <xdr:cNvPr id="88" name="楕円 87"/>
        <xdr:cNvSpPr/>
      </xdr:nvSpPr>
      <xdr:spPr>
        <a:xfrm>
          <a:off x="1079500" y="6536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114495</xdr:rowOff>
    </xdr:from>
    <xdr:ext cx="534377" cy="259045"/>
    <xdr:sp macro="" textlink="">
      <xdr:nvSpPr>
        <xdr:cNvPr id="89" name="テキスト ボックス 88"/>
        <xdr:cNvSpPr txBox="1"/>
      </xdr:nvSpPr>
      <xdr:spPr>
        <a:xfrm>
          <a:off x="863111" y="6629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139700</xdr:rowOff>
    </xdr:from>
    <xdr:to>
      <xdr:col>28</xdr:col>
      <xdr:colOff>114300</xdr:colOff>
      <xdr:row>59</xdr:row>
      <xdr:rowOff>139700</xdr:rowOff>
    </xdr:to>
    <xdr:cxnSp macro="">
      <xdr:nvCxnSpPr>
        <xdr:cNvPr id="101" name="直線コネクタ 100"/>
        <xdr:cNvCxnSpPr/>
      </xdr:nvCxnSpPr>
      <xdr:spPr>
        <a:xfrm>
          <a:off x="762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168927</xdr:rowOff>
    </xdr:from>
    <xdr:ext cx="531299" cy="259045"/>
    <xdr:sp macro="" textlink="">
      <xdr:nvSpPr>
        <xdr:cNvPr id="102" name="テキスト ボックス 101"/>
        <xdr:cNvSpPr txBox="1"/>
      </xdr:nvSpPr>
      <xdr:spPr>
        <a:xfrm>
          <a:off x="230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3" name="直線コネクタ 102"/>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54627</xdr:rowOff>
    </xdr:from>
    <xdr:ext cx="531299" cy="259045"/>
    <xdr:sp macro="" textlink="">
      <xdr:nvSpPr>
        <xdr:cNvPr id="104" name="テキスト ボックス 103"/>
        <xdr:cNvSpPr txBox="1"/>
      </xdr:nvSpPr>
      <xdr:spPr>
        <a:xfrm>
          <a:off x="230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82550</xdr:rowOff>
    </xdr:from>
    <xdr:to>
      <xdr:col>28</xdr:col>
      <xdr:colOff>114300</xdr:colOff>
      <xdr:row>56</xdr:row>
      <xdr:rowOff>82550</xdr:rowOff>
    </xdr:to>
    <xdr:cxnSp macro="">
      <xdr:nvCxnSpPr>
        <xdr:cNvPr id="105" name="直線コネクタ 104"/>
        <xdr:cNvCxnSpPr/>
      </xdr:nvCxnSpPr>
      <xdr:spPr>
        <a:xfrm>
          <a:off x="762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111777</xdr:rowOff>
    </xdr:from>
    <xdr:ext cx="531299" cy="259045"/>
    <xdr:sp macro="" textlink="">
      <xdr:nvSpPr>
        <xdr:cNvPr id="106" name="テキスト ボックス 105"/>
        <xdr:cNvSpPr txBox="1"/>
      </xdr:nvSpPr>
      <xdr:spPr>
        <a:xfrm>
          <a:off x="230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25400</xdr:rowOff>
    </xdr:from>
    <xdr:to>
      <xdr:col>28</xdr:col>
      <xdr:colOff>114300</xdr:colOff>
      <xdr:row>53</xdr:row>
      <xdr:rowOff>25400</xdr:rowOff>
    </xdr:to>
    <xdr:cxnSp macro="">
      <xdr:nvCxnSpPr>
        <xdr:cNvPr id="109" name="直線コネクタ 108"/>
        <xdr:cNvCxnSpPr/>
      </xdr:nvCxnSpPr>
      <xdr:spPr>
        <a:xfrm>
          <a:off x="762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54627</xdr:rowOff>
    </xdr:from>
    <xdr:ext cx="531299" cy="259045"/>
    <xdr:sp macro="" textlink="">
      <xdr:nvSpPr>
        <xdr:cNvPr id="110" name="テキスト ボックス 109"/>
        <xdr:cNvSpPr txBox="1"/>
      </xdr:nvSpPr>
      <xdr:spPr>
        <a:xfrm>
          <a:off x="230701" y="8970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11" name="直線コネクタ 110"/>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50</xdr:row>
      <xdr:rowOff>111777</xdr:rowOff>
    </xdr:from>
    <xdr:ext cx="531299" cy="259045"/>
    <xdr:sp macro="" textlink="">
      <xdr:nvSpPr>
        <xdr:cNvPr id="112" name="テキスト ボックス 111"/>
        <xdr:cNvSpPr txBox="1"/>
      </xdr:nvSpPr>
      <xdr:spPr>
        <a:xfrm>
          <a:off x="230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49</xdr:row>
      <xdr:rowOff>139700</xdr:rowOff>
    </xdr:from>
    <xdr:to>
      <xdr:col>28</xdr:col>
      <xdr:colOff>114300</xdr:colOff>
      <xdr:row>49</xdr:row>
      <xdr:rowOff>139700</xdr:rowOff>
    </xdr:to>
    <xdr:cxnSp macro="">
      <xdr:nvCxnSpPr>
        <xdr:cNvPr id="113" name="直線コネクタ 112"/>
        <xdr:cNvCxnSpPr/>
      </xdr:nvCxnSpPr>
      <xdr:spPr>
        <a:xfrm>
          <a:off x="762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48</xdr:row>
      <xdr:rowOff>168927</xdr:rowOff>
    </xdr:from>
    <xdr:ext cx="531299" cy="259045"/>
    <xdr:sp macro="" textlink="">
      <xdr:nvSpPr>
        <xdr:cNvPr id="114" name="テキスト ボックス 113"/>
        <xdr:cNvSpPr txBox="1"/>
      </xdr:nvSpPr>
      <xdr:spPr>
        <a:xfrm>
          <a:off x="230701" y="8398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94380</xdr:rowOff>
    </xdr:from>
    <xdr:to>
      <xdr:col>24</xdr:col>
      <xdr:colOff>62865</xdr:colOff>
      <xdr:row>58</xdr:row>
      <xdr:rowOff>129956</xdr:rowOff>
    </xdr:to>
    <xdr:cxnSp macro="">
      <xdr:nvCxnSpPr>
        <xdr:cNvPr id="118" name="直線コネクタ 117"/>
        <xdr:cNvCxnSpPr/>
      </xdr:nvCxnSpPr>
      <xdr:spPr>
        <a:xfrm flipV="1">
          <a:off x="4633595" y="8666880"/>
          <a:ext cx="1270" cy="1407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133783</xdr:rowOff>
    </xdr:from>
    <xdr:ext cx="534377" cy="259045"/>
    <xdr:sp macro="" textlink="">
      <xdr:nvSpPr>
        <xdr:cNvPr id="119" name="物件費最小値テキスト"/>
        <xdr:cNvSpPr txBox="1"/>
      </xdr:nvSpPr>
      <xdr:spPr>
        <a:xfrm>
          <a:off x="4686300" y="10077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129956</xdr:rowOff>
    </xdr:from>
    <xdr:to>
      <xdr:col>24</xdr:col>
      <xdr:colOff>152400</xdr:colOff>
      <xdr:row>58</xdr:row>
      <xdr:rowOff>129956</xdr:rowOff>
    </xdr:to>
    <xdr:cxnSp macro="">
      <xdr:nvCxnSpPr>
        <xdr:cNvPr id="120" name="直線コネクタ 119"/>
        <xdr:cNvCxnSpPr/>
      </xdr:nvCxnSpPr>
      <xdr:spPr>
        <a:xfrm>
          <a:off x="4546600" y="10074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41057</xdr:rowOff>
    </xdr:from>
    <xdr:ext cx="534377" cy="259045"/>
    <xdr:sp macro="" textlink="">
      <xdr:nvSpPr>
        <xdr:cNvPr id="121" name="物件費最大値テキスト"/>
        <xdr:cNvSpPr txBox="1"/>
      </xdr:nvSpPr>
      <xdr:spPr>
        <a:xfrm>
          <a:off x="4686300" y="8442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94380</xdr:rowOff>
    </xdr:from>
    <xdr:to>
      <xdr:col>24</xdr:col>
      <xdr:colOff>152400</xdr:colOff>
      <xdr:row>50</xdr:row>
      <xdr:rowOff>94380</xdr:rowOff>
    </xdr:to>
    <xdr:cxnSp macro="">
      <xdr:nvCxnSpPr>
        <xdr:cNvPr id="122" name="直線コネクタ 121"/>
        <xdr:cNvCxnSpPr/>
      </xdr:nvCxnSpPr>
      <xdr:spPr>
        <a:xfrm>
          <a:off x="4546600" y="866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5941</xdr:rowOff>
    </xdr:from>
    <xdr:to>
      <xdr:col>24</xdr:col>
      <xdr:colOff>63500</xdr:colOff>
      <xdr:row>56</xdr:row>
      <xdr:rowOff>71463</xdr:rowOff>
    </xdr:to>
    <xdr:cxnSp macro="">
      <xdr:nvCxnSpPr>
        <xdr:cNvPr id="123" name="直線コネクタ 122"/>
        <xdr:cNvCxnSpPr/>
      </xdr:nvCxnSpPr>
      <xdr:spPr>
        <a:xfrm>
          <a:off x="3797300" y="9607141"/>
          <a:ext cx="838200" cy="65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98575</xdr:rowOff>
    </xdr:from>
    <xdr:ext cx="534377" cy="259045"/>
    <xdr:sp macro="" textlink="">
      <xdr:nvSpPr>
        <xdr:cNvPr id="124" name="物件費平均値テキスト"/>
        <xdr:cNvSpPr txBox="1"/>
      </xdr:nvSpPr>
      <xdr:spPr>
        <a:xfrm>
          <a:off x="4686300" y="93568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75698</xdr:rowOff>
    </xdr:from>
    <xdr:to>
      <xdr:col>24</xdr:col>
      <xdr:colOff>114300</xdr:colOff>
      <xdr:row>56</xdr:row>
      <xdr:rowOff>5848</xdr:rowOff>
    </xdr:to>
    <xdr:sp macro="" textlink="">
      <xdr:nvSpPr>
        <xdr:cNvPr id="125" name="フローチャート: 判断 124"/>
        <xdr:cNvSpPr/>
      </xdr:nvSpPr>
      <xdr:spPr>
        <a:xfrm>
          <a:off x="4584700" y="950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5941</xdr:rowOff>
    </xdr:from>
    <xdr:to>
      <xdr:col>19</xdr:col>
      <xdr:colOff>177800</xdr:colOff>
      <xdr:row>56</xdr:row>
      <xdr:rowOff>85665</xdr:rowOff>
    </xdr:to>
    <xdr:cxnSp macro="">
      <xdr:nvCxnSpPr>
        <xdr:cNvPr id="126" name="直線コネクタ 125"/>
        <xdr:cNvCxnSpPr/>
      </xdr:nvCxnSpPr>
      <xdr:spPr>
        <a:xfrm flipV="1">
          <a:off x="2908300" y="9607141"/>
          <a:ext cx="889000" cy="79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161024</xdr:rowOff>
    </xdr:from>
    <xdr:to>
      <xdr:col>20</xdr:col>
      <xdr:colOff>38100</xdr:colOff>
      <xdr:row>56</xdr:row>
      <xdr:rowOff>91174</xdr:rowOff>
    </xdr:to>
    <xdr:sp macro="" textlink="">
      <xdr:nvSpPr>
        <xdr:cNvPr id="127" name="フローチャート: 判断 126"/>
        <xdr:cNvSpPr/>
      </xdr:nvSpPr>
      <xdr:spPr>
        <a:xfrm>
          <a:off x="3746500" y="9590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82301</xdr:rowOff>
    </xdr:from>
    <xdr:ext cx="534377" cy="259045"/>
    <xdr:sp macro="" textlink="">
      <xdr:nvSpPr>
        <xdr:cNvPr id="128" name="テキスト ボックス 127"/>
        <xdr:cNvSpPr txBox="1"/>
      </xdr:nvSpPr>
      <xdr:spPr>
        <a:xfrm>
          <a:off x="3530111" y="9683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85665</xdr:rowOff>
    </xdr:from>
    <xdr:to>
      <xdr:col>15</xdr:col>
      <xdr:colOff>50800</xdr:colOff>
      <xdr:row>57</xdr:row>
      <xdr:rowOff>90465</xdr:rowOff>
    </xdr:to>
    <xdr:cxnSp macro="">
      <xdr:nvCxnSpPr>
        <xdr:cNvPr id="129" name="直線コネクタ 128"/>
        <xdr:cNvCxnSpPr/>
      </xdr:nvCxnSpPr>
      <xdr:spPr>
        <a:xfrm flipV="1">
          <a:off x="2019300" y="9686865"/>
          <a:ext cx="889000" cy="176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20148</xdr:rowOff>
    </xdr:from>
    <xdr:to>
      <xdr:col>15</xdr:col>
      <xdr:colOff>101600</xdr:colOff>
      <xdr:row>56</xdr:row>
      <xdr:rowOff>121748</xdr:rowOff>
    </xdr:to>
    <xdr:sp macro="" textlink="">
      <xdr:nvSpPr>
        <xdr:cNvPr id="130" name="フローチャート: 判断 129"/>
        <xdr:cNvSpPr/>
      </xdr:nvSpPr>
      <xdr:spPr>
        <a:xfrm>
          <a:off x="2857500" y="962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138275</xdr:rowOff>
    </xdr:from>
    <xdr:ext cx="534377" cy="259045"/>
    <xdr:sp macro="" textlink="">
      <xdr:nvSpPr>
        <xdr:cNvPr id="131" name="テキスト ボックス 130"/>
        <xdr:cNvSpPr txBox="1"/>
      </xdr:nvSpPr>
      <xdr:spPr>
        <a:xfrm>
          <a:off x="2641111" y="939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82636</xdr:rowOff>
    </xdr:from>
    <xdr:to>
      <xdr:col>10</xdr:col>
      <xdr:colOff>114300</xdr:colOff>
      <xdr:row>57</xdr:row>
      <xdr:rowOff>90465</xdr:rowOff>
    </xdr:to>
    <xdr:cxnSp macro="">
      <xdr:nvCxnSpPr>
        <xdr:cNvPr id="132" name="直線コネクタ 131"/>
        <xdr:cNvCxnSpPr/>
      </xdr:nvCxnSpPr>
      <xdr:spPr>
        <a:xfrm>
          <a:off x="1130300" y="9855286"/>
          <a:ext cx="889000" cy="7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23806</xdr:rowOff>
    </xdr:from>
    <xdr:to>
      <xdr:col>10</xdr:col>
      <xdr:colOff>165100</xdr:colOff>
      <xdr:row>56</xdr:row>
      <xdr:rowOff>125406</xdr:rowOff>
    </xdr:to>
    <xdr:sp macro="" textlink="">
      <xdr:nvSpPr>
        <xdr:cNvPr id="133" name="フローチャート: 判断 132"/>
        <xdr:cNvSpPr/>
      </xdr:nvSpPr>
      <xdr:spPr>
        <a:xfrm>
          <a:off x="1968500" y="9625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141933</xdr:rowOff>
    </xdr:from>
    <xdr:ext cx="534377" cy="259045"/>
    <xdr:sp macro="" textlink="">
      <xdr:nvSpPr>
        <xdr:cNvPr id="134" name="テキスト ボックス 133"/>
        <xdr:cNvSpPr txBox="1"/>
      </xdr:nvSpPr>
      <xdr:spPr>
        <a:xfrm>
          <a:off x="1752111" y="9400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66040</xdr:rowOff>
    </xdr:from>
    <xdr:to>
      <xdr:col>6</xdr:col>
      <xdr:colOff>38100</xdr:colOff>
      <xdr:row>56</xdr:row>
      <xdr:rowOff>167640</xdr:rowOff>
    </xdr:to>
    <xdr:sp macro="" textlink="">
      <xdr:nvSpPr>
        <xdr:cNvPr id="135" name="フローチャート: 判断 134"/>
        <xdr:cNvSpPr/>
      </xdr:nvSpPr>
      <xdr:spPr>
        <a:xfrm>
          <a:off x="1079500" y="966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12717</xdr:rowOff>
    </xdr:from>
    <xdr:ext cx="534377" cy="259045"/>
    <xdr:sp macro="" textlink="">
      <xdr:nvSpPr>
        <xdr:cNvPr id="136" name="テキスト ボックス 135"/>
        <xdr:cNvSpPr txBox="1"/>
      </xdr:nvSpPr>
      <xdr:spPr>
        <a:xfrm>
          <a:off x="863111" y="9442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20663</xdr:rowOff>
    </xdr:from>
    <xdr:to>
      <xdr:col>24</xdr:col>
      <xdr:colOff>114300</xdr:colOff>
      <xdr:row>56</xdr:row>
      <xdr:rowOff>122263</xdr:rowOff>
    </xdr:to>
    <xdr:sp macro="" textlink="">
      <xdr:nvSpPr>
        <xdr:cNvPr id="142" name="楕円 141"/>
        <xdr:cNvSpPr/>
      </xdr:nvSpPr>
      <xdr:spPr>
        <a:xfrm>
          <a:off x="4584700" y="9621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170540</xdr:rowOff>
    </xdr:from>
    <xdr:ext cx="534377" cy="259045"/>
    <xdr:sp macro="" textlink="">
      <xdr:nvSpPr>
        <xdr:cNvPr id="143" name="物件費該当値テキスト"/>
        <xdr:cNvSpPr txBox="1"/>
      </xdr:nvSpPr>
      <xdr:spPr>
        <a:xfrm>
          <a:off x="4686300" y="9600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126591</xdr:rowOff>
    </xdr:from>
    <xdr:to>
      <xdr:col>20</xdr:col>
      <xdr:colOff>38100</xdr:colOff>
      <xdr:row>56</xdr:row>
      <xdr:rowOff>56741</xdr:rowOff>
    </xdr:to>
    <xdr:sp macro="" textlink="">
      <xdr:nvSpPr>
        <xdr:cNvPr id="144" name="楕円 143"/>
        <xdr:cNvSpPr/>
      </xdr:nvSpPr>
      <xdr:spPr>
        <a:xfrm>
          <a:off x="3746500" y="9556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73268</xdr:rowOff>
    </xdr:from>
    <xdr:ext cx="534377" cy="259045"/>
    <xdr:sp macro="" textlink="">
      <xdr:nvSpPr>
        <xdr:cNvPr id="145" name="テキスト ボックス 144"/>
        <xdr:cNvSpPr txBox="1"/>
      </xdr:nvSpPr>
      <xdr:spPr>
        <a:xfrm>
          <a:off x="3530111" y="9331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34865</xdr:rowOff>
    </xdr:from>
    <xdr:to>
      <xdr:col>15</xdr:col>
      <xdr:colOff>101600</xdr:colOff>
      <xdr:row>56</xdr:row>
      <xdr:rowOff>136465</xdr:rowOff>
    </xdr:to>
    <xdr:sp macro="" textlink="">
      <xdr:nvSpPr>
        <xdr:cNvPr id="146" name="楕円 145"/>
        <xdr:cNvSpPr/>
      </xdr:nvSpPr>
      <xdr:spPr>
        <a:xfrm>
          <a:off x="2857500" y="9636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127592</xdr:rowOff>
    </xdr:from>
    <xdr:ext cx="534377" cy="259045"/>
    <xdr:sp macro="" textlink="">
      <xdr:nvSpPr>
        <xdr:cNvPr id="147" name="テキスト ボックス 146"/>
        <xdr:cNvSpPr txBox="1"/>
      </xdr:nvSpPr>
      <xdr:spPr>
        <a:xfrm>
          <a:off x="2641111" y="9728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39665</xdr:rowOff>
    </xdr:from>
    <xdr:to>
      <xdr:col>10</xdr:col>
      <xdr:colOff>165100</xdr:colOff>
      <xdr:row>57</xdr:row>
      <xdr:rowOff>141265</xdr:rowOff>
    </xdr:to>
    <xdr:sp macro="" textlink="">
      <xdr:nvSpPr>
        <xdr:cNvPr id="148" name="楕円 147"/>
        <xdr:cNvSpPr/>
      </xdr:nvSpPr>
      <xdr:spPr>
        <a:xfrm>
          <a:off x="1968500" y="9812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132392</xdr:rowOff>
    </xdr:from>
    <xdr:ext cx="534377" cy="259045"/>
    <xdr:sp macro="" textlink="">
      <xdr:nvSpPr>
        <xdr:cNvPr id="149" name="テキスト ボックス 148"/>
        <xdr:cNvSpPr txBox="1"/>
      </xdr:nvSpPr>
      <xdr:spPr>
        <a:xfrm>
          <a:off x="1752111" y="9905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31836</xdr:rowOff>
    </xdr:from>
    <xdr:to>
      <xdr:col>6</xdr:col>
      <xdr:colOff>38100</xdr:colOff>
      <xdr:row>57</xdr:row>
      <xdr:rowOff>133436</xdr:rowOff>
    </xdr:to>
    <xdr:sp macro="" textlink="">
      <xdr:nvSpPr>
        <xdr:cNvPr id="150" name="楕円 149"/>
        <xdr:cNvSpPr/>
      </xdr:nvSpPr>
      <xdr:spPr>
        <a:xfrm>
          <a:off x="1079500" y="9804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124563</xdr:rowOff>
    </xdr:from>
    <xdr:ext cx="534377" cy="259045"/>
    <xdr:sp macro="" textlink="">
      <xdr:nvSpPr>
        <xdr:cNvPr id="151" name="テキスト ボックス 150"/>
        <xdr:cNvSpPr txBox="1"/>
      </xdr:nvSpPr>
      <xdr:spPr>
        <a:xfrm>
          <a:off x="863111" y="9897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69566</xdr:rowOff>
    </xdr:from>
    <xdr:to>
      <xdr:col>24</xdr:col>
      <xdr:colOff>62865</xdr:colOff>
      <xdr:row>78</xdr:row>
      <xdr:rowOff>124292</xdr:rowOff>
    </xdr:to>
    <xdr:cxnSp macro="">
      <xdr:nvCxnSpPr>
        <xdr:cNvPr id="173" name="直線コネクタ 172"/>
        <xdr:cNvCxnSpPr/>
      </xdr:nvCxnSpPr>
      <xdr:spPr>
        <a:xfrm flipV="1">
          <a:off x="4633595" y="12413966"/>
          <a:ext cx="1270" cy="108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128119</xdr:rowOff>
    </xdr:from>
    <xdr:ext cx="378565" cy="259045"/>
    <xdr:sp macro="" textlink="">
      <xdr:nvSpPr>
        <xdr:cNvPr id="174" name="維持補修費最小値テキスト"/>
        <xdr:cNvSpPr txBox="1"/>
      </xdr:nvSpPr>
      <xdr:spPr>
        <a:xfrm>
          <a:off x="4686300" y="135012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124292</xdr:rowOff>
    </xdr:from>
    <xdr:to>
      <xdr:col>24</xdr:col>
      <xdr:colOff>152400</xdr:colOff>
      <xdr:row>78</xdr:row>
      <xdr:rowOff>124292</xdr:rowOff>
    </xdr:to>
    <xdr:cxnSp macro="">
      <xdr:nvCxnSpPr>
        <xdr:cNvPr id="175" name="直線コネクタ 174"/>
        <xdr:cNvCxnSpPr/>
      </xdr:nvCxnSpPr>
      <xdr:spPr>
        <a:xfrm>
          <a:off x="4546600" y="13497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16243</xdr:rowOff>
    </xdr:from>
    <xdr:ext cx="534377" cy="259045"/>
    <xdr:sp macro="" textlink="">
      <xdr:nvSpPr>
        <xdr:cNvPr id="176" name="維持補修費最大値テキスト"/>
        <xdr:cNvSpPr txBox="1"/>
      </xdr:nvSpPr>
      <xdr:spPr>
        <a:xfrm>
          <a:off x="4686300" y="1218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69566</xdr:rowOff>
    </xdr:from>
    <xdr:to>
      <xdr:col>24</xdr:col>
      <xdr:colOff>152400</xdr:colOff>
      <xdr:row>72</xdr:row>
      <xdr:rowOff>69566</xdr:rowOff>
    </xdr:to>
    <xdr:cxnSp macro="">
      <xdr:nvCxnSpPr>
        <xdr:cNvPr id="177" name="直線コネクタ 176"/>
        <xdr:cNvCxnSpPr/>
      </xdr:nvCxnSpPr>
      <xdr:spPr>
        <a:xfrm>
          <a:off x="4546600" y="12413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135813</xdr:rowOff>
    </xdr:from>
    <xdr:to>
      <xdr:col>24</xdr:col>
      <xdr:colOff>63500</xdr:colOff>
      <xdr:row>77</xdr:row>
      <xdr:rowOff>148569</xdr:rowOff>
    </xdr:to>
    <xdr:cxnSp macro="">
      <xdr:nvCxnSpPr>
        <xdr:cNvPr id="178" name="直線コネクタ 177"/>
        <xdr:cNvCxnSpPr/>
      </xdr:nvCxnSpPr>
      <xdr:spPr>
        <a:xfrm flipV="1">
          <a:off x="3797300" y="13337463"/>
          <a:ext cx="838200" cy="12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69659</xdr:rowOff>
    </xdr:from>
    <xdr:ext cx="469744" cy="259045"/>
    <xdr:sp macro="" textlink="">
      <xdr:nvSpPr>
        <xdr:cNvPr id="179" name="維持補修費平均値テキスト"/>
        <xdr:cNvSpPr txBox="1"/>
      </xdr:nvSpPr>
      <xdr:spPr>
        <a:xfrm>
          <a:off x="4686300" y="132713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91232</xdr:rowOff>
    </xdr:from>
    <xdr:to>
      <xdr:col>24</xdr:col>
      <xdr:colOff>114300</xdr:colOff>
      <xdr:row>78</xdr:row>
      <xdr:rowOff>21382</xdr:rowOff>
    </xdr:to>
    <xdr:sp macro="" textlink="">
      <xdr:nvSpPr>
        <xdr:cNvPr id="180" name="フローチャート: 判断 179"/>
        <xdr:cNvSpPr/>
      </xdr:nvSpPr>
      <xdr:spPr>
        <a:xfrm>
          <a:off x="4584700" y="13292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148569</xdr:rowOff>
    </xdr:from>
    <xdr:to>
      <xdr:col>19</xdr:col>
      <xdr:colOff>177800</xdr:colOff>
      <xdr:row>77</xdr:row>
      <xdr:rowOff>159176</xdr:rowOff>
    </xdr:to>
    <xdr:cxnSp macro="">
      <xdr:nvCxnSpPr>
        <xdr:cNvPr id="181" name="直線コネクタ 180"/>
        <xdr:cNvCxnSpPr/>
      </xdr:nvCxnSpPr>
      <xdr:spPr>
        <a:xfrm flipV="1">
          <a:off x="2908300" y="13350219"/>
          <a:ext cx="889000" cy="10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90043</xdr:rowOff>
    </xdr:from>
    <xdr:to>
      <xdr:col>20</xdr:col>
      <xdr:colOff>38100</xdr:colOff>
      <xdr:row>78</xdr:row>
      <xdr:rowOff>20193</xdr:rowOff>
    </xdr:to>
    <xdr:sp macro="" textlink="">
      <xdr:nvSpPr>
        <xdr:cNvPr id="182" name="フローチャート: 判断 181"/>
        <xdr:cNvSpPr/>
      </xdr:nvSpPr>
      <xdr:spPr>
        <a:xfrm>
          <a:off x="3746500" y="132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36720</xdr:rowOff>
    </xdr:from>
    <xdr:ext cx="469744" cy="259045"/>
    <xdr:sp macro="" textlink="">
      <xdr:nvSpPr>
        <xdr:cNvPr id="183" name="テキスト ボックス 182"/>
        <xdr:cNvSpPr txBox="1"/>
      </xdr:nvSpPr>
      <xdr:spPr>
        <a:xfrm>
          <a:off x="3562428" y="1306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159176</xdr:rowOff>
    </xdr:from>
    <xdr:to>
      <xdr:col>15</xdr:col>
      <xdr:colOff>50800</xdr:colOff>
      <xdr:row>78</xdr:row>
      <xdr:rowOff>61336</xdr:rowOff>
    </xdr:to>
    <xdr:cxnSp macro="">
      <xdr:nvCxnSpPr>
        <xdr:cNvPr id="184" name="直線コネクタ 183"/>
        <xdr:cNvCxnSpPr/>
      </xdr:nvCxnSpPr>
      <xdr:spPr>
        <a:xfrm flipV="1">
          <a:off x="2019300" y="13360826"/>
          <a:ext cx="889000" cy="73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83733</xdr:rowOff>
    </xdr:from>
    <xdr:to>
      <xdr:col>15</xdr:col>
      <xdr:colOff>101600</xdr:colOff>
      <xdr:row>78</xdr:row>
      <xdr:rowOff>13883</xdr:rowOff>
    </xdr:to>
    <xdr:sp macro="" textlink="">
      <xdr:nvSpPr>
        <xdr:cNvPr id="185" name="フローチャート: 判断 184"/>
        <xdr:cNvSpPr/>
      </xdr:nvSpPr>
      <xdr:spPr>
        <a:xfrm>
          <a:off x="2857500" y="1328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30410</xdr:rowOff>
    </xdr:from>
    <xdr:ext cx="469744" cy="259045"/>
    <xdr:sp macro="" textlink="">
      <xdr:nvSpPr>
        <xdr:cNvPr id="186" name="テキスト ボックス 185"/>
        <xdr:cNvSpPr txBox="1"/>
      </xdr:nvSpPr>
      <xdr:spPr>
        <a:xfrm>
          <a:off x="2673428" y="13060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32533</xdr:rowOff>
    </xdr:from>
    <xdr:to>
      <xdr:col>10</xdr:col>
      <xdr:colOff>114300</xdr:colOff>
      <xdr:row>78</xdr:row>
      <xdr:rowOff>61336</xdr:rowOff>
    </xdr:to>
    <xdr:cxnSp macro="">
      <xdr:nvCxnSpPr>
        <xdr:cNvPr id="187" name="直線コネクタ 186"/>
        <xdr:cNvCxnSpPr/>
      </xdr:nvCxnSpPr>
      <xdr:spPr>
        <a:xfrm>
          <a:off x="1130300" y="13405633"/>
          <a:ext cx="889000" cy="28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98365</xdr:rowOff>
    </xdr:from>
    <xdr:to>
      <xdr:col>10</xdr:col>
      <xdr:colOff>165100</xdr:colOff>
      <xdr:row>78</xdr:row>
      <xdr:rowOff>28515</xdr:rowOff>
    </xdr:to>
    <xdr:sp macro="" textlink="">
      <xdr:nvSpPr>
        <xdr:cNvPr id="188" name="フローチャート: 判断 187"/>
        <xdr:cNvSpPr/>
      </xdr:nvSpPr>
      <xdr:spPr>
        <a:xfrm>
          <a:off x="1968500" y="1330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45042</xdr:rowOff>
    </xdr:from>
    <xdr:ext cx="469744" cy="259045"/>
    <xdr:sp macro="" textlink="">
      <xdr:nvSpPr>
        <xdr:cNvPr id="189" name="テキスト ボックス 188"/>
        <xdr:cNvSpPr txBox="1"/>
      </xdr:nvSpPr>
      <xdr:spPr>
        <a:xfrm>
          <a:off x="1784428" y="1307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106228</xdr:rowOff>
    </xdr:from>
    <xdr:to>
      <xdr:col>6</xdr:col>
      <xdr:colOff>38100</xdr:colOff>
      <xdr:row>78</xdr:row>
      <xdr:rowOff>36378</xdr:rowOff>
    </xdr:to>
    <xdr:sp macro="" textlink="">
      <xdr:nvSpPr>
        <xdr:cNvPr id="190" name="フローチャート: 判断 189"/>
        <xdr:cNvSpPr/>
      </xdr:nvSpPr>
      <xdr:spPr>
        <a:xfrm>
          <a:off x="1079500" y="1330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52905</xdr:rowOff>
    </xdr:from>
    <xdr:ext cx="469744" cy="259045"/>
    <xdr:sp macro="" textlink="">
      <xdr:nvSpPr>
        <xdr:cNvPr id="191" name="テキスト ボックス 190"/>
        <xdr:cNvSpPr txBox="1"/>
      </xdr:nvSpPr>
      <xdr:spPr>
        <a:xfrm>
          <a:off x="895428" y="13083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85013</xdr:rowOff>
    </xdr:from>
    <xdr:to>
      <xdr:col>24</xdr:col>
      <xdr:colOff>114300</xdr:colOff>
      <xdr:row>78</xdr:row>
      <xdr:rowOff>15163</xdr:rowOff>
    </xdr:to>
    <xdr:sp macro="" textlink="">
      <xdr:nvSpPr>
        <xdr:cNvPr id="197" name="楕円 196"/>
        <xdr:cNvSpPr/>
      </xdr:nvSpPr>
      <xdr:spPr>
        <a:xfrm>
          <a:off x="4584700" y="13286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107890</xdr:rowOff>
    </xdr:from>
    <xdr:ext cx="469744" cy="259045"/>
    <xdr:sp macro="" textlink="">
      <xdr:nvSpPr>
        <xdr:cNvPr id="198" name="維持補修費該当値テキスト"/>
        <xdr:cNvSpPr txBox="1"/>
      </xdr:nvSpPr>
      <xdr:spPr>
        <a:xfrm>
          <a:off x="4686300" y="13138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97769</xdr:rowOff>
    </xdr:from>
    <xdr:to>
      <xdr:col>20</xdr:col>
      <xdr:colOff>38100</xdr:colOff>
      <xdr:row>78</xdr:row>
      <xdr:rowOff>27919</xdr:rowOff>
    </xdr:to>
    <xdr:sp macro="" textlink="">
      <xdr:nvSpPr>
        <xdr:cNvPr id="199" name="楕円 198"/>
        <xdr:cNvSpPr/>
      </xdr:nvSpPr>
      <xdr:spPr>
        <a:xfrm>
          <a:off x="3746500" y="13299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19046</xdr:rowOff>
    </xdr:from>
    <xdr:ext cx="469744" cy="259045"/>
    <xdr:sp macro="" textlink="">
      <xdr:nvSpPr>
        <xdr:cNvPr id="200" name="テキスト ボックス 199"/>
        <xdr:cNvSpPr txBox="1"/>
      </xdr:nvSpPr>
      <xdr:spPr>
        <a:xfrm>
          <a:off x="3562428" y="13392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108376</xdr:rowOff>
    </xdr:from>
    <xdr:to>
      <xdr:col>15</xdr:col>
      <xdr:colOff>101600</xdr:colOff>
      <xdr:row>78</xdr:row>
      <xdr:rowOff>38526</xdr:rowOff>
    </xdr:to>
    <xdr:sp macro="" textlink="">
      <xdr:nvSpPr>
        <xdr:cNvPr id="201" name="楕円 200"/>
        <xdr:cNvSpPr/>
      </xdr:nvSpPr>
      <xdr:spPr>
        <a:xfrm>
          <a:off x="2857500" y="13310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29653</xdr:rowOff>
    </xdr:from>
    <xdr:ext cx="469744" cy="259045"/>
    <xdr:sp macro="" textlink="">
      <xdr:nvSpPr>
        <xdr:cNvPr id="202" name="テキスト ボックス 201"/>
        <xdr:cNvSpPr txBox="1"/>
      </xdr:nvSpPr>
      <xdr:spPr>
        <a:xfrm>
          <a:off x="2673428" y="13402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10536</xdr:rowOff>
    </xdr:from>
    <xdr:to>
      <xdr:col>10</xdr:col>
      <xdr:colOff>165100</xdr:colOff>
      <xdr:row>78</xdr:row>
      <xdr:rowOff>112136</xdr:rowOff>
    </xdr:to>
    <xdr:sp macro="" textlink="">
      <xdr:nvSpPr>
        <xdr:cNvPr id="203" name="楕円 202"/>
        <xdr:cNvSpPr/>
      </xdr:nvSpPr>
      <xdr:spPr>
        <a:xfrm>
          <a:off x="1968500" y="13383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103263</xdr:rowOff>
    </xdr:from>
    <xdr:ext cx="469744" cy="259045"/>
    <xdr:sp macro="" textlink="">
      <xdr:nvSpPr>
        <xdr:cNvPr id="204" name="テキスト ボックス 203"/>
        <xdr:cNvSpPr txBox="1"/>
      </xdr:nvSpPr>
      <xdr:spPr>
        <a:xfrm>
          <a:off x="1784428" y="13476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153183</xdr:rowOff>
    </xdr:from>
    <xdr:to>
      <xdr:col>6</xdr:col>
      <xdr:colOff>38100</xdr:colOff>
      <xdr:row>78</xdr:row>
      <xdr:rowOff>83333</xdr:rowOff>
    </xdr:to>
    <xdr:sp macro="" textlink="">
      <xdr:nvSpPr>
        <xdr:cNvPr id="205" name="楕円 204"/>
        <xdr:cNvSpPr/>
      </xdr:nvSpPr>
      <xdr:spPr>
        <a:xfrm>
          <a:off x="1079500" y="13354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74460</xdr:rowOff>
    </xdr:from>
    <xdr:ext cx="469744" cy="259045"/>
    <xdr:sp macro="" textlink="">
      <xdr:nvSpPr>
        <xdr:cNvPr id="206" name="テキスト ボックス 205"/>
        <xdr:cNvSpPr txBox="1"/>
      </xdr:nvSpPr>
      <xdr:spPr>
        <a:xfrm>
          <a:off x="895428" y="13447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36843</xdr:rowOff>
    </xdr:from>
    <xdr:to>
      <xdr:col>24</xdr:col>
      <xdr:colOff>62865</xdr:colOff>
      <xdr:row>99</xdr:row>
      <xdr:rowOff>48679</xdr:rowOff>
    </xdr:to>
    <xdr:cxnSp macro="">
      <xdr:nvCxnSpPr>
        <xdr:cNvPr id="231" name="直線コネクタ 230"/>
        <xdr:cNvCxnSpPr/>
      </xdr:nvCxnSpPr>
      <xdr:spPr>
        <a:xfrm flipV="1">
          <a:off x="4633595" y="15638793"/>
          <a:ext cx="1270" cy="1383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52506</xdr:rowOff>
    </xdr:from>
    <xdr:ext cx="534377" cy="259045"/>
    <xdr:sp macro="" textlink="">
      <xdr:nvSpPr>
        <xdr:cNvPr id="232" name="扶助費最小値テキスト"/>
        <xdr:cNvSpPr txBox="1"/>
      </xdr:nvSpPr>
      <xdr:spPr>
        <a:xfrm>
          <a:off x="4686300" y="17026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48679</xdr:rowOff>
    </xdr:from>
    <xdr:to>
      <xdr:col>24</xdr:col>
      <xdr:colOff>152400</xdr:colOff>
      <xdr:row>99</xdr:row>
      <xdr:rowOff>48679</xdr:rowOff>
    </xdr:to>
    <xdr:cxnSp macro="">
      <xdr:nvCxnSpPr>
        <xdr:cNvPr id="233" name="直線コネクタ 232"/>
        <xdr:cNvCxnSpPr/>
      </xdr:nvCxnSpPr>
      <xdr:spPr>
        <a:xfrm>
          <a:off x="4546600" y="17022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154970</xdr:rowOff>
    </xdr:from>
    <xdr:ext cx="599010" cy="259045"/>
    <xdr:sp macro="" textlink="">
      <xdr:nvSpPr>
        <xdr:cNvPr id="234" name="扶助費最大値テキスト"/>
        <xdr:cNvSpPr txBox="1"/>
      </xdr:nvSpPr>
      <xdr:spPr>
        <a:xfrm>
          <a:off x="4686300" y="15414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36843</xdr:rowOff>
    </xdr:from>
    <xdr:to>
      <xdr:col>24</xdr:col>
      <xdr:colOff>152400</xdr:colOff>
      <xdr:row>91</xdr:row>
      <xdr:rowOff>36843</xdr:rowOff>
    </xdr:to>
    <xdr:cxnSp macro="">
      <xdr:nvCxnSpPr>
        <xdr:cNvPr id="235" name="直線コネクタ 234"/>
        <xdr:cNvCxnSpPr/>
      </xdr:nvCxnSpPr>
      <xdr:spPr>
        <a:xfrm>
          <a:off x="4546600" y="15638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59043</xdr:rowOff>
    </xdr:from>
    <xdr:to>
      <xdr:col>24</xdr:col>
      <xdr:colOff>63500</xdr:colOff>
      <xdr:row>96</xdr:row>
      <xdr:rowOff>118935</xdr:rowOff>
    </xdr:to>
    <xdr:cxnSp macro="">
      <xdr:nvCxnSpPr>
        <xdr:cNvPr id="236" name="直線コネクタ 235"/>
        <xdr:cNvCxnSpPr/>
      </xdr:nvCxnSpPr>
      <xdr:spPr>
        <a:xfrm flipV="1">
          <a:off x="3797300" y="16518243"/>
          <a:ext cx="838200" cy="59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30663</xdr:rowOff>
    </xdr:from>
    <xdr:ext cx="534377" cy="259045"/>
    <xdr:sp macro="" textlink="">
      <xdr:nvSpPr>
        <xdr:cNvPr id="237" name="扶助費平均値テキスト"/>
        <xdr:cNvSpPr txBox="1"/>
      </xdr:nvSpPr>
      <xdr:spPr>
        <a:xfrm>
          <a:off x="4686300" y="164898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52236</xdr:rowOff>
    </xdr:from>
    <xdr:to>
      <xdr:col>24</xdr:col>
      <xdr:colOff>114300</xdr:colOff>
      <xdr:row>96</xdr:row>
      <xdr:rowOff>153836</xdr:rowOff>
    </xdr:to>
    <xdr:sp macro="" textlink="">
      <xdr:nvSpPr>
        <xdr:cNvPr id="238" name="フローチャート: 判断 237"/>
        <xdr:cNvSpPr/>
      </xdr:nvSpPr>
      <xdr:spPr>
        <a:xfrm>
          <a:off x="4584700" y="1651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107035</xdr:rowOff>
    </xdr:from>
    <xdr:to>
      <xdr:col>19</xdr:col>
      <xdr:colOff>177800</xdr:colOff>
      <xdr:row>96</xdr:row>
      <xdr:rowOff>118935</xdr:rowOff>
    </xdr:to>
    <xdr:cxnSp macro="">
      <xdr:nvCxnSpPr>
        <xdr:cNvPr id="239" name="直線コネクタ 238"/>
        <xdr:cNvCxnSpPr/>
      </xdr:nvCxnSpPr>
      <xdr:spPr>
        <a:xfrm>
          <a:off x="2908300" y="16566235"/>
          <a:ext cx="889000" cy="11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114985</xdr:rowOff>
    </xdr:from>
    <xdr:to>
      <xdr:col>20</xdr:col>
      <xdr:colOff>38100</xdr:colOff>
      <xdr:row>97</xdr:row>
      <xdr:rowOff>45135</xdr:rowOff>
    </xdr:to>
    <xdr:sp macro="" textlink="">
      <xdr:nvSpPr>
        <xdr:cNvPr id="240" name="フローチャート: 判断 239"/>
        <xdr:cNvSpPr/>
      </xdr:nvSpPr>
      <xdr:spPr>
        <a:xfrm>
          <a:off x="3746500" y="1657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36262</xdr:rowOff>
    </xdr:from>
    <xdr:ext cx="534377" cy="259045"/>
    <xdr:sp macro="" textlink="">
      <xdr:nvSpPr>
        <xdr:cNvPr id="241" name="テキスト ボックス 240"/>
        <xdr:cNvSpPr txBox="1"/>
      </xdr:nvSpPr>
      <xdr:spPr>
        <a:xfrm>
          <a:off x="3530111" y="16666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107035</xdr:rowOff>
    </xdr:from>
    <xdr:to>
      <xdr:col>15</xdr:col>
      <xdr:colOff>50800</xdr:colOff>
      <xdr:row>96</xdr:row>
      <xdr:rowOff>131724</xdr:rowOff>
    </xdr:to>
    <xdr:cxnSp macro="">
      <xdr:nvCxnSpPr>
        <xdr:cNvPr id="242" name="直線コネクタ 241"/>
        <xdr:cNvCxnSpPr/>
      </xdr:nvCxnSpPr>
      <xdr:spPr>
        <a:xfrm flipV="1">
          <a:off x="2019300" y="16566235"/>
          <a:ext cx="889000" cy="24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112674</xdr:rowOff>
    </xdr:from>
    <xdr:to>
      <xdr:col>15</xdr:col>
      <xdr:colOff>101600</xdr:colOff>
      <xdr:row>97</xdr:row>
      <xdr:rowOff>42824</xdr:rowOff>
    </xdr:to>
    <xdr:sp macro="" textlink="">
      <xdr:nvSpPr>
        <xdr:cNvPr id="243" name="フローチャート: 判断 242"/>
        <xdr:cNvSpPr/>
      </xdr:nvSpPr>
      <xdr:spPr>
        <a:xfrm>
          <a:off x="2857500" y="1657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33951</xdr:rowOff>
    </xdr:from>
    <xdr:ext cx="534377" cy="259045"/>
    <xdr:sp macro="" textlink="">
      <xdr:nvSpPr>
        <xdr:cNvPr id="244" name="テキスト ボックス 243"/>
        <xdr:cNvSpPr txBox="1"/>
      </xdr:nvSpPr>
      <xdr:spPr>
        <a:xfrm>
          <a:off x="2641111" y="16664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131724</xdr:rowOff>
    </xdr:from>
    <xdr:to>
      <xdr:col>10</xdr:col>
      <xdr:colOff>114300</xdr:colOff>
      <xdr:row>97</xdr:row>
      <xdr:rowOff>41529</xdr:rowOff>
    </xdr:to>
    <xdr:cxnSp macro="">
      <xdr:nvCxnSpPr>
        <xdr:cNvPr id="245" name="直線コネクタ 244"/>
        <xdr:cNvCxnSpPr/>
      </xdr:nvCxnSpPr>
      <xdr:spPr>
        <a:xfrm flipV="1">
          <a:off x="1130300" y="16590924"/>
          <a:ext cx="889000" cy="81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142570</xdr:rowOff>
    </xdr:from>
    <xdr:to>
      <xdr:col>10</xdr:col>
      <xdr:colOff>165100</xdr:colOff>
      <xdr:row>97</xdr:row>
      <xdr:rowOff>72720</xdr:rowOff>
    </xdr:to>
    <xdr:sp macro="" textlink="">
      <xdr:nvSpPr>
        <xdr:cNvPr id="246" name="フローチャート: 判断 245"/>
        <xdr:cNvSpPr/>
      </xdr:nvSpPr>
      <xdr:spPr>
        <a:xfrm>
          <a:off x="1968500" y="1660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63847</xdr:rowOff>
    </xdr:from>
    <xdr:ext cx="534377" cy="259045"/>
    <xdr:sp macro="" textlink="">
      <xdr:nvSpPr>
        <xdr:cNvPr id="247" name="テキスト ボックス 246"/>
        <xdr:cNvSpPr txBox="1"/>
      </xdr:nvSpPr>
      <xdr:spPr>
        <a:xfrm>
          <a:off x="1752111" y="16694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10440</xdr:rowOff>
    </xdr:from>
    <xdr:to>
      <xdr:col>6</xdr:col>
      <xdr:colOff>38100</xdr:colOff>
      <xdr:row>97</xdr:row>
      <xdr:rowOff>112040</xdr:rowOff>
    </xdr:to>
    <xdr:sp macro="" textlink="">
      <xdr:nvSpPr>
        <xdr:cNvPr id="248" name="フローチャート: 判断 247"/>
        <xdr:cNvSpPr/>
      </xdr:nvSpPr>
      <xdr:spPr>
        <a:xfrm>
          <a:off x="1079500" y="1664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103167</xdr:rowOff>
    </xdr:from>
    <xdr:ext cx="534377" cy="259045"/>
    <xdr:sp macro="" textlink="">
      <xdr:nvSpPr>
        <xdr:cNvPr id="249" name="テキスト ボックス 248"/>
        <xdr:cNvSpPr txBox="1"/>
      </xdr:nvSpPr>
      <xdr:spPr>
        <a:xfrm>
          <a:off x="863111" y="16733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8243</xdr:rowOff>
    </xdr:from>
    <xdr:to>
      <xdr:col>24</xdr:col>
      <xdr:colOff>114300</xdr:colOff>
      <xdr:row>96</xdr:row>
      <xdr:rowOff>109843</xdr:rowOff>
    </xdr:to>
    <xdr:sp macro="" textlink="">
      <xdr:nvSpPr>
        <xdr:cNvPr id="255" name="楕円 254"/>
        <xdr:cNvSpPr/>
      </xdr:nvSpPr>
      <xdr:spPr>
        <a:xfrm>
          <a:off x="4584700" y="16467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31120</xdr:rowOff>
    </xdr:from>
    <xdr:ext cx="534377" cy="259045"/>
    <xdr:sp macro="" textlink="">
      <xdr:nvSpPr>
        <xdr:cNvPr id="256" name="扶助費該当値テキスト"/>
        <xdr:cNvSpPr txBox="1"/>
      </xdr:nvSpPr>
      <xdr:spPr>
        <a:xfrm>
          <a:off x="4686300" y="16318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68135</xdr:rowOff>
    </xdr:from>
    <xdr:to>
      <xdr:col>20</xdr:col>
      <xdr:colOff>38100</xdr:colOff>
      <xdr:row>96</xdr:row>
      <xdr:rowOff>169735</xdr:rowOff>
    </xdr:to>
    <xdr:sp macro="" textlink="">
      <xdr:nvSpPr>
        <xdr:cNvPr id="257" name="楕円 256"/>
        <xdr:cNvSpPr/>
      </xdr:nvSpPr>
      <xdr:spPr>
        <a:xfrm>
          <a:off x="3746500" y="16527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14812</xdr:rowOff>
    </xdr:from>
    <xdr:ext cx="534377" cy="259045"/>
    <xdr:sp macro="" textlink="">
      <xdr:nvSpPr>
        <xdr:cNvPr id="258" name="テキスト ボックス 257"/>
        <xdr:cNvSpPr txBox="1"/>
      </xdr:nvSpPr>
      <xdr:spPr>
        <a:xfrm>
          <a:off x="3530111" y="16302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56235</xdr:rowOff>
    </xdr:from>
    <xdr:to>
      <xdr:col>15</xdr:col>
      <xdr:colOff>101600</xdr:colOff>
      <xdr:row>96</xdr:row>
      <xdr:rowOff>157835</xdr:rowOff>
    </xdr:to>
    <xdr:sp macro="" textlink="">
      <xdr:nvSpPr>
        <xdr:cNvPr id="259" name="楕円 258"/>
        <xdr:cNvSpPr/>
      </xdr:nvSpPr>
      <xdr:spPr>
        <a:xfrm>
          <a:off x="2857500" y="16515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2912</xdr:rowOff>
    </xdr:from>
    <xdr:ext cx="534377" cy="259045"/>
    <xdr:sp macro="" textlink="">
      <xdr:nvSpPr>
        <xdr:cNvPr id="260" name="テキスト ボックス 259"/>
        <xdr:cNvSpPr txBox="1"/>
      </xdr:nvSpPr>
      <xdr:spPr>
        <a:xfrm>
          <a:off x="2641111" y="16290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80924</xdr:rowOff>
    </xdr:from>
    <xdr:to>
      <xdr:col>10</xdr:col>
      <xdr:colOff>165100</xdr:colOff>
      <xdr:row>97</xdr:row>
      <xdr:rowOff>11074</xdr:rowOff>
    </xdr:to>
    <xdr:sp macro="" textlink="">
      <xdr:nvSpPr>
        <xdr:cNvPr id="261" name="楕円 260"/>
        <xdr:cNvSpPr/>
      </xdr:nvSpPr>
      <xdr:spPr>
        <a:xfrm>
          <a:off x="1968500" y="1654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27601</xdr:rowOff>
    </xdr:from>
    <xdr:ext cx="534377" cy="259045"/>
    <xdr:sp macro="" textlink="">
      <xdr:nvSpPr>
        <xdr:cNvPr id="262" name="テキスト ボックス 261"/>
        <xdr:cNvSpPr txBox="1"/>
      </xdr:nvSpPr>
      <xdr:spPr>
        <a:xfrm>
          <a:off x="1752111" y="16315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162179</xdr:rowOff>
    </xdr:from>
    <xdr:to>
      <xdr:col>6</xdr:col>
      <xdr:colOff>38100</xdr:colOff>
      <xdr:row>97</xdr:row>
      <xdr:rowOff>92329</xdr:rowOff>
    </xdr:to>
    <xdr:sp macro="" textlink="">
      <xdr:nvSpPr>
        <xdr:cNvPr id="263" name="楕円 262"/>
        <xdr:cNvSpPr/>
      </xdr:nvSpPr>
      <xdr:spPr>
        <a:xfrm>
          <a:off x="1079500" y="16621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108856</xdr:rowOff>
    </xdr:from>
    <xdr:ext cx="534377" cy="259045"/>
    <xdr:sp macro="" textlink="">
      <xdr:nvSpPr>
        <xdr:cNvPr id="264" name="テキスト ボックス 263"/>
        <xdr:cNvSpPr txBox="1"/>
      </xdr:nvSpPr>
      <xdr:spPr>
        <a:xfrm>
          <a:off x="863111" y="16396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139700</xdr:rowOff>
    </xdr:from>
    <xdr:to>
      <xdr:col>59</xdr:col>
      <xdr:colOff>50800</xdr:colOff>
      <xdr:row>39</xdr:row>
      <xdr:rowOff>139700</xdr:rowOff>
    </xdr:to>
    <xdr:cxnSp macro="">
      <xdr:nvCxnSpPr>
        <xdr:cNvPr id="275" name="直線コネクタ 274"/>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168927</xdr:rowOff>
    </xdr:from>
    <xdr:ext cx="248786" cy="259045"/>
    <xdr:sp macro="" textlink="">
      <xdr:nvSpPr>
        <xdr:cNvPr id="276" name="テキスト ボックス 275"/>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77" name="直線コネクタ 276"/>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54627</xdr:rowOff>
    </xdr:from>
    <xdr:ext cx="531299" cy="259045"/>
    <xdr:sp macro="" textlink="">
      <xdr:nvSpPr>
        <xdr:cNvPr id="278" name="テキスト ボックス 277"/>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82550</xdr:rowOff>
    </xdr:from>
    <xdr:to>
      <xdr:col>59</xdr:col>
      <xdr:colOff>50800</xdr:colOff>
      <xdr:row>36</xdr:row>
      <xdr:rowOff>82550</xdr:rowOff>
    </xdr:to>
    <xdr:cxnSp macro="">
      <xdr:nvCxnSpPr>
        <xdr:cNvPr id="279" name="直線コネクタ 278"/>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111777</xdr:rowOff>
    </xdr:from>
    <xdr:ext cx="531299" cy="259045"/>
    <xdr:sp macro="" textlink="">
      <xdr:nvSpPr>
        <xdr:cNvPr id="280" name="テキスト ボックス 279"/>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2" name="テキスト ボックス 281"/>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25400</xdr:rowOff>
    </xdr:from>
    <xdr:to>
      <xdr:col>59</xdr:col>
      <xdr:colOff>50800</xdr:colOff>
      <xdr:row>33</xdr:row>
      <xdr:rowOff>25400</xdr:rowOff>
    </xdr:to>
    <xdr:cxnSp macro="">
      <xdr:nvCxnSpPr>
        <xdr:cNvPr id="283" name="直線コネクタ 282"/>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54627</xdr:rowOff>
    </xdr:from>
    <xdr:ext cx="531299" cy="259045"/>
    <xdr:sp macro="" textlink="">
      <xdr:nvSpPr>
        <xdr:cNvPr id="284" name="テキスト ボックス 283"/>
        <xdr:cNvSpPr txBox="1"/>
      </xdr:nvSpPr>
      <xdr:spPr>
        <a:xfrm>
          <a:off x="6072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85" name="直線コネクタ 284"/>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86" name="テキスト ボックス 285"/>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29</xdr:row>
      <xdr:rowOff>139700</xdr:rowOff>
    </xdr:from>
    <xdr:to>
      <xdr:col>59</xdr:col>
      <xdr:colOff>50800</xdr:colOff>
      <xdr:row>29</xdr:row>
      <xdr:rowOff>139700</xdr:rowOff>
    </xdr:to>
    <xdr:cxnSp macro="">
      <xdr:nvCxnSpPr>
        <xdr:cNvPr id="287" name="直線コネクタ 286"/>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28</xdr:row>
      <xdr:rowOff>168927</xdr:rowOff>
    </xdr:from>
    <xdr:ext cx="595419" cy="259045"/>
    <xdr:sp macro="" textlink="">
      <xdr:nvSpPr>
        <xdr:cNvPr id="288" name="テキスト ボックス 287"/>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63933</xdr:rowOff>
    </xdr:from>
    <xdr:to>
      <xdr:col>54</xdr:col>
      <xdr:colOff>189865</xdr:colOff>
      <xdr:row>38</xdr:row>
      <xdr:rowOff>116983</xdr:rowOff>
    </xdr:to>
    <xdr:cxnSp macro="">
      <xdr:nvCxnSpPr>
        <xdr:cNvPr id="292" name="直線コネクタ 291"/>
        <xdr:cNvCxnSpPr/>
      </xdr:nvCxnSpPr>
      <xdr:spPr>
        <a:xfrm flipV="1">
          <a:off x="10475595" y="5207433"/>
          <a:ext cx="1270" cy="1424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120810</xdr:rowOff>
    </xdr:from>
    <xdr:ext cx="534377" cy="259045"/>
    <xdr:sp macro="" textlink="">
      <xdr:nvSpPr>
        <xdr:cNvPr id="293" name="補助費等最小値テキスト"/>
        <xdr:cNvSpPr txBox="1"/>
      </xdr:nvSpPr>
      <xdr:spPr>
        <a:xfrm>
          <a:off x="10528300" y="6635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116983</xdr:rowOff>
    </xdr:from>
    <xdr:to>
      <xdr:col>55</xdr:col>
      <xdr:colOff>88900</xdr:colOff>
      <xdr:row>38</xdr:row>
      <xdr:rowOff>116983</xdr:rowOff>
    </xdr:to>
    <xdr:cxnSp macro="">
      <xdr:nvCxnSpPr>
        <xdr:cNvPr id="294" name="直線コネクタ 293"/>
        <xdr:cNvCxnSpPr/>
      </xdr:nvCxnSpPr>
      <xdr:spPr>
        <a:xfrm>
          <a:off x="10388600" y="6632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10610</xdr:rowOff>
    </xdr:from>
    <xdr:ext cx="599010" cy="259045"/>
    <xdr:sp macro="" textlink="">
      <xdr:nvSpPr>
        <xdr:cNvPr id="295" name="補助費等最大値テキスト"/>
        <xdr:cNvSpPr txBox="1"/>
      </xdr:nvSpPr>
      <xdr:spPr>
        <a:xfrm>
          <a:off x="10528300" y="4982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63933</xdr:rowOff>
    </xdr:from>
    <xdr:to>
      <xdr:col>55</xdr:col>
      <xdr:colOff>88900</xdr:colOff>
      <xdr:row>30</xdr:row>
      <xdr:rowOff>63933</xdr:rowOff>
    </xdr:to>
    <xdr:cxnSp macro="">
      <xdr:nvCxnSpPr>
        <xdr:cNvPr id="296" name="直線コネクタ 295"/>
        <xdr:cNvCxnSpPr/>
      </xdr:nvCxnSpPr>
      <xdr:spPr>
        <a:xfrm>
          <a:off x="10388600" y="5207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55904</xdr:rowOff>
    </xdr:from>
    <xdr:to>
      <xdr:col>55</xdr:col>
      <xdr:colOff>0</xdr:colOff>
      <xdr:row>36</xdr:row>
      <xdr:rowOff>131556</xdr:rowOff>
    </xdr:to>
    <xdr:cxnSp macro="">
      <xdr:nvCxnSpPr>
        <xdr:cNvPr id="297" name="直線コネクタ 296"/>
        <xdr:cNvCxnSpPr/>
      </xdr:nvCxnSpPr>
      <xdr:spPr>
        <a:xfrm flipV="1">
          <a:off x="9639300" y="6056654"/>
          <a:ext cx="838200" cy="247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123105</xdr:rowOff>
    </xdr:from>
    <xdr:ext cx="534377" cy="259045"/>
    <xdr:sp macro="" textlink="">
      <xdr:nvSpPr>
        <xdr:cNvPr id="298" name="補助費等平均値テキスト"/>
        <xdr:cNvSpPr txBox="1"/>
      </xdr:nvSpPr>
      <xdr:spPr>
        <a:xfrm>
          <a:off x="10528300" y="6123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144678</xdr:rowOff>
    </xdr:from>
    <xdr:to>
      <xdr:col>55</xdr:col>
      <xdr:colOff>50800</xdr:colOff>
      <xdr:row>36</xdr:row>
      <xdr:rowOff>74828</xdr:rowOff>
    </xdr:to>
    <xdr:sp macro="" textlink="">
      <xdr:nvSpPr>
        <xdr:cNvPr id="299" name="フローチャート: 判断 298"/>
        <xdr:cNvSpPr/>
      </xdr:nvSpPr>
      <xdr:spPr>
        <a:xfrm>
          <a:off x="10426700" y="614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101195</xdr:rowOff>
    </xdr:from>
    <xdr:to>
      <xdr:col>50</xdr:col>
      <xdr:colOff>114300</xdr:colOff>
      <xdr:row>36</xdr:row>
      <xdr:rowOff>131556</xdr:rowOff>
    </xdr:to>
    <xdr:cxnSp macro="">
      <xdr:nvCxnSpPr>
        <xdr:cNvPr id="300" name="直線コネクタ 299"/>
        <xdr:cNvCxnSpPr/>
      </xdr:nvCxnSpPr>
      <xdr:spPr>
        <a:xfrm>
          <a:off x="8750300" y="6273395"/>
          <a:ext cx="889000" cy="30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31250</xdr:rowOff>
    </xdr:from>
    <xdr:to>
      <xdr:col>50</xdr:col>
      <xdr:colOff>165100</xdr:colOff>
      <xdr:row>36</xdr:row>
      <xdr:rowOff>132850</xdr:rowOff>
    </xdr:to>
    <xdr:sp macro="" textlink="">
      <xdr:nvSpPr>
        <xdr:cNvPr id="301" name="フローチャート: 判断 300"/>
        <xdr:cNvSpPr/>
      </xdr:nvSpPr>
      <xdr:spPr>
        <a:xfrm>
          <a:off x="9588500" y="6203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149377</xdr:rowOff>
    </xdr:from>
    <xdr:ext cx="534377" cy="259045"/>
    <xdr:sp macro="" textlink="">
      <xdr:nvSpPr>
        <xdr:cNvPr id="302" name="テキスト ボックス 301"/>
        <xdr:cNvSpPr txBox="1"/>
      </xdr:nvSpPr>
      <xdr:spPr>
        <a:xfrm>
          <a:off x="9372111" y="5978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90651</xdr:rowOff>
    </xdr:from>
    <xdr:to>
      <xdr:col>45</xdr:col>
      <xdr:colOff>177800</xdr:colOff>
      <xdr:row>36</xdr:row>
      <xdr:rowOff>101195</xdr:rowOff>
    </xdr:to>
    <xdr:cxnSp macro="">
      <xdr:nvCxnSpPr>
        <xdr:cNvPr id="303" name="直線コネクタ 302"/>
        <xdr:cNvCxnSpPr/>
      </xdr:nvCxnSpPr>
      <xdr:spPr>
        <a:xfrm>
          <a:off x="7861300" y="6262851"/>
          <a:ext cx="889000" cy="10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41994</xdr:rowOff>
    </xdr:from>
    <xdr:to>
      <xdr:col>46</xdr:col>
      <xdr:colOff>38100</xdr:colOff>
      <xdr:row>36</xdr:row>
      <xdr:rowOff>143594</xdr:rowOff>
    </xdr:to>
    <xdr:sp macro="" textlink="">
      <xdr:nvSpPr>
        <xdr:cNvPr id="304" name="フローチャート: 判断 303"/>
        <xdr:cNvSpPr/>
      </xdr:nvSpPr>
      <xdr:spPr>
        <a:xfrm>
          <a:off x="8699500" y="621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160121</xdr:rowOff>
    </xdr:from>
    <xdr:ext cx="534377" cy="259045"/>
    <xdr:sp macro="" textlink="">
      <xdr:nvSpPr>
        <xdr:cNvPr id="305" name="テキスト ボックス 304"/>
        <xdr:cNvSpPr txBox="1"/>
      </xdr:nvSpPr>
      <xdr:spPr>
        <a:xfrm>
          <a:off x="8483111" y="598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50346</xdr:rowOff>
    </xdr:from>
    <xdr:to>
      <xdr:col>41</xdr:col>
      <xdr:colOff>50800</xdr:colOff>
      <xdr:row>36</xdr:row>
      <xdr:rowOff>90651</xdr:rowOff>
    </xdr:to>
    <xdr:cxnSp macro="">
      <xdr:nvCxnSpPr>
        <xdr:cNvPr id="306" name="直線コネクタ 305"/>
        <xdr:cNvCxnSpPr/>
      </xdr:nvCxnSpPr>
      <xdr:spPr>
        <a:xfrm>
          <a:off x="6972300" y="6222546"/>
          <a:ext cx="889000" cy="40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57667</xdr:rowOff>
    </xdr:from>
    <xdr:to>
      <xdr:col>41</xdr:col>
      <xdr:colOff>101600</xdr:colOff>
      <xdr:row>36</xdr:row>
      <xdr:rowOff>159267</xdr:rowOff>
    </xdr:to>
    <xdr:sp macro="" textlink="">
      <xdr:nvSpPr>
        <xdr:cNvPr id="307" name="フローチャート: 判断 306"/>
        <xdr:cNvSpPr/>
      </xdr:nvSpPr>
      <xdr:spPr>
        <a:xfrm>
          <a:off x="7810500" y="622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150394</xdr:rowOff>
    </xdr:from>
    <xdr:ext cx="534377" cy="259045"/>
    <xdr:sp macro="" textlink="">
      <xdr:nvSpPr>
        <xdr:cNvPr id="308" name="テキスト ボックス 307"/>
        <xdr:cNvSpPr txBox="1"/>
      </xdr:nvSpPr>
      <xdr:spPr>
        <a:xfrm>
          <a:off x="7594111" y="6322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71812</xdr:rowOff>
    </xdr:from>
    <xdr:to>
      <xdr:col>36</xdr:col>
      <xdr:colOff>165100</xdr:colOff>
      <xdr:row>37</xdr:row>
      <xdr:rowOff>1962</xdr:rowOff>
    </xdr:to>
    <xdr:sp macro="" textlink="">
      <xdr:nvSpPr>
        <xdr:cNvPr id="309" name="フローチャート: 判断 308"/>
        <xdr:cNvSpPr/>
      </xdr:nvSpPr>
      <xdr:spPr>
        <a:xfrm>
          <a:off x="6921500" y="6244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164539</xdr:rowOff>
    </xdr:from>
    <xdr:ext cx="534377" cy="259045"/>
    <xdr:sp macro="" textlink="">
      <xdr:nvSpPr>
        <xdr:cNvPr id="310" name="テキスト ボックス 309"/>
        <xdr:cNvSpPr txBox="1"/>
      </xdr:nvSpPr>
      <xdr:spPr>
        <a:xfrm>
          <a:off x="6705111" y="6336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5104</xdr:rowOff>
    </xdr:from>
    <xdr:to>
      <xdr:col>55</xdr:col>
      <xdr:colOff>50800</xdr:colOff>
      <xdr:row>35</xdr:row>
      <xdr:rowOff>106704</xdr:rowOff>
    </xdr:to>
    <xdr:sp macro="" textlink="">
      <xdr:nvSpPr>
        <xdr:cNvPr id="316" name="楕円 315"/>
        <xdr:cNvSpPr/>
      </xdr:nvSpPr>
      <xdr:spPr>
        <a:xfrm>
          <a:off x="10426700" y="6005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27981</xdr:rowOff>
    </xdr:from>
    <xdr:ext cx="534377" cy="259045"/>
    <xdr:sp macro="" textlink="">
      <xdr:nvSpPr>
        <xdr:cNvPr id="317" name="補助費等該当値テキスト"/>
        <xdr:cNvSpPr txBox="1"/>
      </xdr:nvSpPr>
      <xdr:spPr>
        <a:xfrm>
          <a:off x="10528300" y="5857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80756</xdr:rowOff>
    </xdr:from>
    <xdr:to>
      <xdr:col>50</xdr:col>
      <xdr:colOff>165100</xdr:colOff>
      <xdr:row>37</xdr:row>
      <xdr:rowOff>10906</xdr:rowOff>
    </xdr:to>
    <xdr:sp macro="" textlink="">
      <xdr:nvSpPr>
        <xdr:cNvPr id="318" name="楕円 317"/>
        <xdr:cNvSpPr/>
      </xdr:nvSpPr>
      <xdr:spPr>
        <a:xfrm>
          <a:off x="9588500" y="625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2033</xdr:rowOff>
    </xdr:from>
    <xdr:ext cx="534377" cy="259045"/>
    <xdr:sp macro="" textlink="">
      <xdr:nvSpPr>
        <xdr:cNvPr id="319" name="テキスト ボックス 318"/>
        <xdr:cNvSpPr txBox="1"/>
      </xdr:nvSpPr>
      <xdr:spPr>
        <a:xfrm>
          <a:off x="9372111" y="6345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50395</xdr:rowOff>
    </xdr:from>
    <xdr:to>
      <xdr:col>46</xdr:col>
      <xdr:colOff>38100</xdr:colOff>
      <xdr:row>36</xdr:row>
      <xdr:rowOff>151995</xdr:rowOff>
    </xdr:to>
    <xdr:sp macro="" textlink="">
      <xdr:nvSpPr>
        <xdr:cNvPr id="320" name="楕円 319"/>
        <xdr:cNvSpPr/>
      </xdr:nvSpPr>
      <xdr:spPr>
        <a:xfrm>
          <a:off x="8699500" y="6222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143122</xdr:rowOff>
    </xdr:from>
    <xdr:ext cx="534377" cy="259045"/>
    <xdr:sp macro="" textlink="">
      <xdr:nvSpPr>
        <xdr:cNvPr id="321" name="テキスト ボックス 320"/>
        <xdr:cNvSpPr txBox="1"/>
      </xdr:nvSpPr>
      <xdr:spPr>
        <a:xfrm>
          <a:off x="8483111" y="6315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39851</xdr:rowOff>
    </xdr:from>
    <xdr:to>
      <xdr:col>41</xdr:col>
      <xdr:colOff>101600</xdr:colOff>
      <xdr:row>36</xdr:row>
      <xdr:rowOff>141451</xdr:rowOff>
    </xdr:to>
    <xdr:sp macro="" textlink="">
      <xdr:nvSpPr>
        <xdr:cNvPr id="322" name="楕円 321"/>
        <xdr:cNvSpPr/>
      </xdr:nvSpPr>
      <xdr:spPr>
        <a:xfrm>
          <a:off x="7810500" y="6212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157978</xdr:rowOff>
    </xdr:from>
    <xdr:ext cx="534377" cy="259045"/>
    <xdr:sp macro="" textlink="">
      <xdr:nvSpPr>
        <xdr:cNvPr id="323" name="テキスト ボックス 322"/>
        <xdr:cNvSpPr txBox="1"/>
      </xdr:nvSpPr>
      <xdr:spPr>
        <a:xfrm>
          <a:off x="7594111" y="5987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170996</xdr:rowOff>
    </xdr:from>
    <xdr:to>
      <xdr:col>36</xdr:col>
      <xdr:colOff>165100</xdr:colOff>
      <xdr:row>36</xdr:row>
      <xdr:rowOff>101146</xdr:rowOff>
    </xdr:to>
    <xdr:sp macro="" textlink="">
      <xdr:nvSpPr>
        <xdr:cNvPr id="324" name="楕円 323"/>
        <xdr:cNvSpPr/>
      </xdr:nvSpPr>
      <xdr:spPr>
        <a:xfrm>
          <a:off x="6921500" y="6171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117673</xdr:rowOff>
    </xdr:from>
    <xdr:ext cx="534377" cy="259045"/>
    <xdr:sp macro="" textlink="">
      <xdr:nvSpPr>
        <xdr:cNvPr id="325" name="テキスト ボックス 324"/>
        <xdr:cNvSpPr txBox="1"/>
      </xdr:nvSpPr>
      <xdr:spPr>
        <a:xfrm>
          <a:off x="6705111" y="5946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6" name="直線コネクタ 33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7" name="テキスト ボックス 33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8" name="直線コネクタ 33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9" name="テキスト ボックス 338"/>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0" name="直線コネクタ 33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1" name="テキスト ボックス 340"/>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2" name="直線コネクタ 34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3" name="テキスト ボックス 342"/>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4" name="直線コネクタ 34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5" name="テキスト ボックス 34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107506</xdr:rowOff>
    </xdr:from>
    <xdr:to>
      <xdr:col>54</xdr:col>
      <xdr:colOff>189865</xdr:colOff>
      <xdr:row>59</xdr:row>
      <xdr:rowOff>8651</xdr:rowOff>
    </xdr:to>
    <xdr:cxnSp macro="">
      <xdr:nvCxnSpPr>
        <xdr:cNvPr id="349" name="直線コネクタ 348"/>
        <xdr:cNvCxnSpPr/>
      </xdr:nvCxnSpPr>
      <xdr:spPr>
        <a:xfrm flipV="1">
          <a:off x="10475595" y="8851456"/>
          <a:ext cx="1270" cy="1272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12478</xdr:rowOff>
    </xdr:from>
    <xdr:ext cx="469744" cy="259045"/>
    <xdr:sp macro="" textlink="">
      <xdr:nvSpPr>
        <xdr:cNvPr id="350" name="普通建設事業費最小値テキスト"/>
        <xdr:cNvSpPr txBox="1"/>
      </xdr:nvSpPr>
      <xdr:spPr>
        <a:xfrm>
          <a:off x="10528300" y="10128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8651</xdr:rowOff>
    </xdr:from>
    <xdr:to>
      <xdr:col>55</xdr:col>
      <xdr:colOff>88900</xdr:colOff>
      <xdr:row>59</xdr:row>
      <xdr:rowOff>8651</xdr:rowOff>
    </xdr:to>
    <xdr:cxnSp macro="">
      <xdr:nvCxnSpPr>
        <xdr:cNvPr id="351" name="直線コネクタ 350"/>
        <xdr:cNvCxnSpPr/>
      </xdr:nvCxnSpPr>
      <xdr:spPr>
        <a:xfrm>
          <a:off x="10388600" y="10124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54183</xdr:rowOff>
    </xdr:from>
    <xdr:ext cx="599010" cy="259045"/>
    <xdr:sp macro="" textlink="">
      <xdr:nvSpPr>
        <xdr:cNvPr id="352" name="普通建設事業費最大値テキスト"/>
        <xdr:cNvSpPr txBox="1"/>
      </xdr:nvSpPr>
      <xdr:spPr>
        <a:xfrm>
          <a:off x="10528300" y="8626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107506</xdr:rowOff>
    </xdr:from>
    <xdr:to>
      <xdr:col>55</xdr:col>
      <xdr:colOff>88900</xdr:colOff>
      <xdr:row>51</xdr:row>
      <xdr:rowOff>107506</xdr:rowOff>
    </xdr:to>
    <xdr:cxnSp macro="">
      <xdr:nvCxnSpPr>
        <xdr:cNvPr id="353" name="直線コネクタ 352"/>
        <xdr:cNvCxnSpPr/>
      </xdr:nvCxnSpPr>
      <xdr:spPr>
        <a:xfrm>
          <a:off x="10388600" y="8851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133917</xdr:rowOff>
    </xdr:from>
    <xdr:to>
      <xdr:col>55</xdr:col>
      <xdr:colOff>0</xdr:colOff>
      <xdr:row>58</xdr:row>
      <xdr:rowOff>38323</xdr:rowOff>
    </xdr:to>
    <xdr:cxnSp macro="">
      <xdr:nvCxnSpPr>
        <xdr:cNvPr id="354" name="直線コネクタ 353"/>
        <xdr:cNvCxnSpPr/>
      </xdr:nvCxnSpPr>
      <xdr:spPr>
        <a:xfrm flipV="1">
          <a:off x="9639300" y="9906567"/>
          <a:ext cx="838200" cy="75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12047</xdr:rowOff>
    </xdr:from>
    <xdr:ext cx="534377" cy="259045"/>
    <xdr:sp macro="" textlink="">
      <xdr:nvSpPr>
        <xdr:cNvPr id="355" name="普通建設事業費平均値テキスト"/>
        <xdr:cNvSpPr txBox="1"/>
      </xdr:nvSpPr>
      <xdr:spPr>
        <a:xfrm>
          <a:off x="10528300" y="96132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160620</xdr:rowOff>
    </xdr:from>
    <xdr:to>
      <xdr:col>55</xdr:col>
      <xdr:colOff>50800</xdr:colOff>
      <xdr:row>57</xdr:row>
      <xdr:rowOff>90770</xdr:rowOff>
    </xdr:to>
    <xdr:sp macro="" textlink="">
      <xdr:nvSpPr>
        <xdr:cNvPr id="356" name="フローチャート: 判断 355"/>
        <xdr:cNvSpPr/>
      </xdr:nvSpPr>
      <xdr:spPr>
        <a:xfrm>
          <a:off x="10426700" y="976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32639</xdr:rowOff>
    </xdr:from>
    <xdr:to>
      <xdr:col>50</xdr:col>
      <xdr:colOff>114300</xdr:colOff>
      <xdr:row>58</xdr:row>
      <xdr:rowOff>38323</xdr:rowOff>
    </xdr:to>
    <xdr:cxnSp macro="">
      <xdr:nvCxnSpPr>
        <xdr:cNvPr id="357" name="直線コネクタ 356"/>
        <xdr:cNvCxnSpPr/>
      </xdr:nvCxnSpPr>
      <xdr:spPr>
        <a:xfrm>
          <a:off x="8750300" y="9976739"/>
          <a:ext cx="889000" cy="5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17013</xdr:rowOff>
    </xdr:from>
    <xdr:to>
      <xdr:col>50</xdr:col>
      <xdr:colOff>165100</xdr:colOff>
      <xdr:row>57</xdr:row>
      <xdr:rowOff>118613</xdr:rowOff>
    </xdr:to>
    <xdr:sp macro="" textlink="">
      <xdr:nvSpPr>
        <xdr:cNvPr id="358" name="フローチャート: 判断 357"/>
        <xdr:cNvSpPr/>
      </xdr:nvSpPr>
      <xdr:spPr>
        <a:xfrm>
          <a:off x="9588500" y="978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135140</xdr:rowOff>
    </xdr:from>
    <xdr:ext cx="534377" cy="259045"/>
    <xdr:sp macro="" textlink="">
      <xdr:nvSpPr>
        <xdr:cNvPr id="359" name="テキスト ボックス 358"/>
        <xdr:cNvSpPr txBox="1"/>
      </xdr:nvSpPr>
      <xdr:spPr>
        <a:xfrm>
          <a:off x="9372111" y="9564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152189</xdr:rowOff>
    </xdr:from>
    <xdr:to>
      <xdr:col>45</xdr:col>
      <xdr:colOff>177800</xdr:colOff>
      <xdr:row>58</xdr:row>
      <xdr:rowOff>32639</xdr:rowOff>
    </xdr:to>
    <xdr:cxnSp macro="">
      <xdr:nvCxnSpPr>
        <xdr:cNvPr id="360" name="直線コネクタ 359"/>
        <xdr:cNvCxnSpPr/>
      </xdr:nvCxnSpPr>
      <xdr:spPr>
        <a:xfrm>
          <a:off x="7861300" y="9924839"/>
          <a:ext cx="889000" cy="51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143611</xdr:rowOff>
    </xdr:from>
    <xdr:to>
      <xdr:col>46</xdr:col>
      <xdr:colOff>38100</xdr:colOff>
      <xdr:row>57</xdr:row>
      <xdr:rowOff>73761</xdr:rowOff>
    </xdr:to>
    <xdr:sp macro="" textlink="">
      <xdr:nvSpPr>
        <xdr:cNvPr id="361" name="フローチャート: 判断 360"/>
        <xdr:cNvSpPr/>
      </xdr:nvSpPr>
      <xdr:spPr>
        <a:xfrm>
          <a:off x="8699500" y="974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90288</xdr:rowOff>
    </xdr:from>
    <xdr:ext cx="534377" cy="259045"/>
    <xdr:sp macro="" textlink="">
      <xdr:nvSpPr>
        <xdr:cNvPr id="362" name="テキスト ボックス 361"/>
        <xdr:cNvSpPr txBox="1"/>
      </xdr:nvSpPr>
      <xdr:spPr>
        <a:xfrm>
          <a:off x="8483111" y="9520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82924</xdr:rowOff>
    </xdr:from>
    <xdr:to>
      <xdr:col>41</xdr:col>
      <xdr:colOff>50800</xdr:colOff>
      <xdr:row>57</xdr:row>
      <xdr:rowOff>152189</xdr:rowOff>
    </xdr:to>
    <xdr:cxnSp macro="">
      <xdr:nvCxnSpPr>
        <xdr:cNvPr id="363" name="直線コネクタ 362"/>
        <xdr:cNvCxnSpPr/>
      </xdr:nvCxnSpPr>
      <xdr:spPr>
        <a:xfrm>
          <a:off x="6972300" y="9855574"/>
          <a:ext cx="889000" cy="69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168880</xdr:rowOff>
    </xdr:from>
    <xdr:to>
      <xdr:col>41</xdr:col>
      <xdr:colOff>101600</xdr:colOff>
      <xdr:row>57</xdr:row>
      <xdr:rowOff>99030</xdr:rowOff>
    </xdr:to>
    <xdr:sp macro="" textlink="">
      <xdr:nvSpPr>
        <xdr:cNvPr id="364" name="フローチャート: 判断 363"/>
        <xdr:cNvSpPr/>
      </xdr:nvSpPr>
      <xdr:spPr>
        <a:xfrm>
          <a:off x="7810500" y="9770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115557</xdr:rowOff>
    </xdr:from>
    <xdr:ext cx="534377" cy="259045"/>
    <xdr:sp macro="" textlink="">
      <xdr:nvSpPr>
        <xdr:cNvPr id="365" name="テキスト ボックス 364"/>
        <xdr:cNvSpPr txBox="1"/>
      </xdr:nvSpPr>
      <xdr:spPr>
        <a:xfrm>
          <a:off x="7594111" y="954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147741</xdr:rowOff>
    </xdr:from>
    <xdr:to>
      <xdr:col>36</xdr:col>
      <xdr:colOff>165100</xdr:colOff>
      <xdr:row>57</xdr:row>
      <xdr:rowOff>77891</xdr:rowOff>
    </xdr:to>
    <xdr:sp macro="" textlink="">
      <xdr:nvSpPr>
        <xdr:cNvPr id="366" name="フローチャート: 判断 365"/>
        <xdr:cNvSpPr/>
      </xdr:nvSpPr>
      <xdr:spPr>
        <a:xfrm>
          <a:off x="6921500" y="9748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94418</xdr:rowOff>
    </xdr:from>
    <xdr:ext cx="534377" cy="259045"/>
    <xdr:sp macro="" textlink="">
      <xdr:nvSpPr>
        <xdr:cNvPr id="367" name="テキスト ボックス 366"/>
        <xdr:cNvSpPr txBox="1"/>
      </xdr:nvSpPr>
      <xdr:spPr>
        <a:xfrm>
          <a:off x="6705111" y="9524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83117</xdr:rowOff>
    </xdr:from>
    <xdr:to>
      <xdr:col>55</xdr:col>
      <xdr:colOff>50800</xdr:colOff>
      <xdr:row>58</xdr:row>
      <xdr:rowOff>13267</xdr:rowOff>
    </xdr:to>
    <xdr:sp macro="" textlink="">
      <xdr:nvSpPr>
        <xdr:cNvPr id="373" name="楕円 372"/>
        <xdr:cNvSpPr/>
      </xdr:nvSpPr>
      <xdr:spPr>
        <a:xfrm>
          <a:off x="10426700" y="9855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61544</xdr:rowOff>
    </xdr:from>
    <xdr:ext cx="534377" cy="259045"/>
    <xdr:sp macro="" textlink="">
      <xdr:nvSpPr>
        <xdr:cNvPr id="374" name="普通建設事業費該当値テキスト"/>
        <xdr:cNvSpPr txBox="1"/>
      </xdr:nvSpPr>
      <xdr:spPr>
        <a:xfrm>
          <a:off x="10528300" y="9834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158973</xdr:rowOff>
    </xdr:from>
    <xdr:to>
      <xdr:col>50</xdr:col>
      <xdr:colOff>165100</xdr:colOff>
      <xdr:row>58</xdr:row>
      <xdr:rowOff>89123</xdr:rowOff>
    </xdr:to>
    <xdr:sp macro="" textlink="">
      <xdr:nvSpPr>
        <xdr:cNvPr id="375" name="楕円 374"/>
        <xdr:cNvSpPr/>
      </xdr:nvSpPr>
      <xdr:spPr>
        <a:xfrm>
          <a:off x="9588500" y="9931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80250</xdr:rowOff>
    </xdr:from>
    <xdr:ext cx="534377" cy="259045"/>
    <xdr:sp macro="" textlink="">
      <xdr:nvSpPr>
        <xdr:cNvPr id="376" name="テキスト ボックス 375"/>
        <xdr:cNvSpPr txBox="1"/>
      </xdr:nvSpPr>
      <xdr:spPr>
        <a:xfrm>
          <a:off x="9372111" y="10024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153289</xdr:rowOff>
    </xdr:from>
    <xdr:to>
      <xdr:col>46</xdr:col>
      <xdr:colOff>38100</xdr:colOff>
      <xdr:row>58</xdr:row>
      <xdr:rowOff>83439</xdr:rowOff>
    </xdr:to>
    <xdr:sp macro="" textlink="">
      <xdr:nvSpPr>
        <xdr:cNvPr id="377" name="楕円 376"/>
        <xdr:cNvSpPr/>
      </xdr:nvSpPr>
      <xdr:spPr>
        <a:xfrm>
          <a:off x="8699500" y="992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74566</xdr:rowOff>
    </xdr:from>
    <xdr:ext cx="534377" cy="259045"/>
    <xdr:sp macro="" textlink="">
      <xdr:nvSpPr>
        <xdr:cNvPr id="378" name="テキスト ボックス 377"/>
        <xdr:cNvSpPr txBox="1"/>
      </xdr:nvSpPr>
      <xdr:spPr>
        <a:xfrm>
          <a:off x="8483111" y="10018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101389</xdr:rowOff>
    </xdr:from>
    <xdr:to>
      <xdr:col>41</xdr:col>
      <xdr:colOff>101600</xdr:colOff>
      <xdr:row>58</xdr:row>
      <xdr:rowOff>31539</xdr:rowOff>
    </xdr:to>
    <xdr:sp macro="" textlink="">
      <xdr:nvSpPr>
        <xdr:cNvPr id="379" name="楕円 378"/>
        <xdr:cNvSpPr/>
      </xdr:nvSpPr>
      <xdr:spPr>
        <a:xfrm>
          <a:off x="7810500" y="987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22666</xdr:rowOff>
    </xdr:from>
    <xdr:ext cx="534377" cy="259045"/>
    <xdr:sp macro="" textlink="">
      <xdr:nvSpPr>
        <xdr:cNvPr id="380" name="テキスト ボックス 379"/>
        <xdr:cNvSpPr txBox="1"/>
      </xdr:nvSpPr>
      <xdr:spPr>
        <a:xfrm>
          <a:off x="7594111" y="9966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32124</xdr:rowOff>
    </xdr:from>
    <xdr:to>
      <xdr:col>36</xdr:col>
      <xdr:colOff>165100</xdr:colOff>
      <xdr:row>57</xdr:row>
      <xdr:rowOff>133724</xdr:rowOff>
    </xdr:to>
    <xdr:sp macro="" textlink="">
      <xdr:nvSpPr>
        <xdr:cNvPr id="381" name="楕円 380"/>
        <xdr:cNvSpPr/>
      </xdr:nvSpPr>
      <xdr:spPr>
        <a:xfrm>
          <a:off x="6921500" y="9804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124851</xdr:rowOff>
    </xdr:from>
    <xdr:ext cx="534377" cy="259045"/>
    <xdr:sp macro="" textlink="">
      <xdr:nvSpPr>
        <xdr:cNvPr id="382" name="テキスト ボックス 381"/>
        <xdr:cNvSpPr txBox="1"/>
      </xdr:nvSpPr>
      <xdr:spPr>
        <a:xfrm>
          <a:off x="6705111" y="9897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2" name="テキスト ボックス 401"/>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119938</xdr:rowOff>
    </xdr:from>
    <xdr:to>
      <xdr:col>54</xdr:col>
      <xdr:colOff>189865</xdr:colOff>
      <xdr:row>79</xdr:row>
      <xdr:rowOff>44450</xdr:rowOff>
    </xdr:to>
    <xdr:cxnSp macro="">
      <xdr:nvCxnSpPr>
        <xdr:cNvPr id="406" name="直線コネクタ 405"/>
        <xdr:cNvCxnSpPr/>
      </xdr:nvCxnSpPr>
      <xdr:spPr>
        <a:xfrm flipV="1">
          <a:off x="10475595" y="12121438"/>
          <a:ext cx="1270" cy="1467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7"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8" name="直線コネクタ 407"/>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66615</xdr:rowOff>
    </xdr:from>
    <xdr:ext cx="599010" cy="259045"/>
    <xdr:sp macro="" textlink="">
      <xdr:nvSpPr>
        <xdr:cNvPr id="409" name="普通建設事業費 （ うち新規整備　）最大値テキスト"/>
        <xdr:cNvSpPr txBox="1"/>
      </xdr:nvSpPr>
      <xdr:spPr>
        <a:xfrm>
          <a:off x="10528300" y="11896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115,556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119938</xdr:rowOff>
    </xdr:from>
    <xdr:to>
      <xdr:col>55</xdr:col>
      <xdr:colOff>88900</xdr:colOff>
      <xdr:row>70</xdr:row>
      <xdr:rowOff>119938</xdr:rowOff>
    </xdr:to>
    <xdr:cxnSp macro="">
      <xdr:nvCxnSpPr>
        <xdr:cNvPr id="410" name="直線コネクタ 409"/>
        <xdr:cNvCxnSpPr/>
      </xdr:nvCxnSpPr>
      <xdr:spPr>
        <a:xfrm>
          <a:off x="10388600" y="12121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152476</xdr:rowOff>
    </xdr:from>
    <xdr:to>
      <xdr:col>55</xdr:col>
      <xdr:colOff>0</xdr:colOff>
      <xdr:row>78</xdr:row>
      <xdr:rowOff>170408</xdr:rowOff>
    </xdr:to>
    <xdr:cxnSp macro="">
      <xdr:nvCxnSpPr>
        <xdr:cNvPr id="411" name="直線コネクタ 410"/>
        <xdr:cNvCxnSpPr/>
      </xdr:nvCxnSpPr>
      <xdr:spPr>
        <a:xfrm>
          <a:off x="9639300" y="13525576"/>
          <a:ext cx="838200" cy="17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15042</xdr:rowOff>
    </xdr:from>
    <xdr:ext cx="534377" cy="259045"/>
    <xdr:sp macro="" textlink="">
      <xdr:nvSpPr>
        <xdr:cNvPr id="412" name="普通建設事業費 （ うち新規整備　）平均値テキスト"/>
        <xdr:cNvSpPr txBox="1"/>
      </xdr:nvSpPr>
      <xdr:spPr>
        <a:xfrm>
          <a:off x="10528300" y="132166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163615</xdr:rowOff>
    </xdr:from>
    <xdr:to>
      <xdr:col>55</xdr:col>
      <xdr:colOff>50800</xdr:colOff>
      <xdr:row>78</xdr:row>
      <xdr:rowOff>93765</xdr:rowOff>
    </xdr:to>
    <xdr:sp macro="" textlink="">
      <xdr:nvSpPr>
        <xdr:cNvPr id="413" name="フローチャート: 判断 412"/>
        <xdr:cNvSpPr/>
      </xdr:nvSpPr>
      <xdr:spPr>
        <a:xfrm>
          <a:off x="10426700" y="1336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38430</xdr:rowOff>
    </xdr:from>
    <xdr:to>
      <xdr:col>50</xdr:col>
      <xdr:colOff>114300</xdr:colOff>
      <xdr:row>78</xdr:row>
      <xdr:rowOff>152476</xdr:rowOff>
    </xdr:to>
    <xdr:cxnSp macro="">
      <xdr:nvCxnSpPr>
        <xdr:cNvPr id="414" name="直線コネクタ 413"/>
        <xdr:cNvCxnSpPr/>
      </xdr:nvCxnSpPr>
      <xdr:spPr>
        <a:xfrm>
          <a:off x="8750300" y="13411530"/>
          <a:ext cx="889000" cy="114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10719</xdr:rowOff>
    </xdr:from>
    <xdr:to>
      <xdr:col>50</xdr:col>
      <xdr:colOff>165100</xdr:colOff>
      <xdr:row>78</xdr:row>
      <xdr:rowOff>112319</xdr:rowOff>
    </xdr:to>
    <xdr:sp macro="" textlink="">
      <xdr:nvSpPr>
        <xdr:cNvPr id="415" name="フローチャート: 判断 414"/>
        <xdr:cNvSpPr/>
      </xdr:nvSpPr>
      <xdr:spPr>
        <a:xfrm>
          <a:off x="9588500" y="1338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128846</xdr:rowOff>
    </xdr:from>
    <xdr:ext cx="534377" cy="259045"/>
    <xdr:sp macro="" textlink="">
      <xdr:nvSpPr>
        <xdr:cNvPr id="416" name="テキスト ボックス 415"/>
        <xdr:cNvSpPr txBox="1"/>
      </xdr:nvSpPr>
      <xdr:spPr>
        <a:xfrm>
          <a:off x="9372111" y="13159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38430</xdr:rowOff>
    </xdr:from>
    <xdr:to>
      <xdr:col>45</xdr:col>
      <xdr:colOff>177800</xdr:colOff>
      <xdr:row>78</xdr:row>
      <xdr:rowOff>44374</xdr:rowOff>
    </xdr:to>
    <xdr:cxnSp macro="">
      <xdr:nvCxnSpPr>
        <xdr:cNvPr id="417" name="直線コネクタ 416"/>
        <xdr:cNvCxnSpPr/>
      </xdr:nvCxnSpPr>
      <xdr:spPr>
        <a:xfrm flipV="1">
          <a:off x="7861300" y="13411530"/>
          <a:ext cx="8890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749</xdr:rowOff>
    </xdr:from>
    <xdr:to>
      <xdr:col>46</xdr:col>
      <xdr:colOff>38100</xdr:colOff>
      <xdr:row>78</xdr:row>
      <xdr:rowOff>102349</xdr:rowOff>
    </xdr:to>
    <xdr:sp macro="" textlink="">
      <xdr:nvSpPr>
        <xdr:cNvPr id="418" name="フローチャート: 判断 417"/>
        <xdr:cNvSpPr/>
      </xdr:nvSpPr>
      <xdr:spPr>
        <a:xfrm>
          <a:off x="8699500" y="13373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93476</xdr:rowOff>
    </xdr:from>
    <xdr:ext cx="534377" cy="259045"/>
    <xdr:sp macro="" textlink="">
      <xdr:nvSpPr>
        <xdr:cNvPr id="419" name="テキスト ボックス 418"/>
        <xdr:cNvSpPr txBox="1"/>
      </xdr:nvSpPr>
      <xdr:spPr>
        <a:xfrm>
          <a:off x="8483111" y="13466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44374</xdr:rowOff>
    </xdr:from>
    <xdr:to>
      <xdr:col>41</xdr:col>
      <xdr:colOff>50800</xdr:colOff>
      <xdr:row>78</xdr:row>
      <xdr:rowOff>111468</xdr:rowOff>
    </xdr:to>
    <xdr:cxnSp macro="">
      <xdr:nvCxnSpPr>
        <xdr:cNvPr id="420" name="直線コネクタ 419"/>
        <xdr:cNvCxnSpPr/>
      </xdr:nvCxnSpPr>
      <xdr:spPr>
        <a:xfrm flipV="1">
          <a:off x="6972300" y="13417474"/>
          <a:ext cx="889000" cy="67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164376</xdr:rowOff>
    </xdr:from>
    <xdr:to>
      <xdr:col>41</xdr:col>
      <xdr:colOff>101600</xdr:colOff>
      <xdr:row>78</xdr:row>
      <xdr:rowOff>94526</xdr:rowOff>
    </xdr:to>
    <xdr:sp macro="" textlink="">
      <xdr:nvSpPr>
        <xdr:cNvPr id="421" name="フローチャート: 判断 420"/>
        <xdr:cNvSpPr/>
      </xdr:nvSpPr>
      <xdr:spPr>
        <a:xfrm>
          <a:off x="7810500" y="1336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111053</xdr:rowOff>
    </xdr:from>
    <xdr:ext cx="534377" cy="259045"/>
    <xdr:sp macro="" textlink="">
      <xdr:nvSpPr>
        <xdr:cNvPr id="422" name="テキスト ボックス 421"/>
        <xdr:cNvSpPr txBox="1"/>
      </xdr:nvSpPr>
      <xdr:spPr>
        <a:xfrm>
          <a:off x="7594111" y="13141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86843</xdr:rowOff>
    </xdr:from>
    <xdr:to>
      <xdr:col>36</xdr:col>
      <xdr:colOff>165100</xdr:colOff>
      <xdr:row>78</xdr:row>
      <xdr:rowOff>16993</xdr:rowOff>
    </xdr:to>
    <xdr:sp macro="" textlink="">
      <xdr:nvSpPr>
        <xdr:cNvPr id="423" name="フローチャート: 判断 422"/>
        <xdr:cNvSpPr/>
      </xdr:nvSpPr>
      <xdr:spPr>
        <a:xfrm>
          <a:off x="6921500" y="13288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33520</xdr:rowOff>
    </xdr:from>
    <xdr:ext cx="534377" cy="259045"/>
    <xdr:sp macro="" textlink="">
      <xdr:nvSpPr>
        <xdr:cNvPr id="424" name="テキスト ボックス 423"/>
        <xdr:cNvSpPr txBox="1"/>
      </xdr:nvSpPr>
      <xdr:spPr>
        <a:xfrm>
          <a:off x="6705111" y="13063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119608</xdr:rowOff>
    </xdr:from>
    <xdr:to>
      <xdr:col>55</xdr:col>
      <xdr:colOff>50800</xdr:colOff>
      <xdr:row>79</xdr:row>
      <xdr:rowOff>49758</xdr:rowOff>
    </xdr:to>
    <xdr:sp macro="" textlink="">
      <xdr:nvSpPr>
        <xdr:cNvPr id="430" name="楕円 429"/>
        <xdr:cNvSpPr/>
      </xdr:nvSpPr>
      <xdr:spPr>
        <a:xfrm>
          <a:off x="10426700" y="13492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34535</xdr:rowOff>
    </xdr:from>
    <xdr:ext cx="469744" cy="259045"/>
    <xdr:sp macro="" textlink="">
      <xdr:nvSpPr>
        <xdr:cNvPr id="431" name="普通建設事業費 （ うち新規整備　）該当値テキスト"/>
        <xdr:cNvSpPr txBox="1"/>
      </xdr:nvSpPr>
      <xdr:spPr>
        <a:xfrm>
          <a:off x="10528300" y="13407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101676</xdr:rowOff>
    </xdr:from>
    <xdr:to>
      <xdr:col>50</xdr:col>
      <xdr:colOff>165100</xdr:colOff>
      <xdr:row>79</xdr:row>
      <xdr:rowOff>31826</xdr:rowOff>
    </xdr:to>
    <xdr:sp macro="" textlink="">
      <xdr:nvSpPr>
        <xdr:cNvPr id="432" name="楕円 431"/>
        <xdr:cNvSpPr/>
      </xdr:nvSpPr>
      <xdr:spPr>
        <a:xfrm>
          <a:off x="9588500" y="13474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22953</xdr:rowOff>
    </xdr:from>
    <xdr:ext cx="469744" cy="259045"/>
    <xdr:sp macro="" textlink="">
      <xdr:nvSpPr>
        <xdr:cNvPr id="433" name="テキスト ボックス 432"/>
        <xdr:cNvSpPr txBox="1"/>
      </xdr:nvSpPr>
      <xdr:spPr>
        <a:xfrm>
          <a:off x="9404428" y="13567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159080</xdr:rowOff>
    </xdr:from>
    <xdr:to>
      <xdr:col>46</xdr:col>
      <xdr:colOff>38100</xdr:colOff>
      <xdr:row>78</xdr:row>
      <xdr:rowOff>89230</xdr:rowOff>
    </xdr:to>
    <xdr:sp macro="" textlink="">
      <xdr:nvSpPr>
        <xdr:cNvPr id="434" name="楕円 433"/>
        <xdr:cNvSpPr/>
      </xdr:nvSpPr>
      <xdr:spPr>
        <a:xfrm>
          <a:off x="8699500" y="1336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105757</xdr:rowOff>
    </xdr:from>
    <xdr:ext cx="534377" cy="259045"/>
    <xdr:sp macro="" textlink="">
      <xdr:nvSpPr>
        <xdr:cNvPr id="435" name="テキスト ボックス 434"/>
        <xdr:cNvSpPr txBox="1"/>
      </xdr:nvSpPr>
      <xdr:spPr>
        <a:xfrm>
          <a:off x="8483111" y="13135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165024</xdr:rowOff>
    </xdr:from>
    <xdr:to>
      <xdr:col>41</xdr:col>
      <xdr:colOff>101600</xdr:colOff>
      <xdr:row>78</xdr:row>
      <xdr:rowOff>95174</xdr:rowOff>
    </xdr:to>
    <xdr:sp macro="" textlink="">
      <xdr:nvSpPr>
        <xdr:cNvPr id="436" name="楕円 435"/>
        <xdr:cNvSpPr/>
      </xdr:nvSpPr>
      <xdr:spPr>
        <a:xfrm>
          <a:off x="7810500" y="13366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86301</xdr:rowOff>
    </xdr:from>
    <xdr:ext cx="534377" cy="259045"/>
    <xdr:sp macro="" textlink="">
      <xdr:nvSpPr>
        <xdr:cNvPr id="437" name="テキスト ボックス 436"/>
        <xdr:cNvSpPr txBox="1"/>
      </xdr:nvSpPr>
      <xdr:spPr>
        <a:xfrm>
          <a:off x="7594111" y="13459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60668</xdr:rowOff>
    </xdr:from>
    <xdr:to>
      <xdr:col>36</xdr:col>
      <xdr:colOff>165100</xdr:colOff>
      <xdr:row>78</xdr:row>
      <xdr:rowOff>162268</xdr:rowOff>
    </xdr:to>
    <xdr:sp macro="" textlink="">
      <xdr:nvSpPr>
        <xdr:cNvPr id="438" name="楕円 437"/>
        <xdr:cNvSpPr/>
      </xdr:nvSpPr>
      <xdr:spPr>
        <a:xfrm>
          <a:off x="6921500" y="13433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153395</xdr:rowOff>
    </xdr:from>
    <xdr:ext cx="469744" cy="259045"/>
    <xdr:sp macro="" textlink="">
      <xdr:nvSpPr>
        <xdr:cNvPr id="439" name="テキスト ボックス 438"/>
        <xdr:cNvSpPr txBox="1"/>
      </xdr:nvSpPr>
      <xdr:spPr>
        <a:xfrm>
          <a:off x="6737428" y="13526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0" name="直線コネクタ 44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1" name="テキスト ボックス 45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2" name="直線コネクタ 45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3" name="テキスト ボックス 45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4" name="直線コネクタ 45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5" name="テキスト ボックス 45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6" name="直線コネクタ 45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7" name="テキスト ボックス 45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8" name="直線コネクタ 45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9" name="テキスト ボックス 458"/>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126155</xdr:rowOff>
    </xdr:from>
    <xdr:to>
      <xdr:col>54</xdr:col>
      <xdr:colOff>189865</xdr:colOff>
      <xdr:row>98</xdr:row>
      <xdr:rowOff>167723</xdr:rowOff>
    </xdr:to>
    <xdr:cxnSp macro="">
      <xdr:nvCxnSpPr>
        <xdr:cNvPr id="463" name="直線コネクタ 462"/>
        <xdr:cNvCxnSpPr/>
      </xdr:nvCxnSpPr>
      <xdr:spPr>
        <a:xfrm flipV="1">
          <a:off x="10475595" y="15556655"/>
          <a:ext cx="1270" cy="1413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100</xdr:rowOff>
    </xdr:from>
    <xdr:ext cx="469744" cy="259045"/>
    <xdr:sp macro="" textlink="">
      <xdr:nvSpPr>
        <xdr:cNvPr id="464" name="普通建設事業費 （ うち更新整備　）最小値テキスト"/>
        <xdr:cNvSpPr txBox="1"/>
      </xdr:nvSpPr>
      <xdr:spPr>
        <a:xfrm>
          <a:off x="10528300" y="16973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167723</xdr:rowOff>
    </xdr:from>
    <xdr:to>
      <xdr:col>55</xdr:col>
      <xdr:colOff>88900</xdr:colOff>
      <xdr:row>98</xdr:row>
      <xdr:rowOff>167723</xdr:rowOff>
    </xdr:to>
    <xdr:cxnSp macro="">
      <xdr:nvCxnSpPr>
        <xdr:cNvPr id="465" name="直線コネクタ 464"/>
        <xdr:cNvCxnSpPr/>
      </xdr:nvCxnSpPr>
      <xdr:spPr>
        <a:xfrm>
          <a:off x="10388600" y="16969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72832</xdr:rowOff>
    </xdr:from>
    <xdr:ext cx="534377" cy="259045"/>
    <xdr:sp macro="" textlink="">
      <xdr:nvSpPr>
        <xdr:cNvPr id="466" name="普通建設事業費 （ うち更新整備　）最大値テキスト"/>
        <xdr:cNvSpPr txBox="1"/>
      </xdr:nvSpPr>
      <xdr:spPr>
        <a:xfrm>
          <a:off x="10528300" y="15331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126155</xdr:rowOff>
    </xdr:from>
    <xdr:to>
      <xdr:col>55</xdr:col>
      <xdr:colOff>88900</xdr:colOff>
      <xdr:row>90</xdr:row>
      <xdr:rowOff>126155</xdr:rowOff>
    </xdr:to>
    <xdr:cxnSp macro="">
      <xdr:nvCxnSpPr>
        <xdr:cNvPr id="467" name="直線コネクタ 466"/>
        <xdr:cNvCxnSpPr/>
      </xdr:nvCxnSpPr>
      <xdr:spPr>
        <a:xfrm>
          <a:off x="10388600" y="15556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105029</xdr:rowOff>
    </xdr:from>
    <xdr:to>
      <xdr:col>55</xdr:col>
      <xdr:colOff>0</xdr:colOff>
      <xdr:row>98</xdr:row>
      <xdr:rowOff>92647</xdr:rowOff>
    </xdr:to>
    <xdr:cxnSp macro="">
      <xdr:nvCxnSpPr>
        <xdr:cNvPr id="468" name="直線コネクタ 467"/>
        <xdr:cNvCxnSpPr/>
      </xdr:nvCxnSpPr>
      <xdr:spPr>
        <a:xfrm flipV="1">
          <a:off x="9639300" y="16564229"/>
          <a:ext cx="838200" cy="330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34332</xdr:rowOff>
    </xdr:from>
    <xdr:ext cx="534377" cy="259045"/>
    <xdr:sp macro="" textlink="">
      <xdr:nvSpPr>
        <xdr:cNvPr id="469" name="普通建設事業費 （ うち更新整備　）平均値テキスト"/>
        <xdr:cNvSpPr txBox="1"/>
      </xdr:nvSpPr>
      <xdr:spPr>
        <a:xfrm>
          <a:off x="10528300" y="16493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55905</xdr:rowOff>
    </xdr:from>
    <xdr:to>
      <xdr:col>55</xdr:col>
      <xdr:colOff>50800</xdr:colOff>
      <xdr:row>96</xdr:row>
      <xdr:rowOff>157505</xdr:rowOff>
    </xdr:to>
    <xdr:sp macro="" textlink="">
      <xdr:nvSpPr>
        <xdr:cNvPr id="470" name="フローチャート: 判断 469"/>
        <xdr:cNvSpPr/>
      </xdr:nvSpPr>
      <xdr:spPr>
        <a:xfrm>
          <a:off x="10426700" y="1651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68681</xdr:rowOff>
    </xdr:from>
    <xdr:to>
      <xdr:col>50</xdr:col>
      <xdr:colOff>114300</xdr:colOff>
      <xdr:row>98</xdr:row>
      <xdr:rowOff>92647</xdr:rowOff>
    </xdr:to>
    <xdr:cxnSp macro="">
      <xdr:nvCxnSpPr>
        <xdr:cNvPr id="471" name="直線コネクタ 470"/>
        <xdr:cNvCxnSpPr/>
      </xdr:nvCxnSpPr>
      <xdr:spPr>
        <a:xfrm>
          <a:off x="8750300" y="16870781"/>
          <a:ext cx="889000" cy="23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93187</xdr:rowOff>
    </xdr:from>
    <xdr:to>
      <xdr:col>50</xdr:col>
      <xdr:colOff>165100</xdr:colOff>
      <xdr:row>97</xdr:row>
      <xdr:rowOff>23337</xdr:rowOff>
    </xdr:to>
    <xdr:sp macro="" textlink="">
      <xdr:nvSpPr>
        <xdr:cNvPr id="472" name="フローチャート: 判断 471"/>
        <xdr:cNvSpPr/>
      </xdr:nvSpPr>
      <xdr:spPr>
        <a:xfrm>
          <a:off x="9588500" y="16552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39864</xdr:rowOff>
    </xdr:from>
    <xdr:ext cx="534377" cy="259045"/>
    <xdr:sp macro="" textlink="">
      <xdr:nvSpPr>
        <xdr:cNvPr id="473" name="テキスト ボックス 472"/>
        <xdr:cNvSpPr txBox="1"/>
      </xdr:nvSpPr>
      <xdr:spPr>
        <a:xfrm>
          <a:off x="9372111" y="16327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112649</xdr:rowOff>
    </xdr:from>
    <xdr:to>
      <xdr:col>45</xdr:col>
      <xdr:colOff>177800</xdr:colOff>
      <xdr:row>98</xdr:row>
      <xdr:rowOff>68681</xdr:rowOff>
    </xdr:to>
    <xdr:cxnSp macro="">
      <xdr:nvCxnSpPr>
        <xdr:cNvPr id="474" name="直線コネクタ 473"/>
        <xdr:cNvCxnSpPr/>
      </xdr:nvCxnSpPr>
      <xdr:spPr>
        <a:xfrm>
          <a:off x="7861300" y="16743299"/>
          <a:ext cx="889000" cy="127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19901</xdr:rowOff>
    </xdr:from>
    <xdr:to>
      <xdr:col>46</xdr:col>
      <xdr:colOff>38100</xdr:colOff>
      <xdr:row>96</xdr:row>
      <xdr:rowOff>121501</xdr:rowOff>
    </xdr:to>
    <xdr:sp macro="" textlink="">
      <xdr:nvSpPr>
        <xdr:cNvPr id="475" name="フローチャート: 判断 474"/>
        <xdr:cNvSpPr/>
      </xdr:nvSpPr>
      <xdr:spPr>
        <a:xfrm>
          <a:off x="8699500" y="1647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138028</xdr:rowOff>
    </xdr:from>
    <xdr:ext cx="534377" cy="259045"/>
    <xdr:sp macro="" textlink="">
      <xdr:nvSpPr>
        <xdr:cNvPr id="476" name="テキスト ボックス 475"/>
        <xdr:cNvSpPr txBox="1"/>
      </xdr:nvSpPr>
      <xdr:spPr>
        <a:xfrm>
          <a:off x="8483111" y="16254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62528</xdr:rowOff>
    </xdr:from>
    <xdr:to>
      <xdr:col>41</xdr:col>
      <xdr:colOff>50800</xdr:colOff>
      <xdr:row>97</xdr:row>
      <xdr:rowOff>112649</xdr:rowOff>
    </xdr:to>
    <xdr:cxnSp macro="">
      <xdr:nvCxnSpPr>
        <xdr:cNvPr id="477" name="直線コネクタ 476"/>
        <xdr:cNvCxnSpPr/>
      </xdr:nvCxnSpPr>
      <xdr:spPr>
        <a:xfrm>
          <a:off x="6972300" y="16521728"/>
          <a:ext cx="889000" cy="221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77432</xdr:rowOff>
    </xdr:from>
    <xdr:to>
      <xdr:col>41</xdr:col>
      <xdr:colOff>101600</xdr:colOff>
      <xdr:row>97</xdr:row>
      <xdr:rowOff>7582</xdr:rowOff>
    </xdr:to>
    <xdr:sp macro="" textlink="">
      <xdr:nvSpPr>
        <xdr:cNvPr id="478" name="フローチャート: 判断 477"/>
        <xdr:cNvSpPr/>
      </xdr:nvSpPr>
      <xdr:spPr>
        <a:xfrm>
          <a:off x="7810500" y="1653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24109</xdr:rowOff>
    </xdr:from>
    <xdr:ext cx="534377" cy="259045"/>
    <xdr:sp macro="" textlink="">
      <xdr:nvSpPr>
        <xdr:cNvPr id="479" name="テキスト ボックス 478"/>
        <xdr:cNvSpPr txBox="1"/>
      </xdr:nvSpPr>
      <xdr:spPr>
        <a:xfrm>
          <a:off x="7594111" y="1631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1612</xdr:rowOff>
    </xdr:from>
    <xdr:to>
      <xdr:col>36</xdr:col>
      <xdr:colOff>165100</xdr:colOff>
      <xdr:row>97</xdr:row>
      <xdr:rowOff>103212</xdr:rowOff>
    </xdr:to>
    <xdr:sp macro="" textlink="">
      <xdr:nvSpPr>
        <xdr:cNvPr id="480" name="フローチャート: 判断 479"/>
        <xdr:cNvSpPr/>
      </xdr:nvSpPr>
      <xdr:spPr>
        <a:xfrm>
          <a:off x="6921500" y="16632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94339</xdr:rowOff>
    </xdr:from>
    <xdr:ext cx="534377" cy="259045"/>
    <xdr:sp macro="" textlink="">
      <xdr:nvSpPr>
        <xdr:cNvPr id="481" name="テキスト ボックス 480"/>
        <xdr:cNvSpPr txBox="1"/>
      </xdr:nvSpPr>
      <xdr:spPr>
        <a:xfrm>
          <a:off x="6705111" y="16724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54229</xdr:rowOff>
    </xdr:from>
    <xdr:to>
      <xdr:col>55</xdr:col>
      <xdr:colOff>50800</xdr:colOff>
      <xdr:row>96</xdr:row>
      <xdr:rowOff>155829</xdr:rowOff>
    </xdr:to>
    <xdr:sp macro="" textlink="">
      <xdr:nvSpPr>
        <xdr:cNvPr id="487" name="楕円 486"/>
        <xdr:cNvSpPr/>
      </xdr:nvSpPr>
      <xdr:spPr>
        <a:xfrm>
          <a:off x="10426700" y="16513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77106</xdr:rowOff>
    </xdr:from>
    <xdr:ext cx="534377" cy="259045"/>
    <xdr:sp macro="" textlink="">
      <xdr:nvSpPr>
        <xdr:cNvPr id="488" name="普通建設事業費 （ うち更新整備　）該当値テキスト"/>
        <xdr:cNvSpPr txBox="1"/>
      </xdr:nvSpPr>
      <xdr:spPr>
        <a:xfrm>
          <a:off x="10528300" y="16364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41847</xdr:rowOff>
    </xdr:from>
    <xdr:to>
      <xdr:col>50</xdr:col>
      <xdr:colOff>165100</xdr:colOff>
      <xdr:row>98</xdr:row>
      <xdr:rowOff>143447</xdr:rowOff>
    </xdr:to>
    <xdr:sp macro="" textlink="">
      <xdr:nvSpPr>
        <xdr:cNvPr id="489" name="楕円 488"/>
        <xdr:cNvSpPr/>
      </xdr:nvSpPr>
      <xdr:spPr>
        <a:xfrm>
          <a:off x="9588500" y="16843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98</xdr:row>
      <xdr:rowOff>134574</xdr:rowOff>
    </xdr:from>
    <xdr:ext cx="469744" cy="259045"/>
    <xdr:sp macro="" textlink="">
      <xdr:nvSpPr>
        <xdr:cNvPr id="490" name="テキスト ボックス 489"/>
        <xdr:cNvSpPr txBox="1"/>
      </xdr:nvSpPr>
      <xdr:spPr>
        <a:xfrm>
          <a:off x="9404428" y="16936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17881</xdr:rowOff>
    </xdr:from>
    <xdr:to>
      <xdr:col>46</xdr:col>
      <xdr:colOff>38100</xdr:colOff>
      <xdr:row>98</xdr:row>
      <xdr:rowOff>119481</xdr:rowOff>
    </xdr:to>
    <xdr:sp macro="" textlink="">
      <xdr:nvSpPr>
        <xdr:cNvPr id="491" name="楕円 490"/>
        <xdr:cNvSpPr/>
      </xdr:nvSpPr>
      <xdr:spPr>
        <a:xfrm>
          <a:off x="8699500" y="16819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98</xdr:row>
      <xdr:rowOff>110608</xdr:rowOff>
    </xdr:from>
    <xdr:ext cx="469744" cy="259045"/>
    <xdr:sp macro="" textlink="">
      <xdr:nvSpPr>
        <xdr:cNvPr id="492" name="テキスト ボックス 491"/>
        <xdr:cNvSpPr txBox="1"/>
      </xdr:nvSpPr>
      <xdr:spPr>
        <a:xfrm>
          <a:off x="8515428" y="16912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61849</xdr:rowOff>
    </xdr:from>
    <xdr:to>
      <xdr:col>41</xdr:col>
      <xdr:colOff>101600</xdr:colOff>
      <xdr:row>97</xdr:row>
      <xdr:rowOff>163449</xdr:rowOff>
    </xdr:to>
    <xdr:sp macro="" textlink="">
      <xdr:nvSpPr>
        <xdr:cNvPr id="493" name="楕円 492"/>
        <xdr:cNvSpPr/>
      </xdr:nvSpPr>
      <xdr:spPr>
        <a:xfrm>
          <a:off x="7810500" y="1669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154576</xdr:rowOff>
    </xdr:from>
    <xdr:ext cx="534377" cy="259045"/>
    <xdr:sp macro="" textlink="">
      <xdr:nvSpPr>
        <xdr:cNvPr id="494" name="テキスト ボックス 493"/>
        <xdr:cNvSpPr txBox="1"/>
      </xdr:nvSpPr>
      <xdr:spPr>
        <a:xfrm>
          <a:off x="7594111" y="16785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11728</xdr:rowOff>
    </xdr:from>
    <xdr:to>
      <xdr:col>36</xdr:col>
      <xdr:colOff>165100</xdr:colOff>
      <xdr:row>96</xdr:row>
      <xdr:rowOff>113328</xdr:rowOff>
    </xdr:to>
    <xdr:sp macro="" textlink="">
      <xdr:nvSpPr>
        <xdr:cNvPr id="495" name="楕円 494"/>
        <xdr:cNvSpPr/>
      </xdr:nvSpPr>
      <xdr:spPr>
        <a:xfrm>
          <a:off x="6921500" y="1647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129855</xdr:rowOff>
    </xdr:from>
    <xdr:ext cx="534377" cy="259045"/>
    <xdr:sp macro="" textlink="">
      <xdr:nvSpPr>
        <xdr:cNvPr id="496" name="テキスト ボックス 495"/>
        <xdr:cNvSpPr txBox="1"/>
      </xdr:nvSpPr>
      <xdr:spPr>
        <a:xfrm>
          <a:off x="6705111" y="16246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7" name="直線コネクタ 50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8" name="テキスト ボックス 50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9" name="直線コネクタ 50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10" name="テキスト ボックス 509"/>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1" name="直線コネクタ 51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2" name="テキスト ボックス 51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3" name="直線コネクタ 51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4" name="テキスト ボックス 51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5" name="直線コネクタ 51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6" name="テキスト ボックス 51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155016</xdr:rowOff>
    </xdr:from>
    <xdr:to>
      <xdr:col>85</xdr:col>
      <xdr:colOff>126364</xdr:colOff>
      <xdr:row>39</xdr:row>
      <xdr:rowOff>44450</xdr:rowOff>
    </xdr:to>
    <xdr:cxnSp macro="">
      <xdr:nvCxnSpPr>
        <xdr:cNvPr id="520" name="直線コネクタ 519"/>
        <xdr:cNvCxnSpPr/>
      </xdr:nvCxnSpPr>
      <xdr:spPr>
        <a:xfrm flipV="1">
          <a:off x="16317595" y="5469966"/>
          <a:ext cx="1269" cy="1261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21"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2" name="直線コネクタ 52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101693</xdr:rowOff>
    </xdr:from>
    <xdr:ext cx="534377" cy="259045"/>
    <xdr:sp macro="" textlink="">
      <xdr:nvSpPr>
        <xdr:cNvPr id="523" name="災害復旧事業費最大値テキスト"/>
        <xdr:cNvSpPr txBox="1"/>
      </xdr:nvSpPr>
      <xdr:spPr>
        <a:xfrm>
          <a:off x="16370300" y="5245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155016</xdr:rowOff>
    </xdr:from>
    <xdr:to>
      <xdr:col>86</xdr:col>
      <xdr:colOff>25400</xdr:colOff>
      <xdr:row>31</xdr:row>
      <xdr:rowOff>155016</xdr:rowOff>
    </xdr:to>
    <xdr:cxnSp macro="">
      <xdr:nvCxnSpPr>
        <xdr:cNvPr id="524" name="直線コネクタ 523"/>
        <xdr:cNvCxnSpPr/>
      </xdr:nvCxnSpPr>
      <xdr:spPr>
        <a:xfrm>
          <a:off x="16230600" y="5469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34316</xdr:rowOff>
    </xdr:from>
    <xdr:to>
      <xdr:col>85</xdr:col>
      <xdr:colOff>127000</xdr:colOff>
      <xdr:row>39</xdr:row>
      <xdr:rowOff>43002</xdr:rowOff>
    </xdr:to>
    <xdr:cxnSp macro="">
      <xdr:nvCxnSpPr>
        <xdr:cNvPr id="525" name="直線コネクタ 524"/>
        <xdr:cNvCxnSpPr/>
      </xdr:nvCxnSpPr>
      <xdr:spPr>
        <a:xfrm>
          <a:off x="15481300" y="6720866"/>
          <a:ext cx="838200" cy="8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89679</xdr:rowOff>
    </xdr:from>
    <xdr:ext cx="469744" cy="259045"/>
    <xdr:sp macro="" textlink="">
      <xdr:nvSpPr>
        <xdr:cNvPr id="526" name="災害復旧事業費平均値テキスト"/>
        <xdr:cNvSpPr txBox="1"/>
      </xdr:nvSpPr>
      <xdr:spPr>
        <a:xfrm>
          <a:off x="16370300" y="64333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66802</xdr:rowOff>
    </xdr:from>
    <xdr:to>
      <xdr:col>85</xdr:col>
      <xdr:colOff>177800</xdr:colOff>
      <xdr:row>38</xdr:row>
      <xdr:rowOff>168402</xdr:rowOff>
    </xdr:to>
    <xdr:sp macro="" textlink="">
      <xdr:nvSpPr>
        <xdr:cNvPr id="527" name="フローチャート: 判断 526"/>
        <xdr:cNvSpPr/>
      </xdr:nvSpPr>
      <xdr:spPr>
        <a:xfrm>
          <a:off x="16268700" y="658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34316</xdr:rowOff>
    </xdr:from>
    <xdr:to>
      <xdr:col>81</xdr:col>
      <xdr:colOff>50800</xdr:colOff>
      <xdr:row>39</xdr:row>
      <xdr:rowOff>43612</xdr:rowOff>
    </xdr:to>
    <xdr:cxnSp macro="">
      <xdr:nvCxnSpPr>
        <xdr:cNvPr id="528" name="直線コネクタ 527"/>
        <xdr:cNvCxnSpPr/>
      </xdr:nvCxnSpPr>
      <xdr:spPr>
        <a:xfrm flipV="1">
          <a:off x="14592300" y="6720866"/>
          <a:ext cx="889000" cy="9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38836</xdr:rowOff>
    </xdr:from>
    <xdr:to>
      <xdr:col>81</xdr:col>
      <xdr:colOff>101600</xdr:colOff>
      <xdr:row>38</xdr:row>
      <xdr:rowOff>140436</xdr:rowOff>
    </xdr:to>
    <xdr:sp macro="" textlink="">
      <xdr:nvSpPr>
        <xdr:cNvPr id="529" name="フローチャート: 判断 528"/>
        <xdr:cNvSpPr/>
      </xdr:nvSpPr>
      <xdr:spPr>
        <a:xfrm>
          <a:off x="15430500" y="655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156964</xdr:rowOff>
    </xdr:from>
    <xdr:ext cx="469744" cy="259045"/>
    <xdr:sp macro="" textlink="">
      <xdr:nvSpPr>
        <xdr:cNvPr id="530" name="テキスト ボックス 529"/>
        <xdr:cNvSpPr txBox="1"/>
      </xdr:nvSpPr>
      <xdr:spPr>
        <a:xfrm>
          <a:off x="15246428" y="6329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42469</xdr:rowOff>
    </xdr:from>
    <xdr:to>
      <xdr:col>76</xdr:col>
      <xdr:colOff>114300</xdr:colOff>
      <xdr:row>39</xdr:row>
      <xdr:rowOff>43612</xdr:rowOff>
    </xdr:to>
    <xdr:cxnSp macro="">
      <xdr:nvCxnSpPr>
        <xdr:cNvPr id="531" name="直線コネクタ 530"/>
        <xdr:cNvCxnSpPr/>
      </xdr:nvCxnSpPr>
      <xdr:spPr>
        <a:xfrm>
          <a:off x="13703300" y="6729019"/>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118618</xdr:rowOff>
    </xdr:from>
    <xdr:to>
      <xdr:col>76</xdr:col>
      <xdr:colOff>165100</xdr:colOff>
      <xdr:row>39</xdr:row>
      <xdr:rowOff>48768</xdr:rowOff>
    </xdr:to>
    <xdr:sp macro="" textlink="">
      <xdr:nvSpPr>
        <xdr:cNvPr id="532" name="フローチャート: 判断 531"/>
        <xdr:cNvSpPr/>
      </xdr:nvSpPr>
      <xdr:spPr>
        <a:xfrm>
          <a:off x="14541500" y="6633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65295</xdr:rowOff>
    </xdr:from>
    <xdr:ext cx="378565" cy="259045"/>
    <xdr:sp macro="" textlink="">
      <xdr:nvSpPr>
        <xdr:cNvPr id="533" name="テキスト ボックス 532"/>
        <xdr:cNvSpPr txBox="1"/>
      </xdr:nvSpPr>
      <xdr:spPr>
        <a:xfrm>
          <a:off x="14403017" y="6408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42469</xdr:rowOff>
    </xdr:from>
    <xdr:to>
      <xdr:col>71</xdr:col>
      <xdr:colOff>177800</xdr:colOff>
      <xdr:row>39</xdr:row>
      <xdr:rowOff>43079</xdr:rowOff>
    </xdr:to>
    <xdr:cxnSp macro="">
      <xdr:nvCxnSpPr>
        <xdr:cNvPr id="534" name="直線コネクタ 533"/>
        <xdr:cNvCxnSpPr/>
      </xdr:nvCxnSpPr>
      <xdr:spPr>
        <a:xfrm flipV="1">
          <a:off x="12814300" y="6729019"/>
          <a:ext cx="889000" cy="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132715</xdr:rowOff>
    </xdr:from>
    <xdr:to>
      <xdr:col>72</xdr:col>
      <xdr:colOff>38100</xdr:colOff>
      <xdr:row>39</xdr:row>
      <xdr:rowOff>62865</xdr:rowOff>
    </xdr:to>
    <xdr:sp macro="" textlink="">
      <xdr:nvSpPr>
        <xdr:cNvPr id="535" name="フローチャート: 判断 534"/>
        <xdr:cNvSpPr/>
      </xdr:nvSpPr>
      <xdr:spPr>
        <a:xfrm>
          <a:off x="13652500" y="6647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79392</xdr:rowOff>
    </xdr:from>
    <xdr:ext cx="378565" cy="259045"/>
    <xdr:sp macro="" textlink="">
      <xdr:nvSpPr>
        <xdr:cNvPr id="536" name="テキスト ボックス 535"/>
        <xdr:cNvSpPr txBox="1"/>
      </xdr:nvSpPr>
      <xdr:spPr>
        <a:xfrm>
          <a:off x="13514017" y="64230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131953</xdr:rowOff>
    </xdr:from>
    <xdr:to>
      <xdr:col>67</xdr:col>
      <xdr:colOff>101600</xdr:colOff>
      <xdr:row>39</xdr:row>
      <xdr:rowOff>62103</xdr:rowOff>
    </xdr:to>
    <xdr:sp macro="" textlink="">
      <xdr:nvSpPr>
        <xdr:cNvPr id="537" name="フローチャート: 判断 536"/>
        <xdr:cNvSpPr/>
      </xdr:nvSpPr>
      <xdr:spPr>
        <a:xfrm>
          <a:off x="12763500" y="6647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78630</xdr:rowOff>
    </xdr:from>
    <xdr:ext cx="378565" cy="259045"/>
    <xdr:sp macro="" textlink="">
      <xdr:nvSpPr>
        <xdr:cNvPr id="538" name="テキスト ボックス 537"/>
        <xdr:cNvSpPr txBox="1"/>
      </xdr:nvSpPr>
      <xdr:spPr>
        <a:xfrm>
          <a:off x="12625017" y="64222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163652</xdr:rowOff>
    </xdr:from>
    <xdr:to>
      <xdr:col>85</xdr:col>
      <xdr:colOff>177800</xdr:colOff>
      <xdr:row>39</xdr:row>
      <xdr:rowOff>93802</xdr:rowOff>
    </xdr:to>
    <xdr:sp macro="" textlink="">
      <xdr:nvSpPr>
        <xdr:cNvPr id="544" name="楕円 543"/>
        <xdr:cNvSpPr/>
      </xdr:nvSpPr>
      <xdr:spPr>
        <a:xfrm>
          <a:off x="16268700" y="6678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78579</xdr:rowOff>
    </xdr:from>
    <xdr:ext cx="313932" cy="259045"/>
    <xdr:sp macro="" textlink="">
      <xdr:nvSpPr>
        <xdr:cNvPr id="545" name="災害復旧事業費該当値テキスト"/>
        <xdr:cNvSpPr txBox="1"/>
      </xdr:nvSpPr>
      <xdr:spPr>
        <a:xfrm>
          <a:off x="16370300" y="65936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154966</xdr:rowOff>
    </xdr:from>
    <xdr:to>
      <xdr:col>81</xdr:col>
      <xdr:colOff>101600</xdr:colOff>
      <xdr:row>39</xdr:row>
      <xdr:rowOff>85116</xdr:rowOff>
    </xdr:to>
    <xdr:sp macro="" textlink="">
      <xdr:nvSpPr>
        <xdr:cNvPr id="546" name="楕円 545"/>
        <xdr:cNvSpPr/>
      </xdr:nvSpPr>
      <xdr:spPr>
        <a:xfrm>
          <a:off x="15430500" y="6670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76243</xdr:rowOff>
    </xdr:from>
    <xdr:ext cx="378565" cy="259045"/>
    <xdr:sp macro="" textlink="">
      <xdr:nvSpPr>
        <xdr:cNvPr id="547" name="テキスト ボックス 546"/>
        <xdr:cNvSpPr txBox="1"/>
      </xdr:nvSpPr>
      <xdr:spPr>
        <a:xfrm>
          <a:off x="15292017" y="67627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164262</xdr:rowOff>
    </xdr:from>
    <xdr:to>
      <xdr:col>76</xdr:col>
      <xdr:colOff>165100</xdr:colOff>
      <xdr:row>39</xdr:row>
      <xdr:rowOff>94412</xdr:rowOff>
    </xdr:to>
    <xdr:sp macro="" textlink="">
      <xdr:nvSpPr>
        <xdr:cNvPr id="548" name="楕円 547"/>
        <xdr:cNvSpPr/>
      </xdr:nvSpPr>
      <xdr:spPr>
        <a:xfrm>
          <a:off x="14541500" y="6679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85539</xdr:rowOff>
    </xdr:from>
    <xdr:ext cx="313932" cy="259045"/>
    <xdr:sp macro="" textlink="">
      <xdr:nvSpPr>
        <xdr:cNvPr id="549" name="テキスト ボックス 548"/>
        <xdr:cNvSpPr txBox="1"/>
      </xdr:nvSpPr>
      <xdr:spPr>
        <a:xfrm>
          <a:off x="14435333" y="67720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163119</xdr:rowOff>
    </xdr:from>
    <xdr:to>
      <xdr:col>72</xdr:col>
      <xdr:colOff>38100</xdr:colOff>
      <xdr:row>39</xdr:row>
      <xdr:rowOff>93269</xdr:rowOff>
    </xdr:to>
    <xdr:sp macro="" textlink="">
      <xdr:nvSpPr>
        <xdr:cNvPr id="550" name="楕円 549"/>
        <xdr:cNvSpPr/>
      </xdr:nvSpPr>
      <xdr:spPr>
        <a:xfrm>
          <a:off x="13652500" y="667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84396</xdr:rowOff>
    </xdr:from>
    <xdr:ext cx="313932" cy="259045"/>
    <xdr:sp macro="" textlink="">
      <xdr:nvSpPr>
        <xdr:cNvPr id="551" name="テキスト ボックス 550"/>
        <xdr:cNvSpPr txBox="1"/>
      </xdr:nvSpPr>
      <xdr:spPr>
        <a:xfrm>
          <a:off x="13546333" y="67709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163729</xdr:rowOff>
    </xdr:from>
    <xdr:to>
      <xdr:col>67</xdr:col>
      <xdr:colOff>101600</xdr:colOff>
      <xdr:row>39</xdr:row>
      <xdr:rowOff>93879</xdr:rowOff>
    </xdr:to>
    <xdr:sp macro="" textlink="">
      <xdr:nvSpPr>
        <xdr:cNvPr id="552" name="楕円 551"/>
        <xdr:cNvSpPr/>
      </xdr:nvSpPr>
      <xdr:spPr>
        <a:xfrm>
          <a:off x="12763500" y="6678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85006</xdr:rowOff>
    </xdr:from>
    <xdr:ext cx="313932" cy="259045"/>
    <xdr:sp macro="" textlink="">
      <xdr:nvSpPr>
        <xdr:cNvPr id="553" name="テキスト ボックス 552"/>
        <xdr:cNvSpPr txBox="1"/>
      </xdr:nvSpPr>
      <xdr:spPr>
        <a:xfrm>
          <a:off x="12657333" y="67715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8" name="テキスト ボックス 61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0" name="テキスト ボックス 61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145504</xdr:rowOff>
    </xdr:from>
    <xdr:to>
      <xdr:col>85</xdr:col>
      <xdr:colOff>126364</xdr:colOff>
      <xdr:row>78</xdr:row>
      <xdr:rowOff>60122</xdr:rowOff>
    </xdr:to>
    <xdr:cxnSp macro="">
      <xdr:nvCxnSpPr>
        <xdr:cNvPr id="626" name="直線コネクタ 625"/>
        <xdr:cNvCxnSpPr/>
      </xdr:nvCxnSpPr>
      <xdr:spPr>
        <a:xfrm flipV="1">
          <a:off x="16317595" y="12147004"/>
          <a:ext cx="1269" cy="1286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63949</xdr:rowOff>
    </xdr:from>
    <xdr:ext cx="534377" cy="259045"/>
    <xdr:sp macro="" textlink="">
      <xdr:nvSpPr>
        <xdr:cNvPr id="627" name="公債費最小値テキスト"/>
        <xdr:cNvSpPr txBox="1"/>
      </xdr:nvSpPr>
      <xdr:spPr>
        <a:xfrm>
          <a:off x="16370300" y="13437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60122</xdr:rowOff>
    </xdr:from>
    <xdr:to>
      <xdr:col>86</xdr:col>
      <xdr:colOff>25400</xdr:colOff>
      <xdr:row>78</xdr:row>
      <xdr:rowOff>60122</xdr:rowOff>
    </xdr:to>
    <xdr:cxnSp macro="">
      <xdr:nvCxnSpPr>
        <xdr:cNvPr id="628" name="直線コネクタ 627"/>
        <xdr:cNvCxnSpPr/>
      </xdr:nvCxnSpPr>
      <xdr:spPr>
        <a:xfrm>
          <a:off x="16230600" y="13433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92181</xdr:rowOff>
    </xdr:from>
    <xdr:ext cx="599010" cy="259045"/>
    <xdr:sp macro="" textlink="">
      <xdr:nvSpPr>
        <xdr:cNvPr id="629" name="公債費最大値テキスト"/>
        <xdr:cNvSpPr txBox="1"/>
      </xdr:nvSpPr>
      <xdr:spPr>
        <a:xfrm>
          <a:off x="16370300" y="11922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145504</xdr:rowOff>
    </xdr:from>
    <xdr:to>
      <xdr:col>86</xdr:col>
      <xdr:colOff>25400</xdr:colOff>
      <xdr:row>70</xdr:row>
      <xdr:rowOff>145504</xdr:rowOff>
    </xdr:to>
    <xdr:cxnSp macro="">
      <xdr:nvCxnSpPr>
        <xdr:cNvPr id="630" name="直線コネクタ 629"/>
        <xdr:cNvCxnSpPr/>
      </xdr:nvCxnSpPr>
      <xdr:spPr>
        <a:xfrm>
          <a:off x="16230600" y="12147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20586</xdr:rowOff>
    </xdr:from>
    <xdr:to>
      <xdr:col>85</xdr:col>
      <xdr:colOff>127000</xdr:colOff>
      <xdr:row>77</xdr:row>
      <xdr:rowOff>40170</xdr:rowOff>
    </xdr:to>
    <xdr:cxnSp macro="">
      <xdr:nvCxnSpPr>
        <xdr:cNvPr id="631" name="直線コネクタ 630"/>
        <xdr:cNvCxnSpPr/>
      </xdr:nvCxnSpPr>
      <xdr:spPr>
        <a:xfrm>
          <a:off x="15481300" y="13222236"/>
          <a:ext cx="838200" cy="19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81780</xdr:rowOff>
    </xdr:from>
    <xdr:ext cx="534377" cy="259045"/>
    <xdr:sp macro="" textlink="">
      <xdr:nvSpPr>
        <xdr:cNvPr id="632" name="公債費平均値テキスト"/>
        <xdr:cNvSpPr txBox="1"/>
      </xdr:nvSpPr>
      <xdr:spPr>
        <a:xfrm>
          <a:off x="16370300" y="129405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58902</xdr:rowOff>
    </xdr:from>
    <xdr:to>
      <xdr:col>85</xdr:col>
      <xdr:colOff>177800</xdr:colOff>
      <xdr:row>76</xdr:row>
      <xdr:rowOff>160502</xdr:rowOff>
    </xdr:to>
    <xdr:sp macro="" textlink="">
      <xdr:nvSpPr>
        <xdr:cNvPr id="633" name="フローチャート: 判断 632"/>
        <xdr:cNvSpPr/>
      </xdr:nvSpPr>
      <xdr:spPr>
        <a:xfrm>
          <a:off x="16268700" y="1308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20586</xdr:rowOff>
    </xdr:from>
    <xdr:to>
      <xdr:col>81</xdr:col>
      <xdr:colOff>50800</xdr:colOff>
      <xdr:row>77</xdr:row>
      <xdr:rowOff>94247</xdr:rowOff>
    </xdr:to>
    <xdr:cxnSp macro="">
      <xdr:nvCxnSpPr>
        <xdr:cNvPr id="634" name="直線コネクタ 633"/>
        <xdr:cNvCxnSpPr/>
      </xdr:nvCxnSpPr>
      <xdr:spPr>
        <a:xfrm flipV="1">
          <a:off x="14592300" y="13222236"/>
          <a:ext cx="889000" cy="73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64427</xdr:rowOff>
    </xdr:from>
    <xdr:to>
      <xdr:col>81</xdr:col>
      <xdr:colOff>101600</xdr:colOff>
      <xdr:row>76</xdr:row>
      <xdr:rowOff>166027</xdr:rowOff>
    </xdr:to>
    <xdr:sp macro="" textlink="">
      <xdr:nvSpPr>
        <xdr:cNvPr id="635" name="フローチャート: 判断 634"/>
        <xdr:cNvSpPr/>
      </xdr:nvSpPr>
      <xdr:spPr>
        <a:xfrm>
          <a:off x="15430500" y="1309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11104</xdr:rowOff>
    </xdr:from>
    <xdr:ext cx="534377" cy="259045"/>
    <xdr:sp macro="" textlink="">
      <xdr:nvSpPr>
        <xdr:cNvPr id="636" name="テキスト ボックス 635"/>
        <xdr:cNvSpPr txBox="1"/>
      </xdr:nvSpPr>
      <xdr:spPr>
        <a:xfrm>
          <a:off x="15214111" y="1286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94247</xdr:rowOff>
    </xdr:from>
    <xdr:to>
      <xdr:col>76</xdr:col>
      <xdr:colOff>114300</xdr:colOff>
      <xdr:row>77</xdr:row>
      <xdr:rowOff>104254</xdr:rowOff>
    </xdr:to>
    <xdr:cxnSp macro="">
      <xdr:nvCxnSpPr>
        <xdr:cNvPr id="637" name="直線コネクタ 636"/>
        <xdr:cNvCxnSpPr/>
      </xdr:nvCxnSpPr>
      <xdr:spPr>
        <a:xfrm flipV="1">
          <a:off x="13703300" y="13295897"/>
          <a:ext cx="889000" cy="10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47613</xdr:rowOff>
    </xdr:from>
    <xdr:to>
      <xdr:col>76</xdr:col>
      <xdr:colOff>165100</xdr:colOff>
      <xdr:row>76</xdr:row>
      <xdr:rowOff>149213</xdr:rowOff>
    </xdr:to>
    <xdr:sp macro="" textlink="">
      <xdr:nvSpPr>
        <xdr:cNvPr id="638" name="フローチャート: 判断 637"/>
        <xdr:cNvSpPr/>
      </xdr:nvSpPr>
      <xdr:spPr>
        <a:xfrm>
          <a:off x="14541500" y="13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165740</xdr:rowOff>
    </xdr:from>
    <xdr:ext cx="534377" cy="259045"/>
    <xdr:sp macro="" textlink="">
      <xdr:nvSpPr>
        <xdr:cNvPr id="639" name="テキスト ボックス 638"/>
        <xdr:cNvSpPr txBox="1"/>
      </xdr:nvSpPr>
      <xdr:spPr>
        <a:xfrm>
          <a:off x="14325111" y="12853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100216</xdr:rowOff>
    </xdr:from>
    <xdr:to>
      <xdr:col>71</xdr:col>
      <xdr:colOff>177800</xdr:colOff>
      <xdr:row>77</xdr:row>
      <xdr:rowOff>104254</xdr:rowOff>
    </xdr:to>
    <xdr:cxnSp macro="">
      <xdr:nvCxnSpPr>
        <xdr:cNvPr id="640" name="直線コネクタ 639"/>
        <xdr:cNvCxnSpPr/>
      </xdr:nvCxnSpPr>
      <xdr:spPr>
        <a:xfrm>
          <a:off x="12814300" y="13301866"/>
          <a:ext cx="889000" cy="4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37516</xdr:rowOff>
    </xdr:from>
    <xdr:to>
      <xdr:col>72</xdr:col>
      <xdr:colOff>38100</xdr:colOff>
      <xdr:row>76</xdr:row>
      <xdr:rowOff>139116</xdr:rowOff>
    </xdr:to>
    <xdr:sp macro="" textlink="">
      <xdr:nvSpPr>
        <xdr:cNvPr id="641" name="フローチャート: 判断 640"/>
        <xdr:cNvSpPr/>
      </xdr:nvSpPr>
      <xdr:spPr>
        <a:xfrm>
          <a:off x="13652500" y="13067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155643</xdr:rowOff>
    </xdr:from>
    <xdr:ext cx="534377" cy="259045"/>
    <xdr:sp macro="" textlink="">
      <xdr:nvSpPr>
        <xdr:cNvPr id="642" name="テキスト ボックス 641"/>
        <xdr:cNvSpPr txBox="1"/>
      </xdr:nvSpPr>
      <xdr:spPr>
        <a:xfrm>
          <a:off x="13436111" y="12842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63664</xdr:rowOff>
    </xdr:from>
    <xdr:to>
      <xdr:col>67</xdr:col>
      <xdr:colOff>101600</xdr:colOff>
      <xdr:row>76</xdr:row>
      <xdr:rowOff>165264</xdr:rowOff>
    </xdr:to>
    <xdr:sp macro="" textlink="">
      <xdr:nvSpPr>
        <xdr:cNvPr id="643" name="フローチャート: 判断 642"/>
        <xdr:cNvSpPr/>
      </xdr:nvSpPr>
      <xdr:spPr>
        <a:xfrm>
          <a:off x="12763500" y="13093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10342</xdr:rowOff>
    </xdr:from>
    <xdr:ext cx="534377" cy="259045"/>
    <xdr:sp macro="" textlink="">
      <xdr:nvSpPr>
        <xdr:cNvPr id="644" name="テキスト ボックス 643"/>
        <xdr:cNvSpPr txBox="1"/>
      </xdr:nvSpPr>
      <xdr:spPr>
        <a:xfrm>
          <a:off x="12547111" y="12869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160820</xdr:rowOff>
    </xdr:from>
    <xdr:to>
      <xdr:col>85</xdr:col>
      <xdr:colOff>177800</xdr:colOff>
      <xdr:row>77</xdr:row>
      <xdr:rowOff>90970</xdr:rowOff>
    </xdr:to>
    <xdr:sp macro="" textlink="">
      <xdr:nvSpPr>
        <xdr:cNvPr id="650" name="楕円 649"/>
        <xdr:cNvSpPr/>
      </xdr:nvSpPr>
      <xdr:spPr>
        <a:xfrm>
          <a:off x="16268700" y="1319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139247</xdr:rowOff>
    </xdr:from>
    <xdr:ext cx="534377" cy="259045"/>
    <xdr:sp macro="" textlink="">
      <xdr:nvSpPr>
        <xdr:cNvPr id="651" name="公債費該当値テキスト"/>
        <xdr:cNvSpPr txBox="1"/>
      </xdr:nvSpPr>
      <xdr:spPr>
        <a:xfrm>
          <a:off x="16370300" y="1316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141236</xdr:rowOff>
    </xdr:from>
    <xdr:to>
      <xdr:col>81</xdr:col>
      <xdr:colOff>101600</xdr:colOff>
      <xdr:row>77</xdr:row>
      <xdr:rowOff>71386</xdr:rowOff>
    </xdr:to>
    <xdr:sp macro="" textlink="">
      <xdr:nvSpPr>
        <xdr:cNvPr id="652" name="楕円 651"/>
        <xdr:cNvSpPr/>
      </xdr:nvSpPr>
      <xdr:spPr>
        <a:xfrm>
          <a:off x="15430500" y="1317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62513</xdr:rowOff>
    </xdr:from>
    <xdr:ext cx="534377" cy="259045"/>
    <xdr:sp macro="" textlink="">
      <xdr:nvSpPr>
        <xdr:cNvPr id="653" name="テキスト ボックス 652"/>
        <xdr:cNvSpPr txBox="1"/>
      </xdr:nvSpPr>
      <xdr:spPr>
        <a:xfrm>
          <a:off x="15214111" y="13264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43447</xdr:rowOff>
    </xdr:from>
    <xdr:to>
      <xdr:col>76</xdr:col>
      <xdr:colOff>165100</xdr:colOff>
      <xdr:row>77</xdr:row>
      <xdr:rowOff>145047</xdr:rowOff>
    </xdr:to>
    <xdr:sp macro="" textlink="">
      <xdr:nvSpPr>
        <xdr:cNvPr id="654" name="楕円 653"/>
        <xdr:cNvSpPr/>
      </xdr:nvSpPr>
      <xdr:spPr>
        <a:xfrm>
          <a:off x="14541500" y="13245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136174</xdr:rowOff>
    </xdr:from>
    <xdr:ext cx="534377" cy="259045"/>
    <xdr:sp macro="" textlink="">
      <xdr:nvSpPr>
        <xdr:cNvPr id="655" name="テキスト ボックス 654"/>
        <xdr:cNvSpPr txBox="1"/>
      </xdr:nvSpPr>
      <xdr:spPr>
        <a:xfrm>
          <a:off x="14325111" y="13337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53454</xdr:rowOff>
    </xdr:from>
    <xdr:to>
      <xdr:col>72</xdr:col>
      <xdr:colOff>38100</xdr:colOff>
      <xdr:row>77</xdr:row>
      <xdr:rowOff>155054</xdr:rowOff>
    </xdr:to>
    <xdr:sp macro="" textlink="">
      <xdr:nvSpPr>
        <xdr:cNvPr id="656" name="楕円 655"/>
        <xdr:cNvSpPr/>
      </xdr:nvSpPr>
      <xdr:spPr>
        <a:xfrm>
          <a:off x="13652500" y="13255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146181</xdr:rowOff>
    </xdr:from>
    <xdr:ext cx="534377" cy="259045"/>
    <xdr:sp macro="" textlink="">
      <xdr:nvSpPr>
        <xdr:cNvPr id="657" name="テキスト ボックス 656"/>
        <xdr:cNvSpPr txBox="1"/>
      </xdr:nvSpPr>
      <xdr:spPr>
        <a:xfrm>
          <a:off x="13436111" y="13347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49416</xdr:rowOff>
    </xdr:from>
    <xdr:to>
      <xdr:col>67</xdr:col>
      <xdr:colOff>101600</xdr:colOff>
      <xdr:row>77</xdr:row>
      <xdr:rowOff>151016</xdr:rowOff>
    </xdr:to>
    <xdr:sp macro="" textlink="">
      <xdr:nvSpPr>
        <xdr:cNvPr id="658" name="楕円 657"/>
        <xdr:cNvSpPr/>
      </xdr:nvSpPr>
      <xdr:spPr>
        <a:xfrm>
          <a:off x="12763500" y="13251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142143</xdr:rowOff>
    </xdr:from>
    <xdr:ext cx="534377" cy="259045"/>
    <xdr:sp macro="" textlink="">
      <xdr:nvSpPr>
        <xdr:cNvPr id="659" name="テキスト ボックス 658"/>
        <xdr:cNvSpPr txBox="1"/>
      </xdr:nvSpPr>
      <xdr:spPr>
        <a:xfrm>
          <a:off x="12547111" y="13343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1" name="テキスト ボックス 67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3" name="テキスト ボックス 672"/>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5" name="テキスト ボックス 674"/>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7" name="テキスト ボックス 676"/>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9" name="テキスト ボックス 678"/>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143015</xdr:rowOff>
    </xdr:from>
    <xdr:to>
      <xdr:col>85</xdr:col>
      <xdr:colOff>126364</xdr:colOff>
      <xdr:row>98</xdr:row>
      <xdr:rowOff>139015</xdr:rowOff>
    </xdr:to>
    <xdr:cxnSp macro="">
      <xdr:nvCxnSpPr>
        <xdr:cNvPr id="681" name="直線コネクタ 680"/>
        <xdr:cNvCxnSpPr/>
      </xdr:nvCxnSpPr>
      <xdr:spPr>
        <a:xfrm flipV="1">
          <a:off x="16317595" y="15573515"/>
          <a:ext cx="1269" cy="1367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142842</xdr:rowOff>
    </xdr:from>
    <xdr:ext cx="313932" cy="259045"/>
    <xdr:sp macro="" textlink="">
      <xdr:nvSpPr>
        <xdr:cNvPr id="682" name="積立金最小値テキスト"/>
        <xdr:cNvSpPr txBox="1"/>
      </xdr:nvSpPr>
      <xdr:spPr>
        <a:xfrm>
          <a:off x="16370300" y="169449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139015</xdr:rowOff>
    </xdr:from>
    <xdr:to>
      <xdr:col>86</xdr:col>
      <xdr:colOff>25400</xdr:colOff>
      <xdr:row>98</xdr:row>
      <xdr:rowOff>139015</xdr:rowOff>
    </xdr:to>
    <xdr:cxnSp macro="">
      <xdr:nvCxnSpPr>
        <xdr:cNvPr id="683" name="直線コネクタ 682"/>
        <xdr:cNvCxnSpPr/>
      </xdr:nvCxnSpPr>
      <xdr:spPr>
        <a:xfrm>
          <a:off x="16230600" y="16941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89692</xdr:rowOff>
    </xdr:from>
    <xdr:ext cx="534377" cy="259045"/>
    <xdr:sp macro="" textlink="">
      <xdr:nvSpPr>
        <xdr:cNvPr id="684" name="積立金最大値テキスト"/>
        <xdr:cNvSpPr txBox="1"/>
      </xdr:nvSpPr>
      <xdr:spPr>
        <a:xfrm>
          <a:off x="16370300" y="15348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143015</xdr:rowOff>
    </xdr:from>
    <xdr:to>
      <xdr:col>86</xdr:col>
      <xdr:colOff>25400</xdr:colOff>
      <xdr:row>90</xdr:row>
      <xdr:rowOff>143015</xdr:rowOff>
    </xdr:to>
    <xdr:cxnSp macro="">
      <xdr:nvCxnSpPr>
        <xdr:cNvPr id="685" name="直線コネクタ 684"/>
        <xdr:cNvCxnSpPr/>
      </xdr:nvCxnSpPr>
      <xdr:spPr>
        <a:xfrm>
          <a:off x="16230600" y="15573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123766</xdr:rowOff>
    </xdr:from>
    <xdr:to>
      <xdr:col>85</xdr:col>
      <xdr:colOff>127000</xdr:colOff>
      <xdr:row>96</xdr:row>
      <xdr:rowOff>56924</xdr:rowOff>
    </xdr:to>
    <xdr:cxnSp macro="">
      <xdr:nvCxnSpPr>
        <xdr:cNvPr id="686" name="直線コネクタ 685"/>
        <xdr:cNvCxnSpPr/>
      </xdr:nvCxnSpPr>
      <xdr:spPr>
        <a:xfrm flipV="1">
          <a:off x="15481300" y="16411516"/>
          <a:ext cx="838200" cy="104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152733</xdr:rowOff>
    </xdr:from>
    <xdr:ext cx="534377" cy="259045"/>
    <xdr:sp macro="" textlink="">
      <xdr:nvSpPr>
        <xdr:cNvPr id="687" name="積立金平均値テキスト"/>
        <xdr:cNvSpPr txBox="1"/>
      </xdr:nvSpPr>
      <xdr:spPr>
        <a:xfrm>
          <a:off x="16370300" y="166119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2856</xdr:rowOff>
    </xdr:from>
    <xdr:to>
      <xdr:col>85</xdr:col>
      <xdr:colOff>177800</xdr:colOff>
      <xdr:row>97</xdr:row>
      <xdr:rowOff>104456</xdr:rowOff>
    </xdr:to>
    <xdr:sp macro="" textlink="">
      <xdr:nvSpPr>
        <xdr:cNvPr id="688" name="フローチャート: 判断 687"/>
        <xdr:cNvSpPr/>
      </xdr:nvSpPr>
      <xdr:spPr>
        <a:xfrm>
          <a:off x="16268700" y="16633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102735</xdr:rowOff>
    </xdr:from>
    <xdr:to>
      <xdr:col>81</xdr:col>
      <xdr:colOff>50800</xdr:colOff>
      <xdr:row>96</xdr:row>
      <xdr:rowOff>56924</xdr:rowOff>
    </xdr:to>
    <xdr:cxnSp macro="">
      <xdr:nvCxnSpPr>
        <xdr:cNvPr id="689" name="直線コネクタ 688"/>
        <xdr:cNvCxnSpPr/>
      </xdr:nvCxnSpPr>
      <xdr:spPr>
        <a:xfrm>
          <a:off x="14592300" y="16390485"/>
          <a:ext cx="889000" cy="125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14080</xdr:rowOff>
    </xdr:from>
    <xdr:to>
      <xdr:col>81</xdr:col>
      <xdr:colOff>101600</xdr:colOff>
      <xdr:row>97</xdr:row>
      <xdr:rowOff>115680</xdr:rowOff>
    </xdr:to>
    <xdr:sp macro="" textlink="">
      <xdr:nvSpPr>
        <xdr:cNvPr id="690" name="フローチャート: 判断 689"/>
        <xdr:cNvSpPr/>
      </xdr:nvSpPr>
      <xdr:spPr>
        <a:xfrm>
          <a:off x="15430500" y="1664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106807</xdr:rowOff>
    </xdr:from>
    <xdr:ext cx="534377" cy="259045"/>
    <xdr:sp macro="" textlink="">
      <xdr:nvSpPr>
        <xdr:cNvPr id="691" name="テキスト ボックス 690"/>
        <xdr:cNvSpPr txBox="1"/>
      </xdr:nvSpPr>
      <xdr:spPr>
        <a:xfrm>
          <a:off x="15214111" y="16737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102735</xdr:rowOff>
    </xdr:from>
    <xdr:to>
      <xdr:col>76</xdr:col>
      <xdr:colOff>114300</xdr:colOff>
      <xdr:row>97</xdr:row>
      <xdr:rowOff>17033</xdr:rowOff>
    </xdr:to>
    <xdr:cxnSp macro="">
      <xdr:nvCxnSpPr>
        <xdr:cNvPr id="692" name="直線コネクタ 691"/>
        <xdr:cNvCxnSpPr/>
      </xdr:nvCxnSpPr>
      <xdr:spPr>
        <a:xfrm flipV="1">
          <a:off x="13703300" y="16390485"/>
          <a:ext cx="889000" cy="257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33076</xdr:rowOff>
    </xdr:from>
    <xdr:to>
      <xdr:col>76</xdr:col>
      <xdr:colOff>165100</xdr:colOff>
      <xdr:row>97</xdr:row>
      <xdr:rowOff>134676</xdr:rowOff>
    </xdr:to>
    <xdr:sp macro="" textlink="">
      <xdr:nvSpPr>
        <xdr:cNvPr id="693" name="フローチャート: 判断 692"/>
        <xdr:cNvSpPr/>
      </xdr:nvSpPr>
      <xdr:spPr>
        <a:xfrm>
          <a:off x="14541500" y="1666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125803</xdr:rowOff>
    </xdr:from>
    <xdr:ext cx="469744" cy="259045"/>
    <xdr:sp macro="" textlink="">
      <xdr:nvSpPr>
        <xdr:cNvPr id="694" name="テキスト ボックス 693"/>
        <xdr:cNvSpPr txBox="1"/>
      </xdr:nvSpPr>
      <xdr:spPr>
        <a:xfrm>
          <a:off x="14357428" y="16756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17033</xdr:rowOff>
    </xdr:from>
    <xdr:to>
      <xdr:col>71</xdr:col>
      <xdr:colOff>177800</xdr:colOff>
      <xdr:row>97</xdr:row>
      <xdr:rowOff>67348</xdr:rowOff>
    </xdr:to>
    <xdr:cxnSp macro="">
      <xdr:nvCxnSpPr>
        <xdr:cNvPr id="695" name="直線コネクタ 694"/>
        <xdr:cNvCxnSpPr/>
      </xdr:nvCxnSpPr>
      <xdr:spPr>
        <a:xfrm flipV="1">
          <a:off x="12814300" y="16647683"/>
          <a:ext cx="889000" cy="50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53490</xdr:rowOff>
    </xdr:from>
    <xdr:to>
      <xdr:col>72</xdr:col>
      <xdr:colOff>38100</xdr:colOff>
      <xdr:row>97</xdr:row>
      <xdr:rowOff>155090</xdr:rowOff>
    </xdr:to>
    <xdr:sp macro="" textlink="">
      <xdr:nvSpPr>
        <xdr:cNvPr id="696" name="フローチャート: 判断 695"/>
        <xdr:cNvSpPr/>
      </xdr:nvSpPr>
      <xdr:spPr>
        <a:xfrm>
          <a:off x="13652500" y="1668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146217</xdr:rowOff>
    </xdr:from>
    <xdr:ext cx="469744" cy="259045"/>
    <xdr:sp macro="" textlink="">
      <xdr:nvSpPr>
        <xdr:cNvPr id="697" name="テキスト ボックス 696"/>
        <xdr:cNvSpPr txBox="1"/>
      </xdr:nvSpPr>
      <xdr:spPr>
        <a:xfrm>
          <a:off x="13468428" y="16776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126231</xdr:rowOff>
    </xdr:from>
    <xdr:to>
      <xdr:col>67</xdr:col>
      <xdr:colOff>101600</xdr:colOff>
      <xdr:row>97</xdr:row>
      <xdr:rowOff>56381</xdr:rowOff>
    </xdr:to>
    <xdr:sp macro="" textlink="">
      <xdr:nvSpPr>
        <xdr:cNvPr id="698" name="フローチャート: 判断 697"/>
        <xdr:cNvSpPr/>
      </xdr:nvSpPr>
      <xdr:spPr>
        <a:xfrm>
          <a:off x="12763500" y="16585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72908</xdr:rowOff>
    </xdr:from>
    <xdr:ext cx="534377" cy="259045"/>
    <xdr:sp macro="" textlink="">
      <xdr:nvSpPr>
        <xdr:cNvPr id="699" name="テキスト ボックス 698"/>
        <xdr:cNvSpPr txBox="1"/>
      </xdr:nvSpPr>
      <xdr:spPr>
        <a:xfrm>
          <a:off x="12547111" y="1636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72966</xdr:rowOff>
    </xdr:from>
    <xdr:to>
      <xdr:col>85</xdr:col>
      <xdr:colOff>177800</xdr:colOff>
      <xdr:row>96</xdr:row>
      <xdr:rowOff>3116</xdr:rowOff>
    </xdr:to>
    <xdr:sp macro="" textlink="">
      <xdr:nvSpPr>
        <xdr:cNvPr id="705" name="楕円 704"/>
        <xdr:cNvSpPr/>
      </xdr:nvSpPr>
      <xdr:spPr>
        <a:xfrm>
          <a:off x="16268700" y="16360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95843</xdr:rowOff>
    </xdr:from>
    <xdr:ext cx="534377" cy="259045"/>
    <xdr:sp macro="" textlink="">
      <xdr:nvSpPr>
        <xdr:cNvPr id="706" name="積立金該当値テキスト"/>
        <xdr:cNvSpPr txBox="1"/>
      </xdr:nvSpPr>
      <xdr:spPr>
        <a:xfrm>
          <a:off x="16370300" y="16212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6124</xdr:rowOff>
    </xdr:from>
    <xdr:to>
      <xdr:col>81</xdr:col>
      <xdr:colOff>101600</xdr:colOff>
      <xdr:row>96</xdr:row>
      <xdr:rowOff>107724</xdr:rowOff>
    </xdr:to>
    <xdr:sp macro="" textlink="">
      <xdr:nvSpPr>
        <xdr:cNvPr id="707" name="楕円 706"/>
        <xdr:cNvSpPr/>
      </xdr:nvSpPr>
      <xdr:spPr>
        <a:xfrm>
          <a:off x="15430500" y="16465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124251</xdr:rowOff>
    </xdr:from>
    <xdr:ext cx="534377" cy="259045"/>
    <xdr:sp macro="" textlink="">
      <xdr:nvSpPr>
        <xdr:cNvPr id="708" name="テキスト ボックス 707"/>
        <xdr:cNvSpPr txBox="1"/>
      </xdr:nvSpPr>
      <xdr:spPr>
        <a:xfrm>
          <a:off x="15214111" y="16240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51935</xdr:rowOff>
    </xdr:from>
    <xdr:to>
      <xdr:col>76</xdr:col>
      <xdr:colOff>165100</xdr:colOff>
      <xdr:row>95</xdr:row>
      <xdr:rowOff>153535</xdr:rowOff>
    </xdr:to>
    <xdr:sp macro="" textlink="">
      <xdr:nvSpPr>
        <xdr:cNvPr id="709" name="楕円 708"/>
        <xdr:cNvSpPr/>
      </xdr:nvSpPr>
      <xdr:spPr>
        <a:xfrm>
          <a:off x="14541500" y="1633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170062</xdr:rowOff>
    </xdr:from>
    <xdr:ext cx="534377" cy="259045"/>
    <xdr:sp macro="" textlink="">
      <xdr:nvSpPr>
        <xdr:cNvPr id="710" name="テキスト ボックス 709"/>
        <xdr:cNvSpPr txBox="1"/>
      </xdr:nvSpPr>
      <xdr:spPr>
        <a:xfrm>
          <a:off x="14325111" y="16114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137683</xdr:rowOff>
    </xdr:from>
    <xdr:to>
      <xdr:col>72</xdr:col>
      <xdr:colOff>38100</xdr:colOff>
      <xdr:row>97</xdr:row>
      <xdr:rowOff>67833</xdr:rowOff>
    </xdr:to>
    <xdr:sp macro="" textlink="">
      <xdr:nvSpPr>
        <xdr:cNvPr id="711" name="楕円 710"/>
        <xdr:cNvSpPr/>
      </xdr:nvSpPr>
      <xdr:spPr>
        <a:xfrm>
          <a:off x="13652500" y="16596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84360</xdr:rowOff>
    </xdr:from>
    <xdr:ext cx="534377" cy="259045"/>
    <xdr:sp macro="" textlink="">
      <xdr:nvSpPr>
        <xdr:cNvPr id="712" name="テキスト ボックス 711"/>
        <xdr:cNvSpPr txBox="1"/>
      </xdr:nvSpPr>
      <xdr:spPr>
        <a:xfrm>
          <a:off x="13436111" y="16372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16548</xdr:rowOff>
    </xdr:from>
    <xdr:to>
      <xdr:col>67</xdr:col>
      <xdr:colOff>101600</xdr:colOff>
      <xdr:row>97</xdr:row>
      <xdr:rowOff>118148</xdr:rowOff>
    </xdr:to>
    <xdr:sp macro="" textlink="">
      <xdr:nvSpPr>
        <xdr:cNvPr id="713" name="楕円 712"/>
        <xdr:cNvSpPr/>
      </xdr:nvSpPr>
      <xdr:spPr>
        <a:xfrm>
          <a:off x="12763500" y="16647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109275</xdr:rowOff>
    </xdr:from>
    <xdr:ext cx="534377" cy="259045"/>
    <xdr:sp macro="" textlink="">
      <xdr:nvSpPr>
        <xdr:cNvPr id="714" name="テキスト ボックス 713"/>
        <xdr:cNvSpPr txBox="1"/>
      </xdr:nvSpPr>
      <xdr:spPr>
        <a:xfrm>
          <a:off x="12547111" y="16739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5" name="直線コネクタ 72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6" name="テキスト ボックス 72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7" name="直線コネクタ 72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8" name="テキスト ボックス 72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9" name="直線コネクタ 72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0" name="テキスト ボックス 72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1" name="直線コネクタ 73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2" name="テキスト ボックス 73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3" name="直線コネクタ 73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4" name="テキスト ボックス 733"/>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160846</xdr:rowOff>
    </xdr:from>
    <xdr:to>
      <xdr:col>116</xdr:col>
      <xdr:colOff>62864</xdr:colOff>
      <xdr:row>39</xdr:row>
      <xdr:rowOff>44450</xdr:rowOff>
    </xdr:to>
    <xdr:cxnSp macro="">
      <xdr:nvCxnSpPr>
        <xdr:cNvPr id="738" name="直線コネクタ 737"/>
        <xdr:cNvCxnSpPr/>
      </xdr:nvCxnSpPr>
      <xdr:spPr>
        <a:xfrm flipV="1">
          <a:off x="22159595" y="5132896"/>
          <a:ext cx="1269" cy="1598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9"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0" name="直線コネクタ 73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107523</xdr:rowOff>
    </xdr:from>
    <xdr:ext cx="469744" cy="259045"/>
    <xdr:sp macro="" textlink="">
      <xdr:nvSpPr>
        <xdr:cNvPr id="741" name="投資及び出資金最大値テキスト"/>
        <xdr:cNvSpPr txBox="1"/>
      </xdr:nvSpPr>
      <xdr:spPr>
        <a:xfrm>
          <a:off x="22212300" y="4908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29</xdr:row>
      <xdr:rowOff>160846</xdr:rowOff>
    </xdr:from>
    <xdr:to>
      <xdr:col>116</xdr:col>
      <xdr:colOff>152400</xdr:colOff>
      <xdr:row>29</xdr:row>
      <xdr:rowOff>160846</xdr:rowOff>
    </xdr:to>
    <xdr:cxnSp macro="">
      <xdr:nvCxnSpPr>
        <xdr:cNvPr id="742" name="直線コネクタ 741"/>
        <xdr:cNvCxnSpPr/>
      </xdr:nvCxnSpPr>
      <xdr:spPr>
        <a:xfrm>
          <a:off x="22072600" y="5132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129032</xdr:rowOff>
    </xdr:from>
    <xdr:to>
      <xdr:col>116</xdr:col>
      <xdr:colOff>63500</xdr:colOff>
      <xdr:row>38</xdr:row>
      <xdr:rowOff>148844</xdr:rowOff>
    </xdr:to>
    <xdr:cxnSp macro="">
      <xdr:nvCxnSpPr>
        <xdr:cNvPr id="743" name="直線コネクタ 742"/>
        <xdr:cNvCxnSpPr/>
      </xdr:nvCxnSpPr>
      <xdr:spPr>
        <a:xfrm flipV="1">
          <a:off x="21323300" y="6644132"/>
          <a:ext cx="838200" cy="1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7764</xdr:rowOff>
    </xdr:from>
    <xdr:ext cx="378565" cy="259045"/>
    <xdr:sp macro="" textlink="">
      <xdr:nvSpPr>
        <xdr:cNvPr id="744" name="投資及び出資金平均値テキスト"/>
        <xdr:cNvSpPr txBox="1"/>
      </xdr:nvSpPr>
      <xdr:spPr>
        <a:xfrm>
          <a:off x="22212300" y="635141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156337</xdr:rowOff>
    </xdr:from>
    <xdr:to>
      <xdr:col>116</xdr:col>
      <xdr:colOff>114300</xdr:colOff>
      <xdr:row>38</xdr:row>
      <xdr:rowOff>86487</xdr:rowOff>
    </xdr:to>
    <xdr:sp macro="" textlink="">
      <xdr:nvSpPr>
        <xdr:cNvPr id="745" name="フローチャート: 判断 744"/>
        <xdr:cNvSpPr/>
      </xdr:nvSpPr>
      <xdr:spPr>
        <a:xfrm>
          <a:off x="22110700" y="649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144844</xdr:rowOff>
    </xdr:from>
    <xdr:to>
      <xdr:col>111</xdr:col>
      <xdr:colOff>177800</xdr:colOff>
      <xdr:row>38</xdr:row>
      <xdr:rowOff>148844</xdr:rowOff>
    </xdr:to>
    <xdr:cxnSp macro="">
      <xdr:nvCxnSpPr>
        <xdr:cNvPr id="746" name="直線コネクタ 745"/>
        <xdr:cNvCxnSpPr/>
      </xdr:nvCxnSpPr>
      <xdr:spPr>
        <a:xfrm>
          <a:off x="20434300" y="6659944"/>
          <a:ext cx="889000" cy="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160147</xdr:rowOff>
    </xdr:from>
    <xdr:to>
      <xdr:col>112</xdr:col>
      <xdr:colOff>38100</xdr:colOff>
      <xdr:row>38</xdr:row>
      <xdr:rowOff>90297</xdr:rowOff>
    </xdr:to>
    <xdr:sp macro="" textlink="">
      <xdr:nvSpPr>
        <xdr:cNvPr id="747" name="フローチャート: 判断 746"/>
        <xdr:cNvSpPr/>
      </xdr:nvSpPr>
      <xdr:spPr>
        <a:xfrm>
          <a:off x="21272500" y="650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106824</xdr:rowOff>
    </xdr:from>
    <xdr:ext cx="378565" cy="259045"/>
    <xdr:sp macro="" textlink="">
      <xdr:nvSpPr>
        <xdr:cNvPr id="748" name="テキスト ボックス 747"/>
        <xdr:cNvSpPr txBox="1"/>
      </xdr:nvSpPr>
      <xdr:spPr>
        <a:xfrm>
          <a:off x="21134017" y="62790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134176</xdr:rowOff>
    </xdr:from>
    <xdr:to>
      <xdr:col>107</xdr:col>
      <xdr:colOff>50800</xdr:colOff>
      <xdr:row>38</xdr:row>
      <xdr:rowOff>144844</xdr:rowOff>
    </xdr:to>
    <xdr:cxnSp macro="">
      <xdr:nvCxnSpPr>
        <xdr:cNvPr id="749" name="直線コネクタ 748"/>
        <xdr:cNvCxnSpPr/>
      </xdr:nvCxnSpPr>
      <xdr:spPr>
        <a:xfrm>
          <a:off x="19545300" y="6649276"/>
          <a:ext cx="8890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166624</xdr:rowOff>
    </xdr:from>
    <xdr:to>
      <xdr:col>107</xdr:col>
      <xdr:colOff>101600</xdr:colOff>
      <xdr:row>38</xdr:row>
      <xdr:rowOff>96774</xdr:rowOff>
    </xdr:to>
    <xdr:sp macro="" textlink="">
      <xdr:nvSpPr>
        <xdr:cNvPr id="750" name="フローチャート: 判断 749"/>
        <xdr:cNvSpPr/>
      </xdr:nvSpPr>
      <xdr:spPr>
        <a:xfrm>
          <a:off x="20383500" y="6510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113301</xdr:rowOff>
    </xdr:from>
    <xdr:ext cx="378565" cy="259045"/>
    <xdr:sp macro="" textlink="">
      <xdr:nvSpPr>
        <xdr:cNvPr id="751" name="テキスト ボックス 750"/>
        <xdr:cNvSpPr txBox="1"/>
      </xdr:nvSpPr>
      <xdr:spPr>
        <a:xfrm>
          <a:off x="20245017" y="6285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117221</xdr:rowOff>
    </xdr:from>
    <xdr:to>
      <xdr:col>102</xdr:col>
      <xdr:colOff>114300</xdr:colOff>
      <xdr:row>38</xdr:row>
      <xdr:rowOff>134176</xdr:rowOff>
    </xdr:to>
    <xdr:cxnSp macro="">
      <xdr:nvCxnSpPr>
        <xdr:cNvPr id="752" name="直線コネクタ 751"/>
        <xdr:cNvCxnSpPr/>
      </xdr:nvCxnSpPr>
      <xdr:spPr>
        <a:xfrm>
          <a:off x="18656300" y="6632321"/>
          <a:ext cx="889000" cy="16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20130</xdr:rowOff>
    </xdr:from>
    <xdr:to>
      <xdr:col>102</xdr:col>
      <xdr:colOff>165100</xdr:colOff>
      <xdr:row>38</xdr:row>
      <xdr:rowOff>121730</xdr:rowOff>
    </xdr:to>
    <xdr:sp macro="" textlink="">
      <xdr:nvSpPr>
        <xdr:cNvPr id="753" name="フローチャート: 判断 752"/>
        <xdr:cNvSpPr/>
      </xdr:nvSpPr>
      <xdr:spPr>
        <a:xfrm>
          <a:off x="19494500" y="653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138256</xdr:rowOff>
    </xdr:from>
    <xdr:ext cx="378565" cy="259045"/>
    <xdr:sp macro="" textlink="">
      <xdr:nvSpPr>
        <xdr:cNvPr id="754" name="テキスト ボックス 753"/>
        <xdr:cNvSpPr txBox="1"/>
      </xdr:nvSpPr>
      <xdr:spPr>
        <a:xfrm>
          <a:off x="19356017" y="63104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2984</xdr:rowOff>
    </xdr:from>
    <xdr:to>
      <xdr:col>98</xdr:col>
      <xdr:colOff>38100</xdr:colOff>
      <xdr:row>38</xdr:row>
      <xdr:rowOff>104584</xdr:rowOff>
    </xdr:to>
    <xdr:sp macro="" textlink="">
      <xdr:nvSpPr>
        <xdr:cNvPr id="755" name="フローチャート: 判断 754"/>
        <xdr:cNvSpPr/>
      </xdr:nvSpPr>
      <xdr:spPr>
        <a:xfrm>
          <a:off x="18605500" y="6518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121111</xdr:rowOff>
    </xdr:from>
    <xdr:ext cx="378565" cy="259045"/>
    <xdr:sp macro="" textlink="">
      <xdr:nvSpPr>
        <xdr:cNvPr id="756" name="テキスト ボックス 755"/>
        <xdr:cNvSpPr txBox="1"/>
      </xdr:nvSpPr>
      <xdr:spPr>
        <a:xfrm>
          <a:off x="18467017" y="6293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78232</xdr:rowOff>
    </xdr:from>
    <xdr:to>
      <xdr:col>116</xdr:col>
      <xdr:colOff>114300</xdr:colOff>
      <xdr:row>39</xdr:row>
      <xdr:rowOff>8382</xdr:rowOff>
    </xdr:to>
    <xdr:sp macro="" textlink="">
      <xdr:nvSpPr>
        <xdr:cNvPr id="762" name="楕円 761"/>
        <xdr:cNvSpPr/>
      </xdr:nvSpPr>
      <xdr:spPr>
        <a:xfrm>
          <a:off x="22110700" y="6593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164609</xdr:rowOff>
    </xdr:from>
    <xdr:ext cx="378565" cy="259045"/>
    <xdr:sp macro="" textlink="">
      <xdr:nvSpPr>
        <xdr:cNvPr id="763" name="投資及び出資金該当値テキスト"/>
        <xdr:cNvSpPr txBox="1"/>
      </xdr:nvSpPr>
      <xdr:spPr>
        <a:xfrm>
          <a:off x="22212300" y="65082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98044</xdr:rowOff>
    </xdr:from>
    <xdr:to>
      <xdr:col>112</xdr:col>
      <xdr:colOff>38100</xdr:colOff>
      <xdr:row>39</xdr:row>
      <xdr:rowOff>28194</xdr:rowOff>
    </xdr:to>
    <xdr:sp macro="" textlink="">
      <xdr:nvSpPr>
        <xdr:cNvPr id="764" name="楕円 763"/>
        <xdr:cNvSpPr/>
      </xdr:nvSpPr>
      <xdr:spPr>
        <a:xfrm>
          <a:off x="21272500" y="6613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19321</xdr:rowOff>
    </xdr:from>
    <xdr:ext cx="378565" cy="259045"/>
    <xdr:sp macro="" textlink="">
      <xdr:nvSpPr>
        <xdr:cNvPr id="765" name="テキスト ボックス 764"/>
        <xdr:cNvSpPr txBox="1"/>
      </xdr:nvSpPr>
      <xdr:spPr>
        <a:xfrm>
          <a:off x="21134017" y="67058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94044</xdr:rowOff>
    </xdr:from>
    <xdr:to>
      <xdr:col>107</xdr:col>
      <xdr:colOff>101600</xdr:colOff>
      <xdr:row>39</xdr:row>
      <xdr:rowOff>24194</xdr:rowOff>
    </xdr:to>
    <xdr:sp macro="" textlink="">
      <xdr:nvSpPr>
        <xdr:cNvPr id="766" name="楕円 765"/>
        <xdr:cNvSpPr/>
      </xdr:nvSpPr>
      <xdr:spPr>
        <a:xfrm>
          <a:off x="20383500" y="660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15321</xdr:rowOff>
    </xdr:from>
    <xdr:ext cx="378565" cy="259045"/>
    <xdr:sp macro="" textlink="">
      <xdr:nvSpPr>
        <xdr:cNvPr id="767" name="テキスト ボックス 766"/>
        <xdr:cNvSpPr txBox="1"/>
      </xdr:nvSpPr>
      <xdr:spPr>
        <a:xfrm>
          <a:off x="20245017" y="67018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83376</xdr:rowOff>
    </xdr:from>
    <xdr:to>
      <xdr:col>102</xdr:col>
      <xdr:colOff>165100</xdr:colOff>
      <xdr:row>39</xdr:row>
      <xdr:rowOff>13526</xdr:rowOff>
    </xdr:to>
    <xdr:sp macro="" textlink="">
      <xdr:nvSpPr>
        <xdr:cNvPr id="768" name="楕円 767"/>
        <xdr:cNvSpPr/>
      </xdr:nvSpPr>
      <xdr:spPr>
        <a:xfrm>
          <a:off x="19494500" y="6598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4653</xdr:rowOff>
    </xdr:from>
    <xdr:ext cx="378565" cy="259045"/>
    <xdr:sp macro="" textlink="">
      <xdr:nvSpPr>
        <xdr:cNvPr id="769" name="テキスト ボックス 768"/>
        <xdr:cNvSpPr txBox="1"/>
      </xdr:nvSpPr>
      <xdr:spPr>
        <a:xfrm>
          <a:off x="19356017" y="6691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66421</xdr:rowOff>
    </xdr:from>
    <xdr:to>
      <xdr:col>98</xdr:col>
      <xdr:colOff>38100</xdr:colOff>
      <xdr:row>38</xdr:row>
      <xdr:rowOff>168021</xdr:rowOff>
    </xdr:to>
    <xdr:sp macro="" textlink="">
      <xdr:nvSpPr>
        <xdr:cNvPr id="770" name="楕円 769"/>
        <xdr:cNvSpPr/>
      </xdr:nvSpPr>
      <xdr:spPr>
        <a:xfrm>
          <a:off x="18605500" y="6581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159148</xdr:rowOff>
    </xdr:from>
    <xdr:ext cx="378565" cy="259045"/>
    <xdr:sp macro="" textlink="">
      <xdr:nvSpPr>
        <xdr:cNvPr id="771" name="テキスト ボックス 770"/>
        <xdr:cNvSpPr txBox="1"/>
      </xdr:nvSpPr>
      <xdr:spPr>
        <a:xfrm>
          <a:off x="18467017" y="66742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5" name="テキスト ボックス 78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72987</xdr:rowOff>
    </xdr:from>
    <xdr:to>
      <xdr:col>116</xdr:col>
      <xdr:colOff>62864</xdr:colOff>
      <xdr:row>59</xdr:row>
      <xdr:rowOff>44450</xdr:rowOff>
    </xdr:to>
    <xdr:cxnSp macro="">
      <xdr:nvCxnSpPr>
        <xdr:cNvPr id="795" name="直線コネクタ 794"/>
        <xdr:cNvCxnSpPr/>
      </xdr:nvCxnSpPr>
      <xdr:spPr>
        <a:xfrm flipV="1">
          <a:off x="22159595" y="8645487"/>
          <a:ext cx="1269" cy="1514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19664</xdr:rowOff>
    </xdr:from>
    <xdr:ext cx="534377" cy="259045"/>
    <xdr:sp macro="" textlink="">
      <xdr:nvSpPr>
        <xdr:cNvPr id="798" name="貸付金最大値テキスト"/>
        <xdr:cNvSpPr txBox="1"/>
      </xdr:nvSpPr>
      <xdr:spPr>
        <a:xfrm>
          <a:off x="22212300" y="8420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72987</xdr:rowOff>
    </xdr:from>
    <xdr:to>
      <xdr:col>116</xdr:col>
      <xdr:colOff>152400</xdr:colOff>
      <xdr:row>50</xdr:row>
      <xdr:rowOff>72987</xdr:rowOff>
    </xdr:to>
    <xdr:cxnSp macro="">
      <xdr:nvCxnSpPr>
        <xdr:cNvPr id="799" name="直線コネクタ 798"/>
        <xdr:cNvCxnSpPr/>
      </xdr:nvCxnSpPr>
      <xdr:spPr>
        <a:xfrm>
          <a:off x="22072600" y="8645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18694</xdr:rowOff>
    </xdr:from>
    <xdr:to>
      <xdr:col>116</xdr:col>
      <xdr:colOff>63500</xdr:colOff>
      <xdr:row>59</xdr:row>
      <xdr:rowOff>18847</xdr:rowOff>
    </xdr:to>
    <xdr:cxnSp macro="">
      <xdr:nvCxnSpPr>
        <xdr:cNvPr id="800" name="直線コネクタ 799"/>
        <xdr:cNvCxnSpPr/>
      </xdr:nvCxnSpPr>
      <xdr:spPr>
        <a:xfrm>
          <a:off x="21323300" y="10134244"/>
          <a:ext cx="8382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95318</xdr:rowOff>
    </xdr:from>
    <xdr:ext cx="469744" cy="259045"/>
    <xdr:sp macro="" textlink="">
      <xdr:nvSpPr>
        <xdr:cNvPr id="801" name="貸付金平均値テキスト"/>
        <xdr:cNvSpPr txBox="1"/>
      </xdr:nvSpPr>
      <xdr:spPr>
        <a:xfrm>
          <a:off x="22212300" y="98679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72441</xdr:rowOff>
    </xdr:from>
    <xdr:to>
      <xdr:col>116</xdr:col>
      <xdr:colOff>114300</xdr:colOff>
      <xdr:row>59</xdr:row>
      <xdr:rowOff>2591</xdr:rowOff>
    </xdr:to>
    <xdr:sp macro="" textlink="">
      <xdr:nvSpPr>
        <xdr:cNvPr id="802" name="フローチャート: 判断 801"/>
        <xdr:cNvSpPr/>
      </xdr:nvSpPr>
      <xdr:spPr>
        <a:xfrm>
          <a:off x="22110700" y="1001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18504</xdr:rowOff>
    </xdr:from>
    <xdr:to>
      <xdr:col>111</xdr:col>
      <xdr:colOff>177800</xdr:colOff>
      <xdr:row>59</xdr:row>
      <xdr:rowOff>18694</xdr:rowOff>
    </xdr:to>
    <xdr:cxnSp macro="">
      <xdr:nvCxnSpPr>
        <xdr:cNvPr id="803" name="直線コネクタ 802"/>
        <xdr:cNvCxnSpPr/>
      </xdr:nvCxnSpPr>
      <xdr:spPr>
        <a:xfrm>
          <a:off x="20434300" y="10134054"/>
          <a:ext cx="8890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72251</xdr:rowOff>
    </xdr:from>
    <xdr:to>
      <xdr:col>112</xdr:col>
      <xdr:colOff>38100</xdr:colOff>
      <xdr:row>59</xdr:row>
      <xdr:rowOff>2401</xdr:rowOff>
    </xdr:to>
    <xdr:sp macro="" textlink="">
      <xdr:nvSpPr>
        <xdr:cNvPr id="804" name="フローチャート: 判断 803"/>
        <xdr:cNvSpPr/>
      </xdr:nvSpPr>
      <xdr:spPr>
        <a:xfrm>
          <a:off x="212725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18928</xdr:rowOff>
    </xdr:from>
    <xdr:ext cx="469744" cy="259045"/>
    <xdr:sp macro="" textlink="">
      <xdr:nvSpPr>
        <xdr:cNvPr id="805" name="テキスト ボックス 804"/>
        <xdr:cNvSpPr txBox="1"/>
      </xdr:nvSpPr>
      <xdr:spPr>
        <a:xfrm>
          <a:off x="21088428" y="979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18504</xdr:rowOff>
    </xdr:from>
    <xdr:to>
      <xdr:col>107</xdr:col>
      <xdr:colOff>50800</xdr:colOff>
      <xdr:row>59</xdr:row>
      <xdr:rowOff>28181</xdr:rowOff>
    </xdr:to>
    <xdr:cxnSp macro="">
      <xdr:nvCxnSpPr>
        <xdr:cNvPr id="806" name="直線コネクタ 805"/>
        <xdr:cNvCxnSpPr/>
      </xdr:nvCxnSpPr>
      <xdr:spPr>
        <a:xfrm flipV="1">
          <a:off x="19545300" y="10134054"/>
          <a:ext cx="889000" cy="9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75336</xdr:rowOff>
    </xdr:from>
    <xdr:to>
      <xdr:col>107</xdr:col>
      <xdr:colOff>101600</xdr:colOff>
      <xdr:row>59</xdr:row>
      <xdr:rowOff>5486</xdr:rowOff>
    </xdr:to>
    <xdr:sp macro="" textlink="">
      <xdr:nvSpPr>
        <xdr:cNvPr id="807" name="フローチャート: 判断 806"/>
        <xdr:cNvSpPr/>
      </xdr:nvSpPr>
      <xdr:spPr>
        <a:xfrm>
          <a:off x="20383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22013</xdr:rowOff>
    </xdr:from>
    <xdr:ext cx="469744" cy="259045"/>
    <xdr:sp macro="" textlink="">
      <xdr:nvSpPr>
        <xdr:cNvPr id="808" name="テキスト ボックス 807"/>
        <xdr:cNvSpPr txBox="1"/>
      </xdr:nvSpPr>
      <xdr:spPr>
        <a:xfrm>
          <a:off x="20199428" y="979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28143</xdr:rowOff>
    </xdr:from>
    <xdr:to>
      <xdr:col>102</xdr:col>
      <xdr:colOff>114300</xdr:colOff>
      <xdr:row>59</xdr:row>
      <xdr:rowOff>28181</xdr:rowOff>
    </xdr:to>
    <xdr:cxnSp macro="">
      <xdr:nvCxnSpPr>
        <xdr:cNvPr id="809" name="直線コネクタ 808"/>
        <xdr:cNvCxnSpPr/>
      </xdr:nvCxnSpPr>
      <xdr:spPr>
        <a:xfrm>
          <a:off x="18656300" y="10143693"/>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54648</xdr:rowOff>
    </xdr:from>
    <xdr:to>
      <xdr:col>102</xdr:col>
      <xdr:colOff>165100</xdr:colOff>
      <xdr:row>58</xdr:row>
      <xdr:rowOff>156248</xdr:rowOff>
    </xdr:to>
    <xdr:sp macro="" textlink="">
      <xdr:nvSpPr>
        <xdr:cNvPr id="810" name="フローチャート: 判断 809"/>
        <xdr:cNvSpPr/>
      </xdr:nvSpPr>
      <xdr:spPr>
        <a:xfrm>
          <a:off x="19494500" y="999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1325</xdr:rowOff>
    </xdr:from>
    <xdr:ext cx="469744" cy="259045"/>
    <xdr:sp macro="" textlink="">
      <xdr:nvSpPr>
        <xdr:cNvPr id="811" name="テキスト ボックス 810"/>
        <xdr:cNvSpPr txBox="1"/>
      </xdr:nvSpPr>
      <xdr:spPr>
        <a:xfrm>
          <a:off x="19310428" y="977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66421</xdr:rowOff>
    </xdr:from>
    <xdr:to>
      <xdr:col>98</xdr:col>
      <xdr:colOff>38100</xdr:colOff>
      <xdr:row>58</xdr:row>
      <xdr:rowOff>168021</xdr:rowOff>
    </xdr:to>
    <xdr:sp macro="" textlink="">
      <xdr:nvSpPr>
        <xdr:cNvPr id="812" name="フローチャート: 判断 811"/>
        <xdr:cNvSpPr/>
      </xdr:nvSpPr>
      <xdr:spPr>
        <a:xfrm>
          <a:off x="18605500" y="10010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13098</xdr:rowOff>
    </xdr:from>
    <xdr:ext cx="469744" cy="259045"/>
    <xdr:sp macro="" textlink="">
      <xdr:nvSpPr>
        <xdr:cNvPr id="813" name="テキスト ボックス 812"/>
        <xdr:cNvSpPr txBox="1"/>
      </xdr:nvSpPr>
      <xdr:spPr>
        <a:xfrm>
          <a:off x="18421428" y="9785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139497</xdr:rowOff>
    </xdr:from>
    <xdr:to>
      <xdr:col>116</xdr:col>
      <xdr:colOff>114300</xdr:colOff>
      <xdr:row>59</xdr:row>
      <xdr:rowOff>69647</xdr:rowOff>
    </xdr:to>
    <xdr:sp macro="" textlink="">
      <xdr:nvSpPr>
        <xdr:cNvPr id="819" name="楕円 818"/>
        <xdr:cNvSpPr/>
      </xdr:nvSpPr>
      <xdr:spPr>
        <a:xfrm>
          <a:off x="22110700" y="10083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54424</xdr:rowOff>
    </xdr:from>
    <xdr:ext cx="378565" cy="259045"/>
    <xdr:sp macro="" textlink="">
      <xdr:nvSpPr>
        <xdr:cNvPr id="820" name="貸付金該当値テキスト"/>
        <xdr:cNvSpPr txBox="1"/>
      </xdr:nvSpPr>
      <xdr:spPr>
        <a:xfrm>
          <a:off x="22212300" y="99985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139344</xdr:rowOff>
    </xdr:from>
    <xdr:to>
      <xdr:col>112</xdr:col>
      <xdr:colOff>38100</xdr:colOff>
      <xdr:row>59</xdr:row>
      <xdr:rowOff>69494</xdr:rowOff>
    </xdr:to>
    <xdr:sp macro="" textlink="">
      <xdr:nvSpPr>
        <xdr:cNvPr id="821" name="楕円 820"/>
        <xdr:cNvSpPr/>
      </xdr:nvSpPr>
      <xdr:spPr>
        <a:xfrm>
          <a:off x="21272500" y="10083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60621</xdr:rowOff>
    </xdr:from>
    <xdr:ext cx="378565" cy="259045"/>
    <xdr:sp macro="" textlink="">
      <xdr:nvSpPr>
        <xdr:cNvPr id="822" name="テキスト ボックス 821"/>
        <xdr:cNvSpPr txBox="1"/>
      </xdr:nvSpPr>
      <xdr:spPr>
        <a:xfrm>
          <a:off x="21134017" y="101761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139154</xdr:rowOff>
    </xdr:from>
    <xdr:to>
      <xdr:col>107</xdr:col>
      <xdr:colOff>101600</xdr:colOff>
      <xdr:row>59</xdr:row>
      <xdr:rowOff>69304</xdr:rowOff>
    </xdr:to>
    <xdr:sp macro="" textlink="">
      <xdr:nvSpPr>
        <xdr:cNvPr id="823" name="楕円 822"/>
        <xdr:cNvSpPr/>
      </xdr:nvSpPr>
      <xdr:spPr>
        <a:xfrm>
          <a:off x="20383500" y="10083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60431</xdr:rowOff>
    </xdr:from>
    <xdr:ext cx="378565" cy="259045"/>
    <xdr:sp macro="" textlink="">
      <xdr:nvSpPr>
        <xdr:cNvPr id="824" name="テキスト ボックス 823"/>
        <xdr:cNvSpPr txBox="1"/>
      </xdr:nvSpPr>
      <xdr:spPr>
        <a:xfrm>
          <a:off x="20245017" y="101759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148831</xdr:rowOff>
    </xdr:from>
    <xdr:to>
      <xdr:col>102</xdr:col>
      <xdr:colOff>165100</xdr:colOff>
      <xdr:row>59</xdr:row>
      <xdr:rowOff>78981</xdr:rowOff>
    </xdr:to>
    <xdr:sp macro="" textlink="">
      <xdr:nvSpPr>
        <xdr:cNvPr id="825" name="楕円 824"/>
        <xdr:cNvSpPr/>
      </xdr:nvSpPr>
      <xdr:spPr>
        <a:xfrm>
          <a:off x="19494500" y="10092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70108</xdr:rowOff>
    </xdr:from>
    <xdr:ext cx="378565" cy="259045"/>
    <xdr:sp macro="" textlink="">
      <xdr:nvSpPr>
        <xdr:cNvPr id="826" name="テキスト ボックス 825"/>
        <xdr:cNvSpPr txBox="1"/>
      </xdr:nvSpPr>
      <xdr:spPr>
        <a:xfrm>
          <a:off x="19356017" y="101856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148793</xdr:rowOff>
    </xdr:from>
    <xdr:to>
      <xdr:col>98</xdr:col>
      <xdr:colOff>38100</xdr:colOff>
      <xdr:row>59</xdr:row>
      <xdr:rowOff>78943</xdr:rowOff>
    </xdr:to>
    <xdr:sp macro="" textlink="">
      <xdr:nvSpPr>
        <xdr:cNvPr id="827" name="楕円 826"/>
        <xdr:cNvSpPr/>
      </xdr:nvSpPr>
      <xdr:spPr>
        <a:xfrm>
          <a:off x="18605500" y="10092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70070</xdr:rowOff>
    </xdr:from>
    <xdr:ext cx="378565" cy="259045"/>
    <xdr:sp macro="" textlink="">
      <xdr:nvSpPr>
        <xdr:cNvPr id="828" name="テキスト ボックス 827"/>
        <xdr:cNvSpPr txBox="1"/>
      </xdr:nvSpPr>
      <xdr:spPr>
        <a:xfrm>
          <a:off x="18467017" y="101856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9" name="テキスト ボックス 83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0" name="直線コネクタ 839"/>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1" name="テキスト ボックス 840"/>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2" name="直線コネクタ 841"/>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3" name="テキスト ボックス 842"/>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4" name="直線コネクタ 843"/>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5" name="テキスト ボックス 844"/>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6" name="直線コネクタ 845"/>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7" name="テキスト ボックス 846"/>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66846</xdr:rowOff>
    </xdr:from>
    <xdr:to>
      <xdr:col>116</xdr:col>
      <xdr:colOff>62864</xdr:colOff>
      <xdr:row>79</xdr:row>
      <xdr:rowOff>3363</xdr:rowOff>
    </xdr:to>
    <xdr:cxnSp macro="">
      <xdr:nvCxnSpPr>
        <xdr:cNvPr id="851" name="直線コネクタ 850"/>
        <xdr:cNvCxnSpPr/>
      </xdr:nvCxnSpPr>
      <xdr:spPr>
        <a:xfrm flipV="1">
          <a:off x="22159595" y="12068346"/>
          <a:ext cx="1269" cy="1479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7190</xdr:rowOff>
    </xdr:from>
    <xdr:ext cx="534377" cy="259045"/>
    <xdr:sp macro="" textlink="">
      <xdr:nvSpPr>
        <xdr:cNvPr id="852" name="繰出金最小値テキスト"/>
        <xdr:cNvSpPr txBox="1"/>
      </xdr:nvSpPr>
      <xdr:spPr>
        <a:xfrm>
          <a:off x="22212300" y="13551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3363</xdr:rowOff>
    </xdr:from>
    <xdr:to>
      <xdr:col>116</xdr:col>
      <xdr:colOff>152400</xdr:colOff>
      <xdr:row>79</xdr:row>
      <xdr:rowOff>3363</xdr:rowOff>
    </xdr:to>
    <xdr:cxnSp macro="">
      <xdr:nvCxnSpPr>
        <xdr:cNvPr id="853" name="直線コネクタ 852"/>
        <xdr:cNvCxnSpPr/>
      </xdr:nvCxnSpPr>
      <xdr:spPr>
        <a:xfrm>
          <a:off x="22072600" y="13547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13523</xdr:rowOff>
    </xdr:from>
    <xdr:ext cx="534377" cy="259045"/>
    <xdr:sp macro="" textlink="">
      <xdr:nvSpPr>
        <xdr:cNvPr id="854" name="繰出金最大値テキスト"/>
        <xdr:cNvSpPr txBox="1"/>
      </xdr:nvSpPr>
      <xdr:spPr>
        <a:xfrm>
          <a:off x="22212300" y="1184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66846</xdr:rowOff>
    </xdr:from>
    <xdr:to>
      <xdr:col>116</xdr:col>
      <xdr:colOff>152400</xdr:colOff>
      <xdr:row>70</xdr:row>
      <xdr:rowOff>66846</xdr:rowOff>
    </xdr:to>
    <xdr:cxnSp macro="">
      <xdr:nvCxnSpPr>
        <xdr:cNvPr id="855" name="直線コネクタ 854"/>
        <xdr:cNvCxnSpPr/>
      </xdr:nvCxnSpPr>
      <xdr:spPr>
        <a:xfrm>
          <a:off x="22072600" y="12068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129642</xdr:rowOff>
    </xdr:from>
    <xdr:to>
      <xdr:col>116</xdr:col>
      <xdr:colOff>63500</xdr:colOff>
      <xdr:row>77</xdr:row>
      <xdr:rowOff>24577</xdr:rowOff>
    </xdr:to>
    <xdr:cxnSp macro="">
      <xdr:nvCxnSpPr>
        <xdr:cNvPr id="856" name="直線コネクタ 855"/>
        <xdr:cNvCxnSpPr/>
      </xdr:nvCxnSpPr>
      <xdr:spPr>
        <a:xfrm>
          <a:off x="21323300" y="12988392"/>
          <a:ext cx="838200" cy="237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67657</xdr:rowOff>
    </xdr:from>
    <xdr:ext cx="534377" cy="259045"/>
    <xdr:sp macro="" textlink="">
      <xdr:nvSpPr>
        <xdr:cNvPr id="857" name="繰出金平均値テキスト"/>
        <xdr:cNvSpPr txBox="1"/>
      </xdr:nvSpPr>
      <xdr:spPr>
        <a:xfrm>
          <a:off x="22212300" y="129264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44780</xdr:rowOff>
    </xdr:from>
    <xdr:to>
      <xdr:col>116</xdr:col>
      <xdr:colOff>114300</xdr:colOff>
      <xdr:row>76</xdr:row>
      <xdr:rowOff>146380</xdr:rowOff>
    </xdr:to>
    <xdr:sp macro="" textlink="">
      <xdr:nvSpPr>
        <xdr:cNvPr id="858" name="フローチャート: 判断 857"/>
        <xdr:cNvSpPr/>
      </xdr:nvSpPr>
      <xdr:spPr>
        <a:xfrm>
          <a:off x="22110700" y="130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129642</xdr:rowOff>
    </xdr:from>
    <xdr:to>
      <xdr:col>111</xdr:col>
      <xdr:colOff>177800</xdr:colOff>
      <xdr:row>76</xdr:row>
      <xdr:rowOff>14495</xdr:rowOff>
    </xdr:to>
    <xdr:cxnSp macro="">
      <xdr:nvCxnSpPr>
        <xdr:cNvPr id="859" name="直線コネクタ 858"/>
        <xdr:cNvCxnSpPr/>
      </xdr:nvCxnSpPr>
      <xdr:spPr>
        <a:xfrm flipV="1">
          <a:off x="20434300" y="12988392"/>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21715</xdr:rowOff>
    </xdr:from>
    <xdr:to>
      <xdr:col>112</xdr:col>
      <xdr:colOff>38100</xdr:colOff>
      <xdr:row>76</xdr:row>
      <xdr:rowOff>123315</xdr:rowOff>
    </xdr:to>
    <xdr:sp macro="" textlink="">
      <xdr:nvSpPr>
        <xdr:cNvPr id="860" name="フローチャート: 判断 859"/>
        <xdr:cNvSpPr/>
      </xdr:nvSpPr>
      <xdr:spPr>
        <a:xfrm>
          <a:off x="21272500" y="1305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114442</xdr:rowOff>
    </xdr:from>
    <xdr:ext cx="534377" cy="259045"/>
    <xdr:sp macro="" textlink="">
      <xdr:nvSpPr>
        <xdr:cNvPr id="861" name="テキスト ボックス 860"/>
        <xdr:cNvSpPr txBox="1"/>
      </xdr:nvSpPr>
      <xdr:spPr>
        <a:xfrm>
          <a:off x="21056111" y="13144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14495</xdr:rowOff>
    </xdr:from>
    <xdr:to>
      <xdr:col>107</xdr:col>
      <xdr:colOff>50800</xdr:colOff>
      <xdr:row>76</xdr:row>
      <xdr:rowOff>28691</xdr:rowOff>
    </xdr:to>
    <xdr:cxnSp macro="">
      <xdr:nvCxnSpPr>
        <xdr:cNvPr id="862" name="直線コネクタ 861"/>
        <xdr:cNvCxnSpPr/>
      </xdr:nvCxnSpPr>
      <xdr:spPr>
        <a:xfrm flipV="1">
          <a:off x="19545300" y="13044695"/>
          <a:ext cx="889000" cy="14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5713</xdr:rowOff>
    </xdr:from>
    <xdr:to>
      <xdr:col>107</xdr:col>
      <xdr:colOff>101600</xdr:colOff>
      <xdr:row>76</xdr:row>
      <xdr:rowOff>107313</xdr:rowOff>
    </xdr:to>
    <xdr:sp macro="" textlink="">
      <xdr:nvSpPr>
        <xdr:cNvPr id="863" name="フローチャート: 判断 862"/>
        <xdr:cNvSpPr/>
      </xdr:nvSpPr>
      <xdr:spPr>
        <a:xfrm>
          <a:off x="20383500" y="1303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98440</xdr:rowOff>
    </xdr:from>
    <xdr:ext cx="534377" cy="259045"/>
    <xdr:sp macro="" textlink="">
      <xdr:nvSpPr>
        <xdr:cNvPr id="864" name="テキスト ボックス 863"/>
        <xdr:cNvSpPr txBox="1"/>
      </xdr:nvSpPr>
      <xdr:spPr>
        <a:xfrm>
          <a:off x="20167111" y="13128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26885</xdr:rowOff>
    </xdr:from>
    <xdr:to>
      <xdr:col>102</xdr:col>
      <xdr:colOff>114300</xdr:colOff>
      <xdr:row>76</xdr:row>
      <xdr:rowOff>28691</xdr:rowOff>
    </xdr:to>
    <xdr:cxnSp macro="">
      <xdr:nvCxnSpPr>
        <xdr:cNvPr id="865" name="直線コネクタ 864"/>
        <xdr:cNvCxnSpPr/>
      </xdr:nvCxnSpPr>
      <xdr:spPr>
        <a:xfrm>
          <a:off x="18656300" y="13057085"/>
          <a:ext cx="889000" cy="1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169207</xdr:rowOff>
    </xdr:from>
    <xdr:to>
      <xdr:col>102</xdr:col>
      <xdr:colOff>165100</xdr:colOff>
      <xdr:row>76</xdr:row>
      <xdr:rowOff>99357</xdr:rowOff>
    </xdr:to>
    <xdr:sp macro="" textlink="">
      <xdr:nvSpPr>
        <xdr:cNvPr id="866" name="フローチャート: 判断 865"/>
        <xdr:cNvSpPr/>
      </xdr:nvSpPr>
      <xdr:spPr>
        <a:xfrm>
          <a:off x="19494500" y="1302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90484</xdr:rowOff>
    </xdr:from>
    <xdr:ext cx="534377" cy="259045"/>
    <xdr:sp macro="" textlink="">
      <xdr:nvSpPr>
        <xdr:cNvPr id="867" name="テキスト ボックス 866"/>
        <xdr:cNvSpPr txBox="1"/>
      </xdr:nvSpPr>
      <xdr:spPr>
        <a:xfrm>
          <a:off x="19278111" y="1312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102639</xdr:rowOff>
    </xdr:from>
    <xdr:to>
      <xdr:col>98</xdr:col>
      <xdr:colOff>38100</xdr:colOff>
      <xdr:row>76</xdr:row>
      <xdr:rowOff>32789</xdr:rowOff>
    </xdr:to>
    <xdr:sp macro="" textlink="">
      <xdr:nvSpPr>
        <xdr:cNvPr id="868" name="フローチャート: 判断 867"/>
        <xdr:cNvSpPr/>
      </xdr:nvSpPr>
      <xdr:spPr>
        <a:xfrm>
          <a:off x="18605500" y="1296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49316</xdr:rowOff>
    </xdr:from>
    <xdr:ext cx="534377" cy="259045"/>
    <xdr:sp macro="" textlink="">
      <xdr:nvSpPr>
        <xdr:cNvPr id="869" name="テキスト ボックス 868"/>
        <xdr:cNvSpPr txBox="1"/>
      </xdr:nvSpPr>
      <xdr:spPr>
        <a:xfrm>
          <a:off x="18389111" y="12736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145227</xdr:rowOff>
    </xdr:from>
    <xdr:to>
      <xdr:col>116</xdr:col>
      <xdr:colOff>114300</xdr:colOff>
      <xdr:row>77</xdr:row>
      <xdr:rowOff>75377</xdr:rowOff>
    </xdr:to>
    <xdr:sp macro="" textlink="">
      <xdr:nvSpPr>
        <xdr:cNvPr id="875" name="楕円 874"/>
        <xdr:cNvSpPr/>
      </xdr:nvSpPr>
      <xdr:spPr>
        <a:xfrm>
          <a:off x="22110700" y="13175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123654</xdr:rowOff>
    </xdr:from>
    <xdr:ext cx="534377" cy="259045"/>
    <xdr:sp macro="" textlink="">
      <xdr:nvSpPr>
        <xdr:cNvPr id="876" name="繰出金該当値テキスト"/>
        <xdr:cNvSpPr txBox="1"/>
      </xdr:nvSpPr>
      <xdr:spPr>
        <a:xfrm>
          <a:off x="22212300" y="13153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78842</xdr:rowOff>
    </xdr:from>
    <xdr:to>
      <xdr:col>112</xdr:col>
      <xdr:colOff>38100</xdr:colOff>
      <xdr:row>76</xdr:row>
      <xdr:rowOff>8992</xdr:rowOff>
    </xdr:to>
    <xdr:sp macro="" textlink="">
      <xdr:nvSpPr>
        <xdr:cNvPr id="877" name="楕円 876"/>
        <xdr:cNvSpPr/>
      </xdr:nvSpPr>
      <xdr:spPr>
        <a:xfrm>
          <a:off x="21272500" y="12937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25519</xdr:rowOff>
    </xdr:from>
    <xdr:ext cx="534377" cy="259045"/>
    <xdr:sp macro="" textlink="">
      <xdr:nvSpPr>
        <xdr:cNvPr id="878" name="テキスト ボックス 877"/>
        <xdr:cNvSpPr txBox="1"/>
      </xdr:nvSpPr>
      <xdr:spPr>
        <a:xfrm>
          <a:off x="21056111" y="12712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135146</xdr:rowOff>
    </xdr:from>
    <xdr:to>
      <xdr:col>107</xdr:col>
      <xdr:colOff>101600</xdr:colOff>
      <xdr:row>76</xdr:row>
      <xdr:rowOff>65295</xdr:rowOff>
    </xdr:to>
    <xdr:sp macro="" textlink="">
      <xdr:nvSpPr>
        <xdr:cNvPr id="879" name="楕円 878"/>
        <xdr:cNvSpPr/>
      </xdr:nvSpPr>
      <xdr:spPr>
        <a:xfrm>
          <a:off x="20383500" y="1299389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81823</xdr:rowOff>
    </xdr:from>
    <xdr:ext cx="534377" cy="259045"/>
    <xdr:sp macro="" textlink="">
      <xdr:nvSpPr>
        <xdr:cNvPr id="880" name="テキスト ボックス 879"/>
        <xdr:cNvSpPr txBox="1"/>
      </xdr:nvSpPr>
      <xdr:spPr>
        <a:xfrm>
          <a:off x="20167111" y="12769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149341</xdr:rowOff>
    </xdr:from>
    <xdr:to>
      <xdr:col>102</xdr:col>
      <xdr:colOff>165100</xdr:colOff>
      <xdr:row>76</xdr:row>
      <xdr:rowOff>79491</xdr:rowOff>
    </xdr:to>
    <xdr:sp macro="" textlink="">
      <xdr:nvSpPr>
        <xdr:cNvPr id="881" name="楕円 880"/>
        <xdr:cNvSpPr/>
      </xdr:nvSpPr>
      <xdr:spPr>
        <a:xfrm>
          <a:off x="19494500" y="13008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96019</xdr:rowOff>
    </xdr:from>
    <xdr:ext cx="534377" cy="259045"/>
    <xdr:sp macro="" textlink="">
      <xdr:nvSpPr>
        <xdr:cNvPr id="882" name="テキスト ボックス 881"/>
        <xdr:cNvSpPr txBox="1"/>
      </xdr:nvSpPr>
      <xdr:spPr>
        <a:xfrm>
          <a:off x="19278111" y="12783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147535</xdr:rowOff>
    </xdr:from>
    <xdr:to>
      <xdr:col>98</xdr:col>
      <xdr:colOff>38100</xdr:colOff>
      <xdr:row>76</xdr:row>
      <xdr:rowOff>77685</xdr:rowOff>
    </xdr:to>
    <xdr:sp macro="" textlink="">
      <xdr:nvSpPr>
        <xdr:cNvPr id="883" name="楕円 882"/>
        <xdr:cNvSpPr/>
      </xdr:nvSpPr>
      <xdr:spPr>
        <a:xfrm>
          <a:off x="18605500" y="13006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68812</xdr:rowOff>
    </xdr:from>
    <xdr:ext cx="534377" cy="259045"/>
    <xdr:sp macro="" textlink="">
      <xdr:nvSpPr>
        <xdr:cNvPr id="884" name="テキスト ボックス 883"/>
        <xdr:cNvSpPr txBox="1"/>
      </xdr:nvSpPr>
      <xdr:spPr>
        <a:xfrm>
          <a:off x="18389111" y="13099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372,739</a:t>
          </a:r>
          <a:r>
            <a:rPr kumimoji="1" lang="ja-JP" altLang="en-US" sz="1300">
              <a:latin typeface="ＭＳ Ｐゴシック" panose="020B0600070205080204" pitchFamily="50" charset="-128"/>
              <a:ea typeface="ＭＳ Ｐゴシック" panose="020B0600070205080204" pitchFamily="50" charset="-128"/>
            </a:rPr>
            <a:t>円となっている。</a:t>
          </a:r>
        </a:p>
        <a:p>
          <a:r>
            <a:rPr kumimoji="1" lang="ja-JP" altLang="en-US" sz="1300">
              <a:latin typeface="ＭＳ Ｐゴシック" panose="020B0600070205080204" pitchFamily="50" charset="-128"/>
              <a:ea typeface="ＭＳ Ｐゴシック" panose="020B0600070205080204" pitchFamily="50" charset="-128"/>
            </a:rPr>
            <a:t>・物件費は住民一人当たり</a:t>
          </a:r>
          <a:r>
            <a:rPr kumimoji="1" lang="en-US" altLang="ja-JP" sz="1300">
              <a:latin typeface="ＭＳ Ｐゴシック" panose="020B0600070205080204" pitchFamily="50" charset="-128"/>
              <a:ea typeface="ＭＳ Ｐゴシック" panose="020B0600070205080204" pitchFamily="50" charset="-128"/>
            </a:rPr>
            <a:t>50,388</a:t>
          </a:r>
          <a:r>
            <a:rPr kumimoji="1" lang="ja-JP" altLang="en-US" sz="1300">
              <a:latin typeface="ＭＳ Ｐゴシック" panose="020B0600070205080204" pitchFamily="50" charset="-128"/>
              <a:ea typeface="ＭＳ Ｐゴシック" panose="020B0600070205080204" pitchFamily="50" charset="-128"/>
            </a:rPr>
            <a:t>円で、平成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2,293</a:t>
          </a:r>
          <a:r>
            <a:rPr kumimoji="1" lang="ja-JP" altLang="en-US" sz="1300">
              <a:latin typeface="ＭＳ Ｐゴシック" panose="020B0600070205080204" pitchFamily="50" charset="-128"/>
              <a:ea typeface="ＭＳ Ｐゴシック" panose="020B0600070205080204" pitchFamily="50" charset="-128"/>
            </a:rPr>
            <a:t>円減少している。これは、ふるさと応援寄附返礼品代を補助費等に移行したことが主な要因である。</a:t>
          </a:r>
        </a:p>
        <a:p>
          <a:r>
            <a:rPr kumimoji="1" lang="ja-JP" altLang="en-US" sz="1300">
              <a:latin typeface="ＭＳ Ｐゴシック" panose="020B0600070205080204" pitchFamily="50" charset="-128"/>
              <a:ea typeface="ＭＳ Ｐゴシック" panose="020B0600070205080204" pitchFamily="50" charset="-128"/>
            </a:rPr>
            <a:t>・公債費は住民一人当たり</a:t>
          </a:r>
          <a:r>
            <a:rPr kumimoji="1" lang="en-US" altLang="ja-JP" sz="1300">
              <a:latin typeface="ＭＳ Ｐゴシック" panose="020B0600070205080204" pitchFamily="50" charset="-128"/>
              <a:ea typeface="ＭＳ Ｐゴシック" panose="020B0600070205080204" pitchFamily="50" charset="-128"/>
            </a:rPr>
            <a:t>27,337</a:t>
          </a:r>
          <a:r>
            <a:rPr kumimoji="1" lang="ja-JP" altLang="en-US" sz="1300">
              <a:latin typeface="ＭＳ Ｐゴシック" panose="020B0600070205080204" pitchFamily="50" charset="-128"/>
              <a:ea typeface="ＭＳ Ｐゴシック" panose="020B0600070205080204" pitchFamily="50" charset="-128"/>
            </a:rPr>
            <a:t>円で、前年度比</a:t>
          </a:r>
          <a:r>
            <a:rPr kumimoji="1" lang="en-US" altLang="ja-JP" sz="1300">
              <a:latin typeface="ＭＳ Ｐゴシック" panose="020B0600070205080204" pitchFamily="50" charset="-128"/>
              <a:ea typeface="ＭＳ Ｐゴシック" panose="020B0600070205080204" pitchFamily="50" charset="-128"/>
            </a:rPr>
            <a:t>1,542</a:t>
          </a:r>
          <a:r>
            <a:rPr kumimoji="1" lang="ja-JP" altLang="en-US" sz="1300">
              <a:latin typeface="ＭＳ Ｐゴシック" panose="020B0600070205080204" pitchFamily="50" charset="-128"/>
              <a:ea typeface="ＭＳ Ｐゴシック" panose="020B0600070205080204" pitchFamily="50" charset="-128"/>
            </a:rPr>
            <a:t>円の減少となっているが、前々年度と比較すると</a:t>
          </a:r>
          <a:r>
            <a:rPr kumimoji="1" lang="en-US" altLang="ja-JP" sz="1300">
              <a:latin typeface="ＭＳ Ｐゴシック" panose="020B0600070205080204" pitchFamily="50" charset="-128"/>
              <a:ea typeface="ＭＳ Ｐゴシック" panose="020B0600070205080204" pitchFamily="50" charset="-128"/>
            </a:rPr>
            <a:t>4,258</a:t>
          </a:r>
          <a:r>
            <a:rPr kumimoji="1" lang="ja-JP" altLang="en-US" sz="1300">
              <a:latin typeface="ＭＳ Ｐゴシック" panose="020B0600070205080204" pitchFamily="50" charset="-128"/>
              <a:ea typeface="ＭＳ Ｐゴシック" panose="020B0600070205080204" pitchFamily="50" charset="-128"/>
            </a:rPr>
            <a:t>円高い</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、これは、平成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年度に引き続き、令和元年度も利率の高い市債を繰上償還したことが要因で、今後の公債費は一時的には減少が見込まれる。</a:t>
          </a:r>
        </a:p>
        <a:p>
          <a:r>
            <a:rPr kumimoji="1" lang="ja-JP" altLang="en-US" sz="1300">
              <a:latin typeface="ＭＳ Ｐゴシック" panose="020B0600070205080204" pitchFamily="50" charset="-128"/>
              <a:ea typeface="ＭＳ Ｐゴシック" panose="020B0600070205080204" pitchFamily="50" charset="-128"/>
            </a:rPr>
            <a:t>・扶助費は住民一人当たり</a:t>
          </a:r>
          <a:r>
            <a:rPr kumimoji="1" lang="en-US" altLang="ja-JP" sz="1300">
              <a:latin typeface="ＭＳ Ｐゴシック" panose="020B0600070205080204" pitchFamily="50" charset="-128"/>
              <a:ea typeface="ＭＳ Ｐゴシック" panose="020B0600070205080204" pitchFamily="50" charset="-128"/>
            </a:rPr>
            <a:t>99,351</a:t>
          </a:r>
          <a:r>
            <a:rPr kumimoji="1" lang="ja-JP" altLang="en-US" sz="1300">
              <a:latin typeface="ＭＳ Ｐゴシック" panose="020B0600070205080204" pitchFamily="50" charset="-128"/>
              <a:ea typeface="ＭＳ Ｐゴシック" panose="020B0600070205080204" pitchFamily="50" charset="-128"/>
            </a:rPr>
            <a:t>円で、類似団体とほぼ同様に上昇傾向にある。今後、幼保無償化をはじめとする社会保障費が増加見込であることから、上昇傾向は続くと見込まれる。</a:t>
          </a:r>
        </a:p>
        <a:p>
          <a:r>
            <a:rPr kumimoji="1" lang="ja-JP" altLang="en-US" sz="1300">
              <a:latin typeface="ＭＳ Ｐゴシック" panose="020B0600070205080204" pitchFamily="50" charset="-128"/>
              <a:ea typeface="ＭＳ Ｐゴシック" panose="020B0600070205080204" pitchFamily="50" charset="-128"/>
            </a:rPr>
            <a:t>・普通建設事業費（うち更新整備）は住民一人当たり</a:t>
          </a:r>
          <a:r>
            <a:rPr kumimoji="1" lang="en-US" altLang="ja-JP" sz="1300">
              <a:latin typeface="ＭＳ Ｐゴシック" panose="020B0600070205080204" pitchFamily="50" charset="-128"/>
              <a:ea typeface="ＭＳ Ｐゴシック" panose="020B0600070205080204" pitchFamily="50" charset="-128"/>
            </a:rPr>
            <a:t>23,820</a:t>
          </a:r>
          <a:r>
            <a:rPr kumimoji="1" lang="ja-JP" altLang="en-US" sz="1300">
              <a:latin typeface="ＭＳ Ｐゴシック" panose="020B0600070205080204" pitchFamily="50" charset="-128"/>
              <a:ea typeface="ＭＳ Ｐゴシック" panose="020B0600070205080204" pitchFamily="50" charset="-128"/>
            </a:rPr>
            <a:t>円で、令和元年度は前年度より</a:t>
          </a:r>
          <a:r>
            <a:rPr kumimoji="1" lang="en-US" altLang="ja-JP" sz="1300">
              <a:latin typeface="ＭＳ Ｐゴシック" panose="020B0600070205080204" pitchFamily="50" charset="-128"/>
              <a:ea typeface="ＭＳ Ｐゴシック" panose="020B0600070205080204" pitchFamily="50" charset="-128"/>
            </a:rPr>
            <a:t>17,350</a:t>
          </a:r>
          <a:r>
            <a:rPr kumimoji="1" lang="ja-JP" altLang="en-US" sz="1300">
              <a:latin typeface="ＭＳ Ｐゴシック" panose="020B0600070205080204" pitchFamily="50" charset="-128"/>
              <a:ea typeface="ＭＳ Ｐゴシック" panose="020B0600070205080204" pitchFamily="50" charset="-128"/>
            </a:rPr>
            <a:t>円増加している。これは、第二庁舎外壁改修工事、栗原水上線舗装改修事業等を実施したことが主な要因である。今後、公共施設等総合管理計画に基づき、</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事業費の抑制を行っていく。</a:t>
          </a:r>
        </a:p>
        <a:p>
          <a:r>
            <a:rPr kumimoji="1" lang="ja-JP" altLang="en-US" sz="1300">
              <a:latin typeface="ＭＳ Ｐゴシック" panose="020B0600070205080204" pitchFamily="50" charset="-128"/>
              <a:ea typeface="ＭＳ Ｐゴシック" panose="020B0600070205080204" pitchFamily="50" charset="-128"/>
            </a:rPr>
            <a:t>・積立金は住民一人当たり</a:t>
          </a:r>
          <a:r>
            <a:rPr kumimoji="1" lang="en-US" altLang="ja-JP" sz="1300">
              <a:latin typeface="ＭＳ Ｐゴシック" panose="020B0600070205080204" pitchFamily="50" charset="-128"/>
              <a:ea typeface="ＭＳ Ｐゴシック" panose="020B0600070205080204" pitchFamily="50" charset="-128"/>
            </a:rPr>
            <a:t>23,197</a:t>
          </a:r>
          <a:r>
            <a:rPr kumimoji="1" lang="ja-JP" altLang="en-US" sz="1300">
              <a:latin typeface="ＭＳ Ｐゴシック" panose="020B0600070205080204" pitchFamily="50" charset="-128"/>
              <a:ea typeface="ＭＳ Ｐゴシック" panose="020B0600070205080204" pitchFamily="50" charset="-128"/>
            </a:rPr>
            <a:t>円で、類似団体平均を上回る高い水準にある。主に、ふるさと応援寄附金の増加によるふるさと応援寄附基金の積立が要因である。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福岡県古賀市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59,522
58,718
42.07
23,025,174
22,186,151
670,696
11,814,714
13,958,907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87579</xdr:rowOff>
    </xdr:from>
    <xdr:to>
      <xdr:col>24</xdr:col>
      <xdr:colOff>62865</xdr:colOff>
      <xdr:row>38</xdr:row>
      <xdr:rowOff>48260</xdr:rowOff>
    </xdr:to>
    <xdr:cxnSp macro="">
      <xdr:nvCxnSpPr>
        <xdr:cNvPr id="54" name="直線コネクタ 53"/>
        <xdr:cNvCxnSpPr/>
      </xdr:nvCxnSpPr>
      <xdr:spPr>
        <a:xfrm flipV="1">
          <a:off x="4633595" y="5402529"/>
          <a:ext cx="1270" cy="1160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52087</xdr:rowOff>
    </xdr:from>
    <xdr:ext cx="469744" cy="259045"/>
    <xdr:sp macro="" textlink="">
      <xdr:nvSpPr>
        <xdr:cNvPr id="55" name="議会費最小値テキスト"/>
        <xdr:cNvSpPr txBox="1"/>
      </xdr:nvSpPr>
      <xdr:spPr>
        <a:xfrm>
          <a:off x="4686300" y="656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48260</xdr:rowOff>
    </xdr:from>
    <xdr:to>
      <xdr:col>24</xdr:col>
      <xdr:colOff>152400</xdr:colOff>
      <xdr:row>38</xdr:row>
      <xdr:rowOff>48260</xdr:rowOff>
    </xdr:to>
    <xdr:cxnSp macro="">
      <xdr:nvCxnSpPr>
        <xdr:cNvPr id="56" name="直線コネクタ 55"/>
        <xdr:cNvCxnSpPr/>
      </xdr:nvCxnSpPr>
      <xdr:spPr>
        <a:xfrm>
          <a:off x="4546600" y="6563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34256</xdr:rowOff>
    </xdr:from>
    <xdr:ext cx="469744" cy="259045"/>
    <xdr:sp macro="" textlink="">
      <xdr:nvSpPr>
        <xdr:cNvPr id="57" name="議会費最大値テキスト"/>
        <xdr:cNvSpPr txBox="1"/>
      </xdr:nvSpPr>
      <xdr:spPr>
        <a:xfrm>
          <a:off x="4686300" y="5177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87579</xdr:rowOff>
    </xdr:from>
    <xdr:to>
      <xdr:col>24</xdr:col>
      <xdr:colOff>152400</xdr:colOff>
      <xdr:row>31</xdr:row>
      <xdr:rowOff>87579</xdr:rowOff>
    </xdr:to>
    <xdr:cxnSp macro="">
      <xdr:nvCxnSpPr>
        <xdr:cNvPr id="58" name="直線コネクタ 57"/>
        <xdr:cNvCxnSpPr/>
      </xdr:nvCxnSpPr>
      <xdr:spPr>
        <a:xfrm>
          <a:off x="4546600" y="5402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142443</xdr:rowOff>
    </xdr:from>
    <xdr:to>
      <xdr:col>24</xdr:col>
      <xdr:colOff>63500</xdr:colOff>
      <xdr:row>34</xdr:row>
      <xdr:rowOff>159817</xdr:rowOff>
    </xdr:to>
    <xdr:cxnSp macro="">
      <xdr:nvCxnSpPr>
        <xdr:cNvPr id="59" name="直線コネクタ 58"/>
        <xdr:cNvCxnSpPr/>
      </xdr:nvCxnSpPr>
      <xdr:spPr>
        <a:xfrm>
          <a:off x="3797300" y="5971743"/>
          <a:ext cx="838200" cy="1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6062</xdr:rowOff>
    </xdr:from>
    <xdr:ext cx="469744" cy="259045"/>
    <xdr:sp macro="" textlink="">
      <xdr:nvSpPr>
        <xdr:cNvPr id="60" name="議会費平均値テキスト"/>
        <xdr:cNvSpPr txBox="1"/>
      </xdr:nvSpPr>
      <xdr:spPr>
        <a:xfrm>
          <a:off x="4686300" y="6006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27635</xdr:rowOff>
    </xdr:from>
    <xdr:to>
      <xdr:col>24</xdr:col>
      <xdr:colOff>114300</xdr:colOff>
      <xdr:row>35</xdr:row>
      <xdr:rowOff>129235</xdr:rowOff>
    </xdr:to>
    <xdr:sp macro="" textlink="">
      <xdr:nvSpPr>
        <xdr:cNvPr id="61" name="フローチャート: 判断 60"/>
        <xdr:cNvSpPr/>
      </xdr:nvSpPr>
      <xdr:spPr>
        <a:xfrm>
          <a:off x="45847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50089</xdr:rowOff>
    </xdr:from>
    <xdr:to>
      <xdr:col>19</xdr:col>
      <xdr:colOff>177800</xdr:colOff>
      <xdr:row>34</xdr:row>
      <xdr:rowOff>142443</xdr:rowOff>
    </xdr:to>
    <xdr:cxnSp macro="">
      <xdr:nvCxnSpPr>
        <xdr:cNvPr id="62" name="直線コネクタ 61"/>
        <xdr:cNvCxnSpPr/>
      </xdr:nvCxnSpPr>
      <xdr:spPr>
        <a:xfrm>
          <a:off x="2908300" y="5879389"/>
          <a:ext cx="889000" cy="92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1118</xdr:rowOff>
    </xdr:from>
    <xdr:to>
      <xdr:col>20</xdr:col>
      <xdr:colOff>38100</xdr:colOff>
      <xdr:row>35</xdr:row>
      <xdr:rowOff>102718</xdr:rowOff>
    </xdr:to>
    <xdr:sp macro="" textlink="">
      <xdr:nvSpPr>
        <xdr:cNvPr id="63" name="フローチャート: 判断 62"/>
        <xdr:cNvSpPr/>
      </xdr:nvSpPr>
      <xdr:spPr>
        <a:xfrm>
          <a:off x="37465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93845</xdr:rowOff>
    </xdr:from>
    <xdr:ext cx="469744" cy="259045"/>
    <xdr:sp macro="" textlink="">
      <xdr:nvSpPr>
        <xdr:cNvPr id="64" name="テキスト ボックス 63"/>
        <xdr:cNvSpPr txBox="1"/>
      </xdr:nvSpPr>
      <xdr:spPr>
        <a:xfrm>
          <a:off x="3562428" y="6094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22199</xdr:rowOff>
    </xdr:from>
    <xdr:to>
      <xdr:col>15</xdr:col>
      <xdr:colOff>50800</xdr:colOff>
      <xdr:row>34</xdr:row>
      <xdr:rowOff>50089</xdr:rowOff>
    </xdr:to>
    <xdr:cxnSp macro="">
      <xdr:nvCxnSpPr>
        <xdr:cNvPr id="65" name="直線コネクタ 64"/>
        <xdr:cNvCxnSpPr/>
      </xdr:nvCxnSpPr>
      <xdr:spPr>
        <a:xfrm>
          <a:off x="2019300" y="5851499"/>
          <a:ext cx="889000" cy="27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166167</xdr:rowOff>
    </xdr:from>
    <xdr:to>
      <xdr:col>15</xdr:col>
      <xdr:colOff>101600</xdr:colOff>
      <xdr:row>35</xdr:row>
      <xdr:rowOff>96317</xdr:rowOff>
    </xdr:to>
    <xdr:sp macro="" textlink="">
      <xdr:nvSpPr>
        <xdr:cNvPr id="66" name="フローチャート: 判断 65"/>
        <xdr:cNvSpPr/>
      </xdr:nvSpPr>
      <xdr:spPr>
        <a:xfrm>
          <a:off x="28575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87444</xdr:rowOff>
    </xdr:from>
    <xdr:ext cx="469744" cy="259045"/>
    <xdr:sp macro="" textlink="">
      <xdr:nvSpPr>
        <xdr:cNvPr id="67" name="テキスト ボックス 66"/>
        <xdr:cNvSpPr txBox="1"/>
      </xdr:nvSpPr>
      <xdr:spPr>
        <a:xfrm>
          <a:off x="2673428" y="6088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22199</xdr:rowOff>
    </xdr:from>
    <xdr:to>
      <xdr:col>10</xdr:col>
      <xdr:colOff>114300</xdr:colOff>
      <xdr:row>34</xdr:row>
      <xdr:rowOff>52375</xdr:rowOff>
    </xdr:to>
    <xdr:cxnSp macro="">
      <xdr:nvCxnSpPr>
        <xdr:cNvPr id="68" name="直線コネクタ 67"/>
        <xdr:cNvCxnSpPr/>
      </xdr:nvCxnSpPr>
      <xdr:spPr>
        <a:xfrm flipV="1">
          <a:off x="1130300" y="5851499"/>
          <a:ext cx="889000" cy="30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157480</xdr:rowOff>
    </xdr:from>
    <xdr:to>
      <xdr:col>10</xdr:col>
      <xdr:colOff>165100</xdr:colOff>
      <xdr:row>35</xdr:row>
      <xdr:rowOff>87630</xdr:rowOff>
    </xdr:to>
    <xdr:sp macro="" textlink="">
      <xdr:nvSpPr>
        <xdr:cNvPr id="69" name="フローチャート: 判断 68"/>
        <xdr:cNvSpPr/>
      </xdr:nvSpPr>
      <xdr:spPr>
        <a:xfrm>
          <a:off x="1968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78757</xdr:rowOff>
    </xdr:from>
    <xdr:ext cx="469744" cy="259045"/>
    <xdr:sp macro="" textlink="">
      <xdr:nvSpPr>
        <xdr:cNvPr id="70" name="テキスト ボックス 69"/>
        <xdr:cNvSpPr txBox="1"/>
      </xdr:nvSpPr>
      <xdr:spPr>
        <a:xfrm>
          <a:off x="1784428" y="607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18491</xdr:rowOff>
    </xdr:from>
    <xdr:to>
      <xdr:col>6</xdr:col>
      <xdr:colOff>38100</xdr:colOff>
      <xdr:row>34</xdr:row>
      <xdr:rowOff>120091</xdr:rowOff>
    </xdr:to>
    <xdr:sp macro="" textlink="">
      <xdr:nvSpPr>
        <xdr:cNvPr id="71" name="フローチャート: 判断 70"/>
        <xdr:cNvSpPr/>
      </xdr:nvSpPr>
      <xdr:spPr>
        <a:xfrm>
          <a:off x="1079500" y="584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111218</xdr:rowOff>
    </xdr:from>
    <xdr:ext cx="469744" cy="259045"/>
    <xdr:sp macro="" textlink="">
      <xdr:nvSpPr>
        <xdr:cNvPr id="72" name="テキスト ボックス 71"/>
        <xdr:cNvSpPr txBox="1"/>
      </xdr:nvSpPr>
      <xdr:spPr>
        <a:xfrm>
          <a:off x="895428" y="5940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109017</xdr:rowOff>
    </xdr:from>
    <xdr:to>
      <xdr:col>24</xdr:col>
      <xdr:colOff>114300</xdr:colOff>
      <xdr:row>35</xdr:row>
      <xdr:rowOff>39167</xdr:rowOff>
    </xdr:to>
    <xdr:sp macro="" textlink="">
      <xdr:nvSpPr>
        <xdr:cNvPr id="78" name="楕円 77"/>
        <xdr:cNvSpPr/>
      </xdr:nvSpPr>
      <xdr:spPr>
        <a:xfrm>
          <a:off x="4584700" y="593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131894</xdr:rowOff>
    </xdr:from>
    <xdr:ext cx="469744" cy="259045"/>
    <xdr:sp macro="" textlink="">
      <xdr:nvSpPr>
        <xdr:cNvPr id="79" name="議会費該当値テキスト"/>
        <xdr:cNvSpPr txBox="1"/>
      </xdr:nvSpPr>
      <xdr:spPr>
        <a:xfrm>
          <a:off x="4686300" y="5789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91643</xdr:rowOff>
    </xdr:from>
    <xdr:to>
      <xdr:col>20</xdr:col>
      <xdr:colOff>38100</xdr:colOff>
      <xdr:row>35</xdr:row>
      <xdr:rowOff>21793</xdr:rowOff>
    </xdr:to>
    <xdr:sp macro="" textlink="">
      <xdr:nvSpPr>
        <xdr:cNvPr id="80" name="楕円 79"/>
        <xdr:cNvSpPr/>
      </xdr:nvSpPr>
      <xdr:spPr>
        <a:xfrm>
          <a:off x="3746500" y="5920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38320</xdr:rowOff>
    </xdr:from>
    <xdr:ext cx="469744" cy="259045"/>
    <xdr:sp macro="" textlink="">
      <xdr:nvSpPr>
        <xdr:cNvPr id="81" name="テキスト ボックス 80"/>
        <xdr:cNvSpPr txBox="1"/>
      </xdr:nvSpPr>
      <xdr:spPr>
        <a:xfrm>
          <a:off x="3562428" y="5696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170739</xdr:rowOff>
    </xdr:from>
    <xdr:to>
      <xdr:col>15</xdr:col>
      <xdr:colOff>101600</xdr:colOff>
      <xdr:row>34</xdr:row>
      <xdr:rowOff>100889</xdr:rowOff>
    </xdr:to>
    <xdr:sp macro="" textlink="">
      <xdr:nvSpPr>
        <xdr:cNvPr id="82" name="楕円 81"/>
        <xdr:cNvSpPr/>
      </xdr:nvSpPr>
      <xdr:spPr>
        <a:xfrm>
          <a:off x="2857500" y="5828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117416</xdr:rowOff>
    </xdr:from>
    <xdr:ext cx="469744" cy="259045"/>
    <xdr:sp macro="" textlink="">
      <xdr:nvSpPr>
        <xdr:cNvPr id="83" name="テキスト ボックス 82"/>
        <xdr:cNvSpPr txBox="1"/>
      </xdr:nvSpPr>
      <xdr:spPr>
        <a:xfrm>
          <a:off x="2673428" y="5603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142849</xdr:rowOff>
    </xdr:from>
    <xdr:to>
      <xdr:col>10</xdr:col>
      <xdr:colOff>165100</xdr:colOff>
      <xdr:row>34</xdr:row>
      <xdr:rowOff>72999</xdr:rowOff>
    </xdr:to>
    <xdr:sp macro="" textlink="">
      <xdr:nvSpPr>
        <xdr:cNvPr id="84" name="楕円 83"/>
        <xdr:cNvSpPr/>
      </xdr:nvSpPr>
      <xdr:spPr>
        <a:xfrm>
          <a:off x="1968500" y="5800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89526</xdr:rowOff>
    </xdr:from>
    <xdr:ext cx="469744" cy="259045"/>
    <xdr:sp macro="" textlink="">
      <xdr:nvSpPr>
        <xdr:cNvPr id="85" name="テキスト ボックス 84"/>
        <xdr:cNvSpPr txBox="1"/>
      </xdr:nvSpPr>
      <xdr:spPr>
        <a:xfrm>
          <a:off x="1784428" y="5575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1575</xdr:rowOff>
    </xdr:from>
    <xdr:to>
      <xdr:col>6</xdr:col>
      <xdr:colOff>38100</xdr:colOff>
      <xdr:row>34</xdr:row>
      <xdr:rowOff>103175</xdr:rowOff>
    </xdr:to>
    <xdr:sp macro="" textlink="">
      <xdr:nvSpPr>
        <xdr:cNvPr id="86" name="楕円 85"/>
        <xdr:cNvSpPr/>
      </xdr:nvSpPr>
      <xdr:spPr>
        <a:xfrm>
          <a:off x="1079500" y="5830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119702</xdr:rowOff>
    </xdr:from>
    <xdr:ext cx="469744" cy="259045"/>
    <xdr:sp macro="" textlink="">
      <xdr:nvSpPr>
        <xdr:cNvPr id="87" name="テキスト ボックス 86"/>
        <xdr:cNvSpPr txBox="1"/>
      </xdr:nvSpPr>
      <xdr:spPr>
        <a:xfrm>
          <a:off x="895428" y="5606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6" name="テキスト ボックス 105"/>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134671</xdr:rowOff>
    </xdr:from>
    <xdr:to>
      <xdr:col>24</xdr:col>
      <xdr:colOff>62865</xdr:colOff>
      <xdr:row>58</xdr:row>
      <xdr:rowOff>29210</xdr:rowOff>
    </xdr:to>
    <xdr:cxnSp macro="">
      <xdr:nvCxnSpPr>
        <xdr:cNvPr id="112" name="直線コネクタ 111"/>
        <xdr:cNvCxnSpPr/>
      </xdr:nvCxnSpPr>
      <xdr:spPr>
        <a:xfrm flipV="1">
          <a:off x="4633595" y="8535721"/>
          <a:ext cx="1270" cy="1437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33037</xdr:rowOff>
    </xdr:from>
    <xdr:ext cx="534377" cy="259045"/>
    <xdr:sp macro="" textlink="">
      <xdr:nvSpPr>
        <xdr:cNvPr id="113" name="総務費最小値テキスト"/>
        <xdr:cNvSpPr txBox="1"/>
      </xdr:nvSpPr>
      <xdr:spPr>
        <a:xfrm>
          <a:off x="4686300" y="9977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29210</xdr:rowOff>
    </xdr:from>
    <xdr:to>
      <xdr:col>24</xdr:col>
      <xdr:colOff>152400</xdr:colOff>
      <xdr:row>58</xdr:row>
      <xdr:rowOff>29210</xdr:rowOff>
    </xdr:to>
    <xdr:cxnSp macro="">
      <xdr:nvCxnSpPr>
        <xdr:cNvPr id="114" name="直線コネクタ 113"/>
        <xdr:cNvCxnSpPr/>
      </xdr:nvCxnSpPr>
      <xdr:spPr>
        <a:xfrm>
          <a:off x="4546600" y="997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81348</xdr:rowOff>
    </xdr:from>
    <xdr:ext cx="599010" cy="259045"/>
    <xdr:sp macro="" textlink="">
      <xdr:nvSpPr>
        <xdr:cNvPr id="115" name="総務費最大値テキスト"/>
        <xdr:cNvSpPr txBox="1"/>
      </xdr:nvSpPr>
      <xdr:spPr>
        <a:xfrm>
          <a:off x="4686300" y="8310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105,264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134671</xdr:rowOff>
    </xdr:from>
    <xdr:to>
      <xdr:col>24</xdr:col>
      <xdr:colOff>152400</xdr:colOff>
      <xdr:row>49</xdr:row>
      <xdr:rowOff>134671</xdr:rowOff>
    </xdr:to>
    <xdr:cxnSp macro="">
      <xdr:nvCxnSpPr>
        <xdr:cNvPr id="116" name="直線コネクタ 115"/>
        <xdr:cNvCxnSpPr/>
      </xdr:nvCxnSpPr>
      <xdr:spPr>
        <a:xfrm>
          <a:off x="4546600" y="8535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74206</xdr:rowOff>
    </xdr:from>
    <xdr:to>
      <xdr:col>24</xdr:col>
      <xdr:colOff>63500</xdr:colOff>
      <xdr:row>55</xdr:row>
      <xdr:rowOff>15666</xdr:rowOff>
    </xdr:to>
    <xdr:cxnSp macro="">
      <xdr:nvCxnSpPr>
        <xdr:cNvPr id="117" name="直線コネクタ 116"/>
        <xdr:cNvCxnSpPr/>
      </xdr:nvCxnSpPr>
      <xdr:spPr>
        <a:xfrm flipV="1">
          <a:off x="3797300" y="9332506"/>
          <a:ext cx="838200" cy="112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70584</xdr:rowOff>
    </xdr:from>
    <xdr:ext cx="534377" cy="259045"/>
    <xdr:sp macro="" textlink="">
      <xdr:nvSpPr>
        <xdr:cNvPr id="118" name="総務費平均値テキスト"/>
        <xdr:cNvSpPr txBox="1"/>
      </xdr:nvSpPr>
      <xdr:spPr>
        <a:xfrm>
          <a:off x="4686300" y="95003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92157</xdr:rowOff>
    </xdr:from>
    <xdr:to>
      <xdr:col>24</xdr:col>
      <xdr:colOff>114300</xdr:colOff>
      <xdr:row>56</xdr:row>
      <xdr:rowOff>22307</xdr:rowOff>
    </xdr:to>
    <xdr:sp macro="" textlink="">
      <xdr:nvSpPr>
        <xdr:cNvPr id="119" name="フローチャート: 判断 118"/>
        <xdr:cNvSpPr/>
      </xdr:nvSpPr>
      <xdr:spPr>
        <a:xfrm>
          <a:off x="4584700" y="9521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138576</xdr:rowOff>
    </xdr:from>
    <xdr:to>
      <xdr:col>19</xdr:col>
      <xdr:colOff>177800</xdr:colOff>
      <xdr:row>55</xdr:row>
      <xdr:rowOff>15666</xdr:rowOff>
    </xdr:to>
    <xdr:cxnSp macro="">
      <xdr:nvCxnSpPr>
        <xdr:cNvPr id="120" name="直線コネクタ 119"/>
        <xdr:cNvCxnSpPr/>
      </xdr:nvCxnSpPr>
      <xdr:spPr>
        <a:xfrm>
          <a:off x="2908300" y="9396876"/>
          <a:ext cx="889000" cy="48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170167</xdr:rowOff>
    </xdr:from>
    <xdr:to>
      <xdr:col>20</xdr:col>
      <xdr:colOff>38100</xdr:colOff>
      <xdr:row>56</xdr:row>
      <xdr:rowOff>100317</xdr:rowOff>
    </xdr:to>
    <xdr:sp macro="" textlink="">
      <xdr:nvSpPr>
        <xdr:cNvPr id="121" name="フローチャート: 判断 120"/>
        <xdr:cNvSpPr/>
      </xdr:nvSpPr>
      <xdr:spPr>
        <a:xfrm>
          <a:off x="3746500" y="9599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91444</xdr:rowOff>
    </xdr:from>
    <xdr:ext cx="534377" cy="259045"/>
    <xdr:sp macro="" textlink="">
      <xdr:nvSpPr>
        <xdr:cNvPr id="122" name="テキスト ボックス 121"/>
        <xdr:cNvSpPr txBox="1"/>
      </xdr:nvSpPr>
      <xdr:spPr>
        <a:xfrm>
          <a:off x="3530111" y="9692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138576</xdr:rowOff>
    </xdr:from>
    <xdr:to>
      <xdr:col>15</xdr:col>
      <xdr:colOff>50800</xdr:colOff>
      <xdr:row>56</xdr:row>
      <xdr:rowOff>114230</xdr:rowOff>
    </xdr:to>
    <xdr:cxnSp macro="">
      <xdr:nvCxnSpPr>
        <xdr:cNvPr id="123" name="直線コネクタ 122"/>
        <xdr:cNvCxnSpPr/>
      </xdr:nvCxnSpPr>
      <xdr:spPr>
        <a:xfrm flipV="1">
          <a:off x="2019300" y="9396876"/>
          <a:ext cx="889000" cy="318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133229</xdr:rowOff>
    </xdr:from>
    <xdr:to>
      <xdr:col>15</xdr:col>
      <xdr:colOff>101600</xdr:colOff>
      <xdr:row>56</xdr:row>
      <xdr:rowOff>63379</xdr:rowOff>
    </xdr:to>
    <xdr:sp macro="" textlink="">
      <xdr:nvSpPr>
        <xdr:cNvPr id="124" name="フローチャート: 判断 123"/>
        <xdr:cNvSpPr/>
      </xdr:nvSpPr>
      <xdr:spPr>
        <a:xfrm>
          <a:off x="2857500" y="9562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54506</xdr:rowOff>
    </xdr:from>
    <xdr:ext cx="534377" cy="259045"/>
    <xdr:sp macro="" textlink="">
      <xdr:nvSpPr>
        <xdr:cNvPr id="125" name="テキスト ボックス 124"/>
        <xdr:cNvSpPr txBox="1"/>
      </xdr:nvSpPr>
      <xdr:spPr>
        <a:xfrm>
          <a:off x="2641111" y="9655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114230</xdr:rowOff>
    </xdr:from>
    <xdr:to>
      <xdr:col>10</xdr:col>
      <xdr:colOff>114300</xdr:colOff>
      <xdr:row>57</xdr:row>
      <xdr:rowOff>7779</xdr:rowOff>
    </xdr:to>
    <xdr:cxnSp macro="">
      <xdr:nvCxnSpPr>
        <xdr:cNvPr id="126" name="直線コネクタ 125"/>
        <xdr:cNvCxnSpPr/>
      </xdr:nvCxnSpPr>
      <xdr:spPr>
        <a:xfrm flipV="1">
          <a:off x="1130300" y="9715430"/>
          <a:ext cx="889000" cy="64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152660</xdr:rowOff>
    </xdr:from>
    <xdr:to>
      <xdr:col>10</xdr:col>
      <xdr:colOff>165100</xdr:colOff>
      <xdr:row>56</xdr:row>
      <xdr:rowOff>82810</xdr:rowOff>
    </xdr:to>
    <xdr:sp macro="" textlink="">
      <xdr:nvSpPr>
        <xdr:cNvPr id="127" name="フローチャート: 判断 126"/>
        <xdr:cNvSpPr/>
      </xdr:nvSpPr>
      <xdr:spPr>
        <a:xfrm>
          <a:off x="1968500" y="958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99337</xdr:rowOff>
    </xdr:from>
    <xdr:ext cx="534377" cy="259045"/>
    <xdr:sp macro="" textlink="">
      <xdr:nvSpPr>
        <xdr:cNvPr id="128" name="テキスト ボックス 127"/>
        <xdr:cNvSpPr txBox="1"/>
      </xdr:nvSpPr>
      <xdr:spPr>
        <a:xfrm>
          <a:off x="1752111" y="9357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58134</xdr:rowOff>
    </xdr:from>
    <xdr:to>
      <xdr:col>6</xdr:col>
      <xdr:colOff>38100</xdr:colOff>
      <xdr:row>55</xdr:row>
      <xdr:rowOff>159734</xdr:rowOff>
    </xdr:to>
    <xdr:sp macro="" textlink="">
      <xdr:nvSpPr>
        <xdr:cNvPr id="129" name="フローチャート: 判断 128"/>
        <xdr:cNvSpPr/>
      </xdr:nvSpPr>
      <xdr:spPr>
        <a:xfrm>
          <a:off x="1079500" y="9487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4811</xdr:rowOff>
    </xdr:from>
    <xdr:ext cx="534377" cy="259045"/>
    <xdr:sp macro="" textlink="">
      <xdr:nvSpPr>
        <xdr:cNvPr id="130" name="テキスト ボックス 129"/>
        <xdr:cNvSpPr txBox="1"/>
      </xdr:nvSpPr>
      <xdr:spPr>
        <a:xfrm>
          <a:off x="863111" y="9263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23406</xdr:rowOff>
    </xdr:from>
    <xdr:to>
      <xdr:col>24</xdr:col>
      <xdr:colOff>114300</xdr:colOff>
      <xdr:row>54</xdr:row>
      <xdr:rowOff>125006</xdr:rowOff>
    </xdr:to>
    <xdr:sp macro="" textlink="">
      <xdr:nvSpPr>
        <xdr:cNvPr id="136" name="楕円 135"/>
        <xdr:cNvSpPr/>
      </xdr:nvSpPr>
      <xdr:spPr>
        <a:xfrm>
          <a:off x="4584700" y="9281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46283</xdr:rowOff>
    </xdr:from>
    <xdr:ext cx="534377" cy="259045"/>
    <xdr:sp macro="" textlink="">
      <xdr:nvSpPr>
        <xdr:cNvPr id="137" name="総務費該当値テキスト"/>
        <xdr:cNvSpPr txBox="1"/>
      </xdr:nvSpPr>
      <xdr:spPr>
        <a:xfrm>
          <a:off x="4686300" y="9133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136316</xdr:rowOff>
    </xdr:from>
    <xdr:to>
      <xdr:col>20</xdr:col>
      <xdr:colOff>38100</xdr:colOff>
      <xdr:row>55</xdr:row>
      <xdr:rowOff>66466</xdr:rowOff>
    </xdr:to>
    <xdr:sp macro="" textlink="">
      <xdr:nvSpPr>
        <xdr:cNvPr id="138" name="楕円 137"/>
        <xdr:cNvSpPr/>
      </xdr:nvSpPr>
      <xdr:spPr>
        <a:xfrm>
          <a:off x="3746500" y="9394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82993</xdr:rowOff>
    </xdr:from>
    <xdr:ext cx="534377" cy="259045"/>
    <xdr:sp macro="" textlink="">
      <xdr:nvSpPr>
        <xdr:cNvPr id="139" name="テキスト ボックス 138"/>
        <xdr:cNvSpPr txBox="1"/>
      </xdr:nvSpPr>
      <xdr:spPr>
        <a:xfrm>
          <a:off x="3530111" y="9169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87776</xdr:rowOff>
    </xdr:from>
    <xdr:to>
      <xdr:col>15</xdr:col>
      <xdr:colOff>101600</xdr:colOff>
      <xdr:row>55</xdr:row>
      <xdr:rowOff>17926</xdr:rowOff>
    </xdr:to>
    <xdr:sp macro="" textlink="">
      <xdr:nvSpPr>
        <xdr:cNvPr id="140" name="楕円 139"/>
        <xdr:cNvSpPr/>
      </xdr:nvSpPr>
      <xdr:spPr>
        <a:xfrm>
          <a:off x="2857500" y="9346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34453</xdr:rowOff>
    </xdr:from>
    <xdr:ext cx="534377" cy="259045"/>
    <xdr:sp macro="" textlink="">
      <xdr:nvSpPr>
        <xdr:cNvPr id="141" name="テキスト ボックス 140"/>
        <xdr:cNvSpPr txBox="1"/>
      </xdr:nvSpPr>
      <xdr:spPr>
        <a:xfrm>
          <a:off x="2641111" y="9121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63430</xdr:rowOff>
    </xdr:from>
    <xdr:to>
      <xdr:col>10</xdr:col>
      <xdr:colOff>165100</xdr:colOff>
      <xdr:row>56</xdr:row>
      <xdr:rowOff>165030</xdr:rowOff>
    </xdr:to>
    <xdr:sp macro="" textlink="">
      <xdr:nvSpPr>
        <xdr:cNvPr id="142" name="楕円 141"/>
        <xdr:cNvSpPr/>
      </xdr:nvSpPr>
      <xdr:spPr>
        <a:xfrm>
          <a:off x="1968500" y="9664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156157</xdr:rowOff>
    </xdr:from>
    <xdr:ext cx="534377" cy="259045"/>
    <xdr:sp macro="" textlink="">
      <xdr:nvSpPr>
        <xdr:cNvPr id="143" name="テキスト ボックス 142"/>
        <xdr:cNvSpPr txBox="1"/>
      </xdr:nvSpPr>
      <xdr:spPr>
        <a:xfrm>
          <a:off x="1752111" y="9757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128429</xdr:rowOff>
    </xdr:from>
    <xdr:to>
      <xdr:col>6</xdr:col>
      <xdr:colOff>38100</xdr:colOff>
      <xdr:row>57</xdr:row>
      <xdr:rowOff>58579</xdr:rowOff>
    </xdr:to>
    <xdr:sp macro="" textlink="">
      <xdr:nvSpPr>
        <xdr:cNvPr id="144" name="楕円 143"/>
        <xdr:cNvSpPr/>
      </xdr:nvSpPr>
      <xdr:spPr>
        <a:xfrm>
          <a:off x="1079500" y="972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49706</xdr:rowOff>
    </xdr:from>
    <xdr:ext cx="534377" cy="259045"/>
    <xdr:sp macro="" textlink="">
      <xdr:nvSpPr>
        <xdr:cNvPr id="145" name="テキスト ボックス 144"/>
        <xdr:cNvSpPr txBox="1"/>
      </xdr:nvSpPr>
      <xdr:spPr>
        <a:xfrm>
          <a:off x="863111" y="9822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8" name="テキスト ボックス 157"/>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58275</xdr:rowOff>
    </xdr:from>
    <xdr:to>
      <xdr:col>24</xdr:col>
      <xdr:colOff>62865</xdr:colOff>
      <xdr:row>78</xdr:row>
      <xdr:rowOff>128172</xdr:rowOff>
    </xdr:to>
    <xdr:cxnSp macro="">
      <xdr:nvCxnSpPr>
        <xdr:cNvPr id="172" name="直線コネクタ 171"/>
        <xdr:cNvCxnSpPr/>
      </xdr:nvCxnSpPr>
      <xdr:spPr>
        <a:xfrm flipV="1">
          <a:off x="4633595" y="12231225"/>
          <a:ext cx="1270" cy="1270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131999</xdr:rowOff>
    </xdr:from>
    <xdr:ext cx="599010" cy="259045"/>
    <xdr:sp macro="" textlink="">
      <xdr:nvSpPr>
        <xdr:cNvPr id="173" name="民生費最小値テキスト"/>
        <xdr:cNvSpPr txBox="1"/>
      </xdr:nvSpPr>
      <xdr:spPr>
        <a:xfrm>
          <a:off x="4686300" y="13505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128172</xdr:rowOff>
    </xdr:from>
    <xdr:to>
      <xdr:col>24</xdr:col>
      <xdr:colOff>152400</xdr:colOff>
      <xdr:row>78</xdr:row>
      <xdr:rowOff>128172</xdr:rowOff>
    </xdr:to>
    <xdr:cxnSp macro="">
      <xdr:nvCxnSpPr>
        <xdr:cNvPr id="174" name="直線コネクタ 173"/>
        <xdr:cNvCxnSpPr/>
      </xdr:nvCxnSpPr>
      <xdr:spPr>
        <a:xfrm>
          <a:off x="4546600" y="13501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4952</xdr:rowOff>
    </xdr:from>
    <xdr:ext cx="599010" cy="259045"/>
    <xdr:sp macro="" textlink="">
      <xdr:nvSpPr>
        <xdr:cNvPr id="175" name="民生費最大値テキスト"/>
        <xdr:cNvSpPr txBox="1"/>
      </xdr:nvSpPr>
      <xdr:spPr>
        <a:xfrm>
          <a:off x="4686300" y="12006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219,730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58275</xdr:rowOff>
    </xdr:from>
    <xdr:to>
      <xdr:col>24</xdr:col>
      <xdr:colOff>152400</xdr:colOff>
      <xdr:row>71</xdr:row>
      <xdr:rowOff>58275</xdr:rowOff>
    </xdr:to>
    <xdr:cxnSp macro="">
      <xdr:nvCxnSpPr>
        <xdr:cNvPr id="176" name="直線コネクタ 175"/>
        <xdr:cNvCxnSpPr/>
      </xdr:nvCxnSpPr>
      <xdr:spPr>
        <a:xfrm>
          <a:off x="4546600" y="12231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112116</xdr:rowOff>
    </xdr:from>
    <xdr:to>
      <xdr:col>24</xdr:col>
      <xdr:colOff>63500</xdr:colOff>
      <xdr:row>75</xdr:row>
      <xdr:rowOff>117253</xdr:rowOff>
    </xdr:to>
    <xdr:cxnSp macro="">
      <xdr:nvCxnSpPr>
        <xdr:cNvPr id="177" name="直線コネクタ 176"/>
        <xdr:cNvCxnSpPr/>
      </xdr:nvCxnSpPr>
      <xdr:spPr>
        <a:xfrm>
          <a:off x="3797300" y="12970866"/>
          <a:ext cx="838200" cy="5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70792</xdr:rowOff>
    </xdr:from>
    <xdr:ext cx="599010" cy="259045"/>
    <xdr:sp macro="" textlink="">
      <xdr:nvSpPr>
        <xdr:cNvPr id="178" name="民生費平均値テキスト"/>
        <xdr:cNvSpPr txBox="1"/>
      </xdr:nvSpPr>
      <xdr:spPr>
        <a:xfrm>
          <a:off x="4686300" y="127580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47915</xdr:rowOff>
    </xdr:from>
    <xdr:to>
      <xdr:col>24</xdr:col>
      <xdr:colOff>114300</xdr:colOff>
      <xdr:row>75</xdr:row>
      <xdr:rowOff>149515</xdr:rowOff>
    </xdr:to>
    <xdr:sp macro="" textlink="">
      <xdr:nvSpPr>
        <xdr:cNvPr id="179" name="フローチャート: 判断 178"/>
        <xdr:cNvSpPr/>
      </xdr:nvSpPr>
      <xdr:spPr>
        <a:xfrm>
          <a:off x="4584700" y="1290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112116</xdr:rowOff>
    </xdr:from>
    <xdr:to>
      <xdr:col>19</xdr:col>
      <xdr:colOff>177800</xdr:colOff>
      <xdr:row>76</xdr:row>
      <xdr:rowOff>51166</xdr:rowOff>
    </xdr:to>
    <xdr:cxnSp macro="">
      <xdr:nvCxnSpPr>
        <xdr:cNvPr id="180" name="直線コネクタ 179"/>
        <xdr:cNvCxnSpPr/>
      </xdr:nvCxnSpPr>
      <xdr:spPr>
        <a:xfrm flipV="1">
          <a:off x="2908300" y="12970866"/>
          <a:ext cx="889000" cy="11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110258</xdr:rowOff>
    </xdr:from>
    <xdr:to>
      <xdr:col>20</xdr:col>
      <xdr:colOff>38100</xdr:colOff>
      <xdr:row>76</xdr:row>
      <xdr:rowOff>40407</xdr:rowOff>
    </xdr:to>
    <xdr:sp macro="" textlink="">
      <xdr:nvSpPr>
        <xdr:cNvPr id="181" name="フローチャート: 判断 180"/>
        <xdr:cNvSpPr/>
      </xdr:nvSpPr>
      <xdr:spPr>
        <a:xfrm>
          <a:off x="3746500" y="129690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31535</xdr:rowOff>
    </xdr:from>
    <xdr:ext cx="599010" cy="259045"/>
    <xdr:sp macro="" textlink="">
      <xdr:nvSpPr>
        <xdr:cNvPr id="182" name="テキスト ボックス 181"/>
        <xdr:cNvSpPr txBox="1"/>
      </xdr:nvSpPr>
      <xdr:spPr>
        <a:xfrm>
          <a:off x="3497795" y="13061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51166</xdr:rowOff>
    </xdr:from>
    <xdr:to>
      <xdr:col>15</xdr:col>
      <xdr:colOff>50800</xdr:colOff>
      <xdr:row>76</xdr:row>
      <xdr:rowOff>69563</xdr:rowOff>
    </xdr:to>
    <xdr:cxnSp macro="">
      <xdr:nvCxnSpPr>
        <xdr:cNvPr id="183" name="直線コネクタ 182"/>
        <xdr:cNvCxnSpPr/>
      </xdr:nvCxnSpPr>
      <xdr:spPr>
        <a:xfrm flipV="1">
          <a:off x="2019300" y="13081366"/>
          <a:ext cx="889000" cy="18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114840</xdr:rowOff>
    </xdr:from>
    <xdr:to>
      <xdr:col>15</xdr:col>
      <xdr:colOff>101600</xdr:colOff>
      <xdr:row>76</xdr:row>
      <xdr:rowOff>44990</xdr:rowOff>
    </xdr:to>
    <xdr:sp macro="" textlink="">
      <xdr:nvSpPr>
        <xdr:cNvPr id="184" name="フローチャート: 判断 183"/>
        <xdr:cNvSpPr/>
      </xdr:nvSpPr>
      <xdr:spPr>
        <a:xfrm>
          <a:off x="2857500" y="12973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61517</xdr:rowOff>
    </xdr:from>
    <xdr:ext cx="599010" cy="259045"/>
    <xdr:sp macro="" textlink="">
      <xdr:nvSpPr>
        <xdr:cNvPr id="185" name="テキスト ボックス 184"/>
        <xdr:cNvSpPr txBox="1"/>
      </xdr:nvSpPr>
      <xdr:spPr>
        <a:xfrm>
          <a:off x="2608795" y="12748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69563</xdr:rowOff>
    </xdr:from>
    <xdr:to>
      <xdr:col>10</xdr:col>
      <xdr:colOff>114300</xdr:colOff>
      <xdr:row>76</xdr:row>
      <xdr:rowOff>133996</xdr:rowOff>
    </xdr:to>
    <xdr:cxnSp macro="">
      <xdr:nvCxnSpPr>
        <xdr:cNvPr id="186" name="直線コネクタ 185"/>
        <xdr:cNvCxnSpPr/>
      </xdr:nvCxnSpPr>
      <xdr:spPr>
        <a:xfrm flipV="1">
          <a:off x="1130300" y="13099763"/>
          <a:ext cx="889000" cy="64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149163</xdr:rowOff>
    </xdr:from>
    <xdr:to>
      <xdr:col>10</xdr:col>
      <xdr:colOff>165100</xdr:colOff>
      <xdr:row>76</xdr:row>
      <xdr:rowOff>79313</xdr:rowOff>
    </xdr:to>
    <xdr:sp macro="" textlink="">
      <xdr:nvSpPr>
        <xdr:cNvPr id="187" name="フローチャート: 判断 186"/>
        <xdr:cNvSpPr/>
      </xdr:nvSpPr>
      <xdr:spPr>
        <a:xfrm>
          <a:off x="1968500" y="1300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95840</xdr:rowOff>
    </xdr:from>
    <xdr:ext cx="599010" cy="259045"/>
    <xdr:sp macro="" textlink="">
      <xdr:nvSpPr>
        <xdr:cNvPr id="188" name="テキスト ボックス 187"/>
        <xdr:cNvSpPr txBox="1"/>
      </xdr:nvSpPr>
      <xdr:spPr>
        <a:xfrm>
          <a:off x="1719795" y="12783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6429</xdr:rowOff>
    </xdr:from>
    <xdr:to>
      <xdr:col>6</xdr:col>
      <xdr:colOff>38100</xdr:colOff>
      <xdr:row>76</xdr:row>
      <xdr:rowOff>108029</xdr:rowOff>
    </xdr:to>
    <xdr:sp macro="" textlink="">
      <xdr:nvSpPr>
        <xdr:cNvPr id="189" name="フローチャート: 判断 188"/>
        <xdr:cNvSpPr/>
      </xdr:nvSpPr>
      <xdr:spPr>
        <a:xfrm>
          <a:off x="1079500" y="1303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124557</xdr:rowOff>
    </xdr:from>
    <xdr:ext cx="599010" cy="259045"/>
    <xdr:sp macro="" textlink="">
      <xdr:nvSpPr>
        <xdr:cNvPr id="190" name="テキスト ボックス 189"/>
        <xdr:cNvSpPr txBox="1"/>
      </xdr:nvSpPr>
      <xdr:spPr>
        <a:xfrm>
          <a:off x="830795" y="12811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66453</xdr:rowOff>
    </xdr:from>
    <xdr:to>
      <xdr:col>24</xdr:col>
      <xdr:colOff>114300</xdr:colOff>
      <xdr:row>75</xdr:row>
      <xdr:rowOff>168053</xdr:rowOff>
    </xdr:to>
    <xdr:sp macro="" textlink="">
      <xdr:nvSpPr>
        <xdr:cNvPr id="196" name="楕円 195"/>
        <xdr:cNvSpPr/>
      </xdr:nvSpPr>
      <xdr:spPr>
        <a:xfrm>
          <a:off x="4584700" y="12925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44880</xdr:rowOff>
    </xdr:from>
    <xdr:ext cx="599010" cy="259045"/>
    <xdr:sp macro="" textlink="">
      <xdr:nvSpPr>
        <xdr:cNvPr id="197" name="民生費該当値テキスト"/>
        <xdr:cNvSpPr txBox="1"/>
      </xdr:nvSpPr>
      <xdr:spPr>
        <a:xfrm>
          <a:off x="4686300" y="12903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61316</xdr:rowOff>
    </xdr:from>
    <xdr:to>
      <xdr:col>20</xdr:col>
      <xdr:colOff>38100</xdr:colOff>
      <xdr:row>75</xdr:row>
      <xdr:rowOff>162916</xdr:rowOff>
    </xdr:to>
    <xdr:sp macro="" textlink="">
      <xdr:nvSpPr>
        <xdr:cNvPr id="198" name="楕円 197"/>
        <xdr:cNvSpPr/>
      </xdr:nvSpPr>
      <xdr:spPr>
        <a:xfrm>
          <a:off x="3746500" y="12920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7993</xdr:rowOff>
    </xdr:from>
    <xdr:ext cx="599010" cy="259045"/>
    <xdr:sp macro="" textlink="">
      <xdr:nvSpPr>
        <xdr:cNvPr id="199" name="テキスト ボックス 198"/>
        <xdr:cNvSpPr txBox="1"/>
      </xdr:nvSpPr>
      <xdr:spPr>
        <a:xfrm>
          <a:off x="3497795" y="12695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366</xdr:rowOff>
    </xdr:from>
    <xdr:to>
      <xdr:col>15</xdr:col>
      <xdr:colOff>101600</xdr:colOff>
      <xdr:row>76</xdr:row>
      <xdr:rowOff>101966</xdr:rowOff>
    </xdr:to>
    <xdr:sp macro="" textlink="">
      <xdr:nvSpPr>
        <xdr:cNvPr id="200" name="楕円 199"/>
        <xdr:cNvSpPr/>
      </xdr:nvSpPr>
      <xdr:spPr>
        <a:xfrm>
          <a:off x="2857500" y="13030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93093</xdr:rowOff>
    </xdr:from>
    <xdr:ext cx="599010" cy="259045"/>
    <xdr:sp macro="" textlink="">
      <xdr:nvSpPr>
        <xdr:cNvPr id="201" name="テキスト ボックス 200"/>
        <xdr:cNvSpPr txBox="1"/>
      </xdr:nvSpPr>
      <xdr:spPr>
        <a:xfrm>
          <a:off x="2608795" y="13123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18763</xdr:rowOff>
    </xdr:from>
    <xdr:to>
      <xdr:col>10</xdr:col>
      <xdr:colOff>165100</xdr:colOff>
      <xdr:row>76</xdr:row>
      <xdr:rowOff>120363</xdr:rowOff>
    </xdr:to>
    <xdr:sp macro="" textlink="">
      <xdr:nvSpPr>
        <xdr:cNvPr id="202" name="楕円 201"/>
        <xdr:cNvSpPr/>
      </xdr:nvSpPr>
      <xdr:spPr>
        <a:xfrm>
          <a:off x="1968500" y="13048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111490</xdr:rowOff>
    </xdr:from>
    <xdr:ext cx="599010" cy="259045"/>
    <xdr:sp macro="" textlink="">
      <xdr:nvSpPr>
        <xdr:cNvPr id="203" name="テキスト ボックス 202"/>
        <xdr:cNvSpPr txBox="1"/>
      </xdr:nvSpPr>
      <xdr:spPr>
        <a:xfrm>
          <a:off x="1719795" y="13141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83196</xdr:rowOff>
    </xdr:from>
    <xdr:to>
      <xdr:col>6</xdr:col>
      <xdr:colOff>38100</xdr:colOff>
      <xdr:row>77</xdr:row>
      <xdr:rowOff>13346</xdr:rowOff>
    </xdr:to>
    <xdr:sp macro="" textlink="">
      <xdr:nvSpPr>
        <xdr:cNvPr id="204" name="楕円 203"/>
        <xdr:cNvSpPr/>
      </xdr:nvSpPr>
      <xdr:spPr>
        <a:xfrm>
          <a:off x="1079500" y="13113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4473</xdr:rowOff>
    </xdr:from>
    <xdr:ext cx="599010" cy="259045"/>
    <xdr:sp macro="" textlink="">
      <xdr:nvSpPr>
        <xdr:cNvPr id="205" name="テキスト ボックス 204"/>
        <xdr:cNvSpPr txBox="1"/>
      </xdr:nvSpPr>
      <xdr:spPr>
        <a:xfrm>
          <a:off x="830795" y="13206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164716</xdr:rowOff>
    </xdr:from>
    <xdr:to>
      <xdr:col>24</xdr:col>
      <xdr:colOff>62865</xdr:colOff>
      <xdr:row>99</xdr:row>
      <xdr:rowOff>124940</xdr:rowOff>
    </xdr:to>
    <xdr:cxnSp macro="">
      <xdr:nvCxnSpPr>
        <xdr:cNvPr id="232" name="直線コネクタ 231"/>
        <xdr:cNvCxnSpPr/>
      </xdr:nvCxnSpPr>
      <xdr:spPr>
        <a:xfrm flipV="1">
          <a:off x="4633595" y="15595216"/>
          <a:ext cx="1270" cy="1503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128767</xdr:rowOff>
    </xdr:from>
    <xdr:ext cx="534377" cy="259045"/>
    <xdr:sp macro="" textlink="">
      <xdr:nvSpPr>
        <xdr:cNvPr id="233" name="衛生費最小値テキスト"/>
        <xdr:cNvSpPr txBox="1"/>
      </xdr:nvSpPr>
      <xdr:spPr>
        <a:xfrm>
          <a:off x="4686300" y="17102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124940</xdr:rowOff>
    </xdr:from>
    <xdr:to>
      <xdr:col>24</xdr:col>
      <xdr:colOff>152400</xdr:colOff>
      <xdr:row>99</xdr:row>
      <xdr:rowOff>124940</xdr:rowOff>
    </xdr:to>
    <xdr:cxnSp macro="">
      <xdr:nvCxnSpPr>
        <xdr:cNvPr id="234" name="直線コネクタ 233"/>
        <xdr:cNvCxnSpPr/>
      </xdr:nvCxnSpPr>
      <xdr:spPr>
        <a:xfrm>
          <a:off x="4546600" y="17098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111393</xdr:rowOff>
    </xdr:from>
    <xdr:ext cx="599010" cy="259045"/>
    <xdr:sp macro="" textlink="">
      <xdr:nvSpPr>
        <xdr:cNvPr id="235" name="衛生費最大値テキスト"/>
        <xdr:cNvSpPr txBox="1"/>
      </xdr:nvSpPr>
      <xdr:spPr>
        <a:xfrm>
          <a:off x="4686300" y="15370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110,468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164716</xdr:rowOff>
    </xdr:from>
    <xdr:to>
      <xdr:col>24</xdr:col>
      <xdr:colOff>152400</xdr:colOff>
      <xdr:row>90</xdr:row>
      <xdr:rowOff>164716</xdr:rowOff>
    </xdr:to>
    <xdr:cxnSp macro="">
      <xdr:nvCxnSpPr>
        <xdr:cNvPr id="236" name="直線コネクタ 235"/>
        <xdr:cNvCxnSpPr/>
      </xdr:nvCxnSpPr>
      <xdr:spPr>
        <a:xfrm>
          <a:off x="4546600" y="15595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152910</xdr:rowOff>
    </xdr:from>
    <xdr:to>
      <xdr:col>24</xdr:col>
      <xdr:colOff>63500</xdr:colOff>
      <xdr:row>99</xdr:row>
      <xdr:rowOff>20273</xdr:rowOff>
    </xdr:to>
    <xdr:cxnSp macro="">
      <xdr:nvCxnSpPr>
        <xdr:cNvPr id="237" name="直線コネクタ 236"/>
        <xdr:cNvCxnSpPr/>
      </xdr:nvCxnSpPr>
      <xdr:spPr>
        <a:xfrm>
          <a:off x="3797300" y="16955010"/>
          <a:ext cx="838200" cy="38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39442</xdr:rowOff>
    </xdr:from>
    <xdr:ext cx="534377" cy="259045"/>
    <xdr:sp macro="" textlink="">
      <xdr:nvSpPr>
        <xdr:cNvPr id="238" name="衛生費平均値テキスト"/>
        <xdr:cNvSpPr txBox="1"/>
      </xdr:nvSpPr>
      <xdr:spPr>
        <a:xfrm>
          <a:off x="4686300" y="166700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16565</xdr:rowOff>
    </xdr:from>
    <xdr:to>
      <xdr:col>24</xdr:col>
      <xdr:colOff>114300</xdr:colOff>
      <xdr:row>98</xdr:row>
      <xdr:rowOff>118165</xdr:rowOff>
    </xdr:to>
    <xdr:sp macro="" textlink="">
      <xdr:nvSpPr>
        <xdr:cNvPr id="239" name="フローチャート: 判断 238"/>
        <xdr:cNvSpPr/>
      </xdr:nvSpPr>
      <xdr:spPr>
        <a:xfrm>
          <a:off x="4584700" y="1681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131274</xdr:rowOff>
    </xdr:from>
    <xdr:to>
      <xdr:col>19</xdr:col>
      <xdr:colOff>177800</xdr:colOff>
      <xdr:row>98</xdr:row>
      <xdr:rowOff>152910</xdr:rowOff>
    </xdr:to>
    <xdr:cxnSp macro="">
      <xdr:nvCxnSpPr>
        <xdr:cNvPr id="240" name="直線コネクタ 239"/>
        <xdr:cNvCxnSpPr/>
      </xdr:nvCxnSpPr>
      <xdr:spPr>
        <a:xfrm>
          <a:off x="2908300" y="16933374"/>
          <a:ext cx="889000" cy="21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34592</xdr:rowOff>
    </xdr:from>
    <xdr:to>
      <xdr:col>20</xdr:col>
      <xdr:colOff>38100</xdr:colOff>
      <xdr:row>98</xdr:row>
      <xdr:rowOff>136192</xdr:rowOff>
    </xdr:to>
    <xdr:sp macro="" textlink="">
      <xdr:nvSpPr>
        <xdr:cNvPr id="241" name="フローチャート: 判断 240"/>
        <xdr:cNvSpPr/>
      </xdr:nvSpPr>
      <xdr:spPr>
        <a:xfrm>
          <a:off x="3746500" y="1683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152719</xdr:rowOff>
    </xdr:from>
    <xdr:ext cx="534377" cy="259045"/>
    <xdr:sp macro="" textlink="">
      <xdr:nvSpPr>
        <xdr:cNvPr id="242" name="テキスト ボックス 241"/>
        <xdr:cNvSpPr txBox="1"/>
      </xdr:nvSpPr>
      <xdr:spPr>
        <a:xfrm>
          <a:off x="3530111" y="16611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95465</xdr:rowOff>
    </xdr:from>
    <xdr:to>
      <xdr:col>15</xdr:col>
      <xdr:colOff>50800</xdr:colOff>
      <xdr:row>98</xdr:row>
      <xdr:rowOff>131274</xdr:rowOff>
    </xdr:to>
    <xdr:cxnSp macro="">
      <xdr:nvCxnSpPr>
        <xdr:cNvPr id="243" name="直線コネクタ 242"/>
        <xdr:cNvCxnSpPr/>
      </xdr:nvCxnSpPr>
      <xdr:spPr>
        <a:xfrm>
          <a:off x="2019300" y="16897565"/>
          <a:ext cx="889000" cy="35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1265</xdr:rowOff>
    </xdr:from>
    <xdr:to>
      <xdr:col>15</xdr:col>
      <xdr:colOff>101600</xdr:colOff>
      <xdr:row>98</xdr:row>
      <xdr:rowOff>102865</xdr:rowOff>
    </xdr:to>
    <xdr:sp macro="" textlink="">
      <xdr:nvSpPr>
        <xdr:cNvPr id="244" name="フローチャート: 判断 243"/>
        <xdr:cNvSpPr/>
      </xdr:nvSpPr>
      <xdr:spPr>
        <a:xfrm>
          <a:off x="2857500" y="1680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119392</xdr:rowOff>
    </xdr:from>
    <xdr:ext cx="534377" cy="259045"/>
    <xdr:sp macro="" textlink="">
      <xdr:nvSpPr>
        <xdr:cNvPr id="245" name="テキスト ボックス 244"/>
        <xdr:cNvSpPr txBox="1"/>
      </xdr:nvSpPr>
      <xdr:spPr>
        <a:xfrm>
          <a:off x="2641111" y="16578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78076</xdr:rowOff>
    </xdr:from>
    <xdr:to>
      <xdr:col>10</xdr:col>
      <xdr:colOff>114300</xdr:colOff>
      <xdr:row>98</xdr:row>
      <xdr:rowOff>95465</xdr:rowOff>
    </xdr:to>
    <xdr:cxnSp macro="">
      <xdr:nvCxnSpPr>
        <xdr:cNvPr id="246" name="直線コネクタ 245"/>
        <xdr:cNvCxnSpPr/>
      </xdr:nvCxnSpPr>
      <xdr:spPr>
        <a:xfrm>
          <a:off x="1130300" y="16880176"/>
          <a:ext cx="889000" cy="17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170968</xdr:rowOff>
    </xdr:from>
    <xdr:to>
      <xdr:col>10</xdr:col>
      <xdr:colOff>165100</xdr:colOff>
      <xdr:row>98</xdr:row>
      <xdr:rowOff>101118</xdr:rowOff>
    </xdr:to>
    <xdr:sp macro="" textlink="">
      <xdr:nvSpPr>
        <xdr:cNvPr id="247" name="フローチャート: 判断 246"/>
        <xdr:cNvSpPr/>
      </xdr:nvSpPr>
      <xdr:spPr>
        <a:xfrm>
          <a:off x="1968500" y="1680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117645</xdr:rowOff>
    </xdr:from>
    <xdr:ext cx="534377" cy="259045"/>
    <xdr:sp macro="" textlink="">
      <xdr:nvSpPr>
        <xdr:cNvPr id="248" name="テキスト ボックス 247"/>
        <xdr:cNvSpPr txBox="1"/>
      </xdr:nvSpPr>
      <xdr:spPr>
        <a:xfrm>
          <a:off x="1752111" y="16576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31228</xdr:rowOff>
    </xdr:from>
    <xdr:to>
      <xdr:col>6</xdr:col>
      <xdr:colOff>38100</xdr:colOff>
      <xdr:row>98</xdr:row>
      <xdr:rowOff>132828</xdr:rowOff>
    </xdr:to>
    <xdr:sp macro="" textlink="">
      <xdr:nvSpPr>
        <xdr:cNvPr id="249" name="フローチャート: 判断 248"/>
        <xdr:cNvSpPr/>
      </xdr:nvSpPr>
      <xdr:spPr>
        <a:xfrm>
          <a:off x="1079500" y="16833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123955</xdr:rowOff>
    </xdr:from>
    <xdr:ext cx="534377" cy="259045"/>
    <xdr:sp macro="" textlink="">
      <xdr:nvSpPr>
        <xdr:cNvPr id="250" name="テキスト ボックス 249"/>
        <xdr:cNvSpPr txBox="1"/>
      </xdr:nvSpPr>
      <xdr:spPr>
        <a:xfrm>
          <a:off x="863111" y="16926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140923</xdr:rowOff>
    </xdr:from>
    <xdr:to>
      <xdr:col>24</xdr:col>
      <xdr:colOff>114300</xdr:colOff>
      <xdr:row>99</xdr:row>
      <xdr:rowOff>71073</xdr:rowOff>
    </xdr:to>
    <xdr:sp macro="" textlink="">
      <xdr:nvSpPr>
        <xdr:cNvPr id="256" name="楕円 255"/>
        <xdr:cNvSpPr/>
      </xdr:nvSpPr>
      <xdr:spPr>
        <a:xfrm>
          <a:off x="4584700" y="16943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55850</xdr:rowOff>
    </xdr:from>
    <xdr:ext cx="534377" cy="259045"/>
    <xdr:sp macro="" textlink="">
      <xdr:nvSpPr>
        <xdr:cNvPr id="257" name="衛生費該当値テキスト"/>
        <xdr:cNvSpPr txBox="1"/>
      </xdr:nvSpPr>
      <xdr:spPr>
        <a:xfrm>
          <a:off x="4686300" y="16857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102110</xdr:rowOff>
    </xdr:from>
    <xdr:to>
      <xdr:col>20</xdr:col>
      <xdr:colOff>38100</xdr:colOff>
      <xdr:row>99</xdr:row>
      <xdr:rowOff>32260</xdr:rowOff>
    </xdr:to>
    <xdr:sp macro="" textlink="">
      <xdr:nvSpPr>
        <xdr:cNvPr id="258" name="楕円 257"/>
        <xdr:cNvSpPr/>
      </xdr:nvSpPr>
      <xdr:spPr>
        <a:xfrm>
          <a:off x="3746500" y="16904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23387</xdr:rowOff>
    </xdr:from>
    <xdr:ext cx="534377" cy="259045"/>
    <xdr:sp macro="" textlink="">
      <xdr:nvSpPr>
        <xdr:cNvPr id="259" name="テキスト ボックス 258"/>
        <xdr:cNvSpPr txBox="1"/>
      </xdr:nvSpPr>
      <xdr:spPr>
        <a:xfrm>
          <a:off x="3530111" y="16996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80474</xdr:rowOff>
    </xdr:from>
    <xdr:to>
      <xdr:col>15</xdr:col>
      <xdr:colOff>101600</xdr:colOff>
      <xdr:row>99</xdr:row>
      <xdr:rowOff>10624</xdr:rowOff>
    </xdr:to>
    <xdr:sp macro="" textlink="">
      <xdr:nvSpPr>
        <xdr:cNvPr id="260" name="楕円 259"/>
        <xdr:cNvSpPr/>
      </xdr:nvSpPr>
      <xdr:spPr>
        <a:xfrm>
          <a:off x="2857500" y="16882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1751</xdr:rowOff>
    </xdr:from>
    <xdr:ext cx="534377" cy="259045"/>
    <xdr:sp macro="" textlink="">
      <xdr:nvSpPr>
        <xdr:cNvPr id="261" name="テキスト ボックス 260"/>
        <xdr:cNvSpPr txBox="1"/>
      </xdr:nvSpPr>
      <xdr:spPr>
        <a:xfrm>
          <a:off x="2641111" y="16975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44665</xdr:rowOff>
    </xdr:from>
    <xdr:to>
      <xdr:col>10</xdr:col>
      <xdr:colOff>165100</xdr:colOff>
      <xdr:row>98</xdr:row>
      <xdr:rowOff>146265</xdr:rowOff>
    </xdr:to>
    <xdr:sp macro="" textlink="">
      <xdr:nvSpPr>
        <xdr:cNvPr id="262" name="楕円 261"/>
        <xdr:cNvSpPr/>
      </xdr:nvSpPr>
      <xdr:spPr>
        <a:xfrm>
          <a:off x="1968500" y="16846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137392</xdr:rowOff>
    </xdr:from>
    <xdr:ext cx="534377" cy="259045"/>
    <xdr:sp macro="" textlink="">
      <xdr:nvSpPr>
        <xdr:cNvPr id="263" name="テキスト ボックス 262"/>
        <xdr:cNvSpPr txBox="1"/>
      </xdr:nvSpPr>
      <xdr:spPr>
        <a:xfrm>
          <a:off x="1752111" y="16939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27276</xdr:rowOff>
    </xdr:from>
    <xdr:to>
      <xdr:col>6</xdr:col>
      <xdr:colOff>38100</xdr:colOff>
      <xdr:row>98</xdr:row>
      <xdr:rowOff>128876</xdr:rowOff>
    </xdr:to>
    <xdr:sp macro="" textlink="">
      <xdr:nvSpPr>
        <xdr:cNvPr id="264" name="楕円 263"/>
        <xdr:cNvSpPr/>
      </xdr:nvSpPr>
      <xdr:spPr>
        <a:xfrm>
          <a:off x="1079500" y="16829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145403</xdr:rowOff>
    </xdr:from>
    <xdr:ext cx="534377" cy="259045"/>
    <xdr:sp macro="" textlink="">
      <xdr:nvSpPr>
        <xdr:cNvPr id="265" name="テキスト ボックス 264"/>
        <xdr:cNvSpPr txBox="1"/>
      </xdr:nvSpPr>
      <xdr:spPr>
        <a:xfrm>
          <a:off x="863111" y="16604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9" name="テキスト ボックス 278"/>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1" name="テキスト ボックス 280"/>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3" name="テキスト ボックス 282"/>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5" name="テキスト ボックス 284"/>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85979</xdr:rowOff>
    </xdr:from>
    <xdr:to>
      <xdr:col>54</xdr:col>
      <xdr:colOff>189865</xdr:colOff>
      <xdr:row>39</xdr:row>
      <xdr:rowOff>44450</xdr:rowOff>
    </xdr:to>
    <xdr:cxnSp macro="">
      <xdr:nvCxnSpPr>
        <xdr:cNvPr id="289" name="直線コネクタ 288"/>
        <xdr:cNvCxnSpPr/>
      </xdr:nvCxnSpPr>
      <xdr:spPr>
        <a:xfrm flipV="1">
          <a:off x="10475595" y="5229479"/>
          <a:ext cx="1270" cy="1501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0"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1" name="直線コネクタ 290"/>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32656</xdr:rowOff>
    </xdr:from>
    <xdr:ext cx="469744" cy="259045"/>
    <xdr:sp macro="" textlink="">
      <xdr:nvSpPr>
        <xdr:cNvPr id="292" name="労働費最大値テキスト"/>
        <xdr:cNvSpPr txBox="1"/>
      </xdr:nvSpPr>
      <xdr:spPr>
        <a:xfrm>
          <a:off x="10528300" y="5004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85979</xdr:rowOff>
    </xdr:from>
    <xdr:to>
      <xdr:col>55</xdr:col>
      <xdr:colOff>88900</xdr:colOff>
      <xdr:row>30</xdr:row>
      <xdr:rowOff>85979</xdr:rowOff>
    </xdr:to>
    <xdr:cxnSp macro="">
      <xdr:nvCxnSpPr>
        <xdr:cNvPr id="293" name="直線コネクタ 292"/>
        <xdr:cNvCxnSpPr/>
      </xdr:nvCxnSpPr>
      <xdr:spPr>
        <a:xfrm>
          <a:off x="10388600" y="5229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13970</xdr:rowOff>
    </xdr:from>
    <xdr:to>
      <xdr:col>55</xdr:col>
      <xdr:colOff>0</xdr:colOff>
      <xdr:row>39</xdr:row>
      <xdr:rowOff>24257</xdr:rowOff>
    </xdr:to>
    <xdr:cxnSp macro="">
      <xdr:nvCxnSpPr>
        <xdr:cNvPr id="294" name="直線コネクタ 293"/>
        <xdr:cNvCxnSpPr/>
      </xdr:nvCxnSpPr>
      <xdr:spPr>
        <a:xfrm>
          <a:off x="9639300" y="6700520"/>
          <a:ext cx="8382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122445</xdr:rowOff>
    </xdr:from>
    <xdr:ext cx="378565" cy="259045"/>
    <xdr:sp macro="" textlink="">
      <xdr:nvSpPr>
        <xdr:cNvPr id="295" name="労働費平均値テキスト"/>
        <xdr:cNvSpPr txBox="1"/>
      </xdr:nvSpPr>
      <xdr:spPr>
        <a:xfrm>
          <a:off x="10528300" y="629464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99568</xdr:rowOff>
    </xdr:from>
    <xdr:to>
      <xdr:col>55</xdr:col>
      <xdr:colOff>50800</xdr:colOff>
      <xdr:row>38</xdr:row>
      <xdr:rowOff>29718</xdr:rowOff>
    </xdr:to>
    <xdr:sp macro="" textlink="">
      <xdr:nvSpPr>
        <xdr:cNvPr id="296" name="フローチャート: 判断 295"/>
        <xdr:cNvSpPr/>
      </xdr:nvSpPr>
      <xdr:spPr>
        <a:xfrm>
          <a:off x="104267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164846</xdr:rowOff>
    </xdr:from>
    <xdr:to>
      <xdr:col>50</xdr:col>
      <xdr:colOff>114300</xdr:colOff>
      <xdr:row>39</xdr:row>
      <xdr:rowOff>13970</xdr:rowOff>
    </xdr:to>
    <xdr:cxnSp macro="">
      <xdr:nvCxnSpPr>
        <xdr:cNvPr id="297" name="直線コネクタ 296"/>
        <xdr:cNvCxnSpPr/>
      </xdr:nvCxnSpPr>
      <xdr:spPr>
        <a:xfrm>
          <a:off x="8750300" y="6679946"/>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96901</xdr:rowOff>
    </xdr:from>
    <xdr:to>
      <xdr:col>50</xdr:col>
      <xdr:colOff>165100</xdr:colOff>
      <xdr:row>38</xdr:row>
      <xdr:rowOff>27051</xdr:rowOff>
    </xdr:to>
    <xdr:sp macro="" textlink="">
      <xdr:nvSpPr>
        <xdr:cNvPr id="298" name="フローチャート: 判断 297"/>
        <xdr:cNvSpPr/>
      </xdr:nvSpPr>
      <xdr:spPr>
        <a:xfrm>
          <a:off x="95885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43578</xdr:rowOff>
    </xdr:from>
    <xdr:ext cx="378565" cy="259045"/>
    <xdr:sp macro="" textlink="">
      <xdr:nvSpPr>
        <xdr:cNvPr id="299" name="テキスト ボックス 298"/>
        <xdr:cNvSpPr txBox="1"/>
      </xdr:nvSpPr>
      <xdr:spPr>
        <a:xfrm>
          <a:off x="9450017" y="62157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155702</xdr:rowOff>
    </xdr:from>
    <xdr:to>
      <xdr:col>45</xdr:col>
      <xdr:colOff>177800</xdr:colOff>
      <xdr:row>38</xdr:row>
      <xdr:rowOff>164846</xdr:rowOff>
    </xdr:to>
    <xdr:cxnSp macro="">
      <xdr:nvCxnSpPr>
        <xdr:cNvPr id="300" name="直線コネクタ 299"/>
        <xdr:cNvCxnSpPr/>
      </xdr:nvCxnSpPr>
      <xdr:spPr>
        <a:xfrm>
          <a:off x="7861300" y="667080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58801</xdr:rowOff>
    </xdr:from>
    <xdr:to>
      <xdr:col>46</xdr:col>
      <xdr:colOff>38100</xdr:colOff>
      <xdr:row>37</xdr:row>
      <xdr:rowOff>160401</xdr:rowOff>
    </xdr:to>
    <xdr:sp macro="" textlink="">
      <xdr:nvSpPr>
        <xdr:cNvPr id="301" name="フローチャート: 判断 300"/>
        <xdr:cNvSpPr/>
      </xdr:nvSpPr>
      <xdr:spPr>
        <a:xfrm>
          <a:off x="8699500" y="640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5478</xdr:rowOff>
    </xdr:from>
    <xdr:ext cx="378565" cy="259045"/>
    <xdr:sp macro="" textlink="">
      <xdr:nvSpPr>
        <xdr:cNvPr id="302" name="テキスト ボックス 301"/>
        <xdr:cNvSpPr txBox="1"/>
      </xdr:nvSpPr>
      <xdr:spPr>
        <a:xfrm>
          <a:off x="8561017" y="61776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155702</xdr:rowOff>
    </xdr:from>
    <xdr:to>
      <xdr:col>41</xdr:col>
      <xdr:colOff>50800</xdr:colOff>
      <xdr:row>38</xdr:row>
      <xdr:rowOff>161417</xdr:rowOff>
    </xdr:to>
    <xdr:cxnSp macro="">
      <xdr:nvCxnSpPr>
        <xdr:cNvPr id="303" name="直線コネクタ 302"/>
        <xdr:cNvCxnSpPr/>
      </xdr:nvCxnSpPr>
      <xdr:spPr>
        <a:xfrm flipV="1">
          <a:off x="6972300" y="6670802"/>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72517</xdr:rowOff>
    </xdr:from>
    <xdr:to>
      <xdr:col>41</xdr:col>
      <xdr:colOff>101600</xdr:colOff>
      <xdr:row>38</xdr:row>
      <xdr:rowOff>2667</xdr:rowOff>
    </xdr:to>
    <xdr:sp macro="" textlink="">
      <xdr:nvSpPr>
        <xdr:cNvPr id="304" name="フローチャート: 判断 303"/>
        <xdr:cNvSpPr/>
      </xdr:nvSpPr>
      <xdr:spPr>
        <a:xfrm>
          <a:off x="7810500" y="641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19194</xdr:rowOff>
    </xdr:from>
    <xdr:ext cx="378565" cy="259045"/>
    <xdr:sp macro="" textlink="">
      <xdr:nvSpPr>
        <xdr:cNvPr id="305" name="テキスト ボックス 304"/>
        <xdr:cNvSpPr txBox="1"/>
      </xdr:nvSpPr>
      <xdr:spPr>
        <a:xfrm>
          <a:off x="7672017" y="6191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67945</xdr:rowOff>
    </xdr:from>
    <xdr:to>
      <xdr:col>36</xdr:col>
      <xdr:colOff>165100</xdr:colOff>
      <xdr:row>37</xdr:row>
      <xdr:rowOff>169545</xdr:rowOff>
    </xdr:to>
    <xdr:sp macro="" textlink="">
      <xdr:nvSpPr>
        <xdr:cNvPr id="306" name="フローチャート: 判断 305"/>
        <xdr:cNvSpPr/>
      </xdr:nvSpPr>
      <xdr:spPr>
        <a:xfrm>
          <a:off x="6921500" y="641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14622</xdr:rowOff>
    </xdr:from>
    <xdr:ext cx="378565" cy="259045"/>
    <xdr:sp macro="" textlink="">
      <xdr:nvSpPr>
        <xdr:cNvPr id="307" name="テキスト ボックス 306"/>
        <xdr:cNvSpPr txBox="1"/>
      </xdr:nvSpPr>
      <xdr:spPr>
        <a:xfrm>
          <a:off x="6783017" y="61868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144907</xdr:rowOff>
    </xdr:from>
    <xdr:to>
      <xdr:col>55</xdr:col>
      <xdr:colOff>50800</xdr:colOff>
      <xdr:row>39</xdr:row>
      <xdr:rowOff>75057</xdr:rowOff>
    </xdr:to>
    <xdr:sp macro="" textlink="">
      <xdr:nvSpPr>
        <xdr:cNvPr id="313" name="楕円 312"/>
        <xdr:cNvSpPr/>
      </xdr:nvSpPr>
      <xdr:spPr>
        <a:xfrm>
          <a:off x="10426700" y="6660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59834</xdr:rowOff>
    </xdr:from>
    <xdr:ext cx="313932" cy="259045"/>
    <xdr:sp macro="" textlink="">
      <xdr:nvSpPr>
        <xdr:cNvPr id="314" name="労働費該当値テキスト"/>
        <xdr:cNvSpPr txBox="1"/>
      </xdr:nvSpPr>
      <xdr:spPr>
        <a:xfrm>
          <a:off x="10528300" y="657493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134620</xdr:rowOff>
    </xdr:from>
    <xdr:to>
      <xdr:col>50</xdr:col>
      <xdr:colOff>165100</xdr:colOff>
      <xdr:row>39</xdr:row>
      <xdr:rowOff>64770</xdr:rowOff>
    </xdr:to>
    <xdr:sp macro="" textlink="">
      <xdr:nvSpPr>
        <xdr:cNvPr id="315" name="楕円 314"/>
        <xdr:cNvSpPr/>
      </xdr:nvSpPr>
      <xdr:spPr>
        <a:xfrm>
          <a:off x="9588500" y="664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55897</xdr:rowOff>
    </xdr:from>
    <xdr:ext cx="313932" cy="259045"/>
    <xdr:sp macro="" textlink="">
      <xdr:nvSpPr>
        <xdr:cNvPr id="316" name="テキスト ボックス 315"/>
        <xdr:cNvSpPr txBox="1"/>
      </xdr:nvSpPr>
      <xdr:spPr>
        <a:xfrm>
          <a:off x="9482333" y="67424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114046</xdr:rowOff>
    </xdr:from>
    <xdr:to>
      <xdr:col>46</xdr:col>
      <xdr:colOff>38100</xdr:colOff>
      <xdr:row>39</xdr:row>
      <xdr:rowOff>44196</xdr:rowOff>
    </xdr:to>
    <xdr:sp macro="" textlink="">
      <xdr:nvSpPr>
        <xdr:cNvPr id="317" name="楕円 316"/>
        <xdr:cNvSpPr/>
      </xdr:nvSpPr>
      <xdr:spPr>
        <a:xfrm>
          <a:off x="8699500" y="6629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35323</xdr:rowOff>
    </xdr:from>
    <xdr:ext cx="378565" cy="259045"/>
    <xdr:sp macro="" textlink="">
      <xdr:nvSpPr>
        <xdr:cNvPr id="318" name="テキスト ボックス 317"/>
        <xdr:cNvSpPr txBox="1"/>
      </xdr:nvSpPr>
      <xdr:spPr>
        <a:xfrm>
          <a:off x="8561017" y="67218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104902</xdr:rowOff>
    </xdr:from>
    <xdr:to>
      <xdr:col>41</xdr:col>
      <xdr:colOff>101600</xdr:colOff>
      <xdr:row>39</xdr:row>
      <xdr:rowOff>35052</xdr:rowOff>
    </xdr:to>
    <xdr:sp macro="" textlink="">
      <xdr:nvSpPr>
        <xdr:cNvPr id="319" name="楕円 318"/>
        <xdr:cNvSpPr/>
      </xdr:nvSpPr>
      <xdr:spPr>
        <a:xfrm>
          <a:off x="7810500" y="6620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26179</xdr:rowOff>
    </xdr:from>
    <xdr:ext cx="378565" cy="259045"/>
    <xdr:sp macro="" textlink="">
      <xdr:nvSpPr>
        <xdr:cNvPr id="320" name="テキスト ボックス 319"/>
        <xdr:cNvSpPr txBox="1"/>
      </xdr:nvSpPr>
      <xdr:spPr>
        <a:xfrm>
          <a:off x="7672017" y="67127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110617</xdr:rowOff>
    </xdr:from>
    <xdr:to>
      <xdr:col>36</xdr:col>
      <xdr:colOff>165100</xdr:colOff>
      <xdr:row>39</xdr:row>
      <xdr:rowOff>40767</xdr:rowOff>
    </xdr:to>
    <xdr:sp macro="" textlink="">
      <xdr:nvSpPr>
        <xdr:cNvPr id="321" name="楕円 320"/>
        <xdr:cNvSpPr/>
      </xdr:nvSpPr>
      <xdr:spPr>
        <a:xfrm>
          <a:off x="6921500" y="662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31894</xdr:rowOff>
    </xdr:from>
    <xdr:ext cx="378565" cy="259045"/>
    <xdr:sp macro="" textlink="">
      <xdr:nvSpPr>
        <xdr:cNvPr id="322" name="テキスト ボックス 321"/>
        <xdr:cNvSpPr txBox="1"/>
      </xdr:nvSpPr>
      <xdr:spPr>
        <a:xfrm>
          <a:off x="6783017" y="67184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2" name="テキスト ボックス 341"/>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70910</xdr:rowOff>
    </xdr:from>
    <xdr:to>
      <xdr:col>54</xdr:col>
      <xdr:colOff>189865</xdr:colOff>
      <xdr:row>59</xdr:row>
      <xdr:rowOff>38564</xdr:rowOff>
    </xdr:to>
    <xdr:cxnSp macro="">
      <xdr:nvCxnSpPr>
        <xdr:cNvPr id="346" name="直線コネクタ 345"/>
        <xdr:cNvCxnSpPr/>
      </xdr:nvCxnSpPr>
      <xdr:spPr>
        <a:xfrm flipV="1">
          <a:off x="10475595" y="8643410"/>
          <a:ext cx="1270" cy="151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42391</xdr:rowOff>
    </xdr:from>
    <xdr:ext cx="378565" cy="259045"/>
    <xdr:sp macro="" textlink="">
      <xdr:nvSpPr>
        <xdr:cNvPr id="347" name="農林水産業費最小値テキスト"/>
        <xdr:cNvSpPr txBox="1"/>
      </xdr:nvSpPr>
      <xdr:spPr>
        <a:xfrm>
          <a:off x="10528300" y="101579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38564</xdr:rowOff>
    </xdr:from>
    <xdr:to>
      <xdr:col>55</xdr:col>
      <xdr:colOff>88900</xdr:colOff>
      <xdr:row>59</xdr:row>
      <xdr:rowOff>38564</xdr:rowOff>
    </xdr:to>
    <xdr:cxnSp macro="">
      <xdr:nvCxnSpPr>
        <xdr:cNvPr id="348" name="直線コネクタ 347"/>
        <xdr:cNvCxnSpPr/>
      </xdr:nvCxnSpPr>
      <xdr:spPr>
        <a:xfrm>
          <a:off x="10388600" y="10154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17587</xdr:rowOff>
    </xdr:from>
    <xdr:ext cx="534377" cy="259045"/>
    <xdr:sp macro="" textlink="">
      <xdr:nvSpPr>
        <xdr:cNvPr id="349" name="農林水産業費最大値テキスト"/>
        <xdr:cNvSpPr txBox="1"/>
      </xdr:nvSpPr>
      <xdr:spPr>
        <a:xfrm>
          <a:off x="10528300" y="8418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79,611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70910</xdr:rowOff>
    </xdr:from>
    <xdr:to>
      <xdr:col>55</xdr:col>
      <xdr:colOff>88900</xdr:colOff>
      <xdr:row>50</xdr:row>
      <xdr:rowOff>70910</xdr:rowOff>
    </xdr:to>
    <xdr:cxnSp macro="">
      <xdr:nvCxnSpPr>
        <xdr:cNvPr id="350" name="直線コネクタ 349"/>
        <xdr:cNvCxnSpPr/>
      </xdr:nvCxnSpPr>
      <xdr:spPr>
        <a:xfrm>
          <a:off x="10388600" y="8643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109772</xdr:rowOff>
    </xdr:from>
    <xdr:to>
      <xdr:col>55</xdr:col>
      <xdr:colOff>0</xdr:colOff>
      <xdr:row>58</xdr:row>
      <xdr:rowOff>123984</xdr:rowOff>
    </xdr:to>
    <xdr:cxnSp macro="">
      <xdr:nvCxnSpPr>
        <xdr:cNvPr id="351" name="直線コネクタ 350"/>
        <xdr:cNvCxnSpPr/>
      </xdr:nvCxnSpPr>
      <xdr:spPr>
        <a:xfrm flipV="1">
          <a:off x="9639300" y="10053872"/>
          <a:ext cx="838200" cy="14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72172</xdr:rowOff>
    </xdr:from>
    <xdr:ext cx="469744" cy="259045"/>
    <xdr:sp macro="" textlink="">
      <xdr:nvSpPr>
        <xdr:cNvPr id="352" name="農林水産業費平均値テキスト"/>
        <xdr:cNvSpPr txBox="1"/>
      </xdr:nvSpPr>
      <xdr:spPr>
        <a:xfrm>
          <a:off x="10528300" y="98448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49295</xdr:rowOff>
    </xdr:from>
    <xdr:to>
      <xdr:col>55</xdr:col>
      <xdr:colOff>50800</xdr:colOff>
      <xdr:row>58</xdr:row>
      <xdr:rowOff>150895</xdr:rowOff>
    </xdr:to>
    <xdr:sp macro="" textlink="">
      <xdr:nvSpPr>
        <xdr:cNvPr id="353" name="フローチャート: 判断 352"/>
        <xdr:cNvSpPr/>
      </xdr:nvSpPr>
      <xdr:spPr>
        <a:xfrm>
          <a:off x="10426700" y="999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119850</xdr:rowOff>
    </xdr:from>
    <xdr:to>
      <xdr:col>50</xdr:col>
      <xdr:colOff>114300</xdr:colOff>
      <xdr:row>58</xdr:row>
      <xdr:rowOff>123984</xdr:rowOff>
    </xdr:to>
    <xdr:cxnSp macro="">
      <xdr:nvCxnSpPr>
        <xdr:cNvPr id="354" name="直線コネクタ 353"/>
        <xdr:cNvCxnSpPr/>
      </xdr:nvCxnSpPr>
      <xdr:spPr>
        <a:xfrm>
          <a:off x="8750300" y="10063950"/>
          <a:ext cx="889000" cy="4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52210</xdr:rowOff>
    </xdr:from>
    <xdr:to>
      <xdr:col>50</xdr:col>
      <xdr:colOff>165100</xdr:colOff>
      <xdr:row>58</xdr:row>
      <xdr:rowOff>153810</xdr:rowOff>
    </xdr:to>
    <xdr:sp macro="" textlink="">
      <xdr:nvSpPr>
        <xdr:cNvPr id="355" name="フローチャート: 判断 354"/>
        <xdr:cNvSpPr/>
      </xdr:nvSpPr>
      <xdr:spPr>
        <a:xfrm>
          <a:off x="9588500" y="999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170337</xdr:rowOff>
    </xdr:from>
    <xdr:ext cx="469744" cy="259045"/>
    <xdr:sp macro="" textlink="">
      <xdr:nvSpPr>
        <xdr:cNvPr id="356" name="テキスト ボックス 355"/>
        <xdr:cNvSpPr txBox="1"/>
      </xdr:nvSpPr>
      <xdr:spPr>
        <a:xfrm>
          <a:off x="9404428" y="9771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119850</xdr:rowOff>
    </xdr:from>
    <xdr:to>
      <xdr:col>45</xdr:col>
      <xdr:colOff>177800</xdr:colOff>
      <xdr:row>58</xdr:row>
      <xdr:rowOff>120879</xdr:rowOff>
    </xdr:to>
    <xdr:cxnSp macro="">
      <xdr:nvCxnSpPr>
        <xdr:cNvPr id="357" name="直線コネクタ 356"/>
        <xdr:cNvCxnSpPr/>
      </xdr:nvCxnSpPr>
      <xdr:spPr>
        <a:xfrm flipV="1">
          <a:off x="7861300" y="10063950"/>
          <a:ext cx="889000" cy="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55125</xdr:rowOff>
    </xdr:from>
    <xdr:to>
      <xdr:col>46</xdr:col>
      <xdr:colOff>38100</xdr:colOff>
      <xdr:row>58</xdr:row>
      <xdr:rowOff>156725</xdr:rowOff>
    </xdr:to>
    <xdr:sp macro="" textlink="">
      <xdr:nvSpPr>
        <xdr:cNvPr id="358" name="フローチャート: 判断 357"/>
        <xdr:cNvSpPr/>
      </xdr:nvSpPr>
      <xdr:spPr>
        <a:xfrm>
          <a:off x="8699500" y="99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1802</xdr:rowOff>
    </xdr:from>
    <xdr:ext cx="469744" cy="259045"/>
    <xdr:sp macro="" textlink="">
      <xdr:nvSpPr>
        <xdr:cNvPr id="359" name="テキスト ボックス 358"/>
        <xdr:cNvSpPr txBox="1"/>
      </xdr:nvSpPr>
      <xdr:spPr>
        <a:xfrm>
          <a:off x="8515428" y="9774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113526</xdr:rowOff>
    </xdr:from>
    <xdr:to>
      <xdr:col>41</xdr:col>
      <xdr:colOff>50800</xdr:colOff>
      <xdr:row>58</xdr:row>
      <xdr:rowOff>120879</xdr:rowOff>
    </xdr:to>
    <xdr:cxnSp macro="">
      <xdr:nvCxnSpPr>
        <xdr:cNvPr id="360" name="直線コネクタ 359"/>
        <xdr:cNvCxnSpPr/>
      </xdr:nvCxnSpPr>
      <xdr:spPr>
        <a:xfrm>
          <a:off x="6972300" y="10057626"/>
          <a:ext cx="889000" cy="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55029</xdr:rowOff>
    </xdr:from>
    <xdr:to>
      <xdr:col>41</xdr:col>
      <xdr:colOff>101600</xdr:colOff>
      <xdr:row>58</xdr:row>
      <xdr:rowOff>156629</xdr:rowOff>
    </xdr:to>
    <xdr:sp macro="" textlink="">
      <xdr:nvSpPr>
        <xdr:cNvPr id="361" name="フローチャート: 判断 360"/>
        <xdr:cNvSpPr/>
      </xdr:nvSpPr>
      <xdr:spPr>
        <a:xfrm>
          <a:off x="7810500" y="999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1706</xdr:rowOff>
    </xdr:from>
    <xdr:ext cx="469744" cy="259045"/>
    <xdr:sp macro="" textlink="">
      <xdr:nvSpPr>
        <xdr:cNvPr id="362" name="テキスト ボックス 361"/>
        <xdr:cNvSpPr txBox="1"/>
      </xdr:nvSpPr>
      <xdr:spPr>
        <a:xfrm>
          <a:off x="7626428" y="9774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47219</xdr:rowOff>
    </xdr:from>
    <xdr:to>
      <xdr:col>36</xdr:col>
      <xdr:colOff>165100</xdr:colOff>
      <xdr:row>58</xdr:row>
      <xdr:rowOff>148819</xdr:rowOff>
    </xdr:to>
    <xdr:sp macro="" textlink="">
      <xdr:nvSpPr>
        <xdr:cNvPr id="363" name="フローチャート: 判断 362"/>
        <xdr:cNvSpPr/>
      </xdr:nvSpPr>
      <xdr:spPr>
        <a:xfrm>
          <a:off x="6921500" y="9991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165346</xdr:rowOff>
    </xdr:from>
    <xdr:ext cx="469744" cy="259045"/>
    <xdr:sp macro="" textlink="">
      <xdr:nvSpPr>
        <xdr:cNvPr id="364" name="テキスト ボックス 363"/>
        <xdr:cNvSpPr txBox="1"/>
      </xdr:nvSpPr>
      <xdr:spPr>
        <a:xfrm>
          <a:off x="6737428" y="9766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58972</xdr:rowOff>
    </xdr:from>
    <xdr:to>
      <xdr:col>55</xdr:col>
      <xdr:colOff>50800</xdr:colOff>
      <xdr:row>58</xdr:row>
      <xdr:rowOff>160572</xdr:rowOff>
    </xdr:to>
    <xdr:sp macro="" textlink="">
      <xdr:nvSpPr>
        <xdr:cNvPr id="370" name="楕円 369"/>
        <xdr:cNvSpPr/>
      </xdr:nvSpPr>
      <xdr:spPr>
        <a:xfrm>
          <a:off x="10426700" y="10003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27722</xdr:rowOff>
    </xdr:from>
    <xdr:ext cx="469744" cy="259045"/>
    <xdr:sp macro="" textlink="">
      <xdr:nvSpPr>
        <xdr:cNvPr id="371" name="農林水産業費該当値テキスト"/>
        <xdr:cNvSpPr txBox="1"/>
      </xdr:nvSpPr>
      <xdr:spPr>
        <a:xfrm>
          <a:off x="10528300" y="9971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73184</xdr:rowOff>
    </xdr:from>
    <xdr:to>
      <xdr:col>50</xdr:col>
      <xdr:colOff>165100</xdr:colOff>
      <xdr:row>59</xdr:row>
      <xdr:rowOff>3334</xdr:rowOff>
    </xdr:to>
    <xdr:sp macro="" textlink="">
      <xdr:nvSpPr>
        <xdr:cNvPr id="372" name="楕円 371"/>
        <xdr:cNvSpPr/>
      </xdr:nvSpPr>
      <xdr:spPr>
        <a:xfrm>
          <a:off x="9588500" y="10017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165911</xdr:rowOff>
    </xdr:from>
    <xdr:ext cx="469744" cy="259045"/>
    <xdr:sp macro="" textlink="">
      <xdr:nvSpPr>
        <xdr:cNvPr id="373" name="テキスト ボックス 372"/>
        <xdr:cNvSpPr txBox="1"/>
      </xdr:nvSpPr>
      <xdr:spPr>
        <a:xfrm>
          <a:off x="9404428" y="10110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69050</xdr:rowOff>
    </xdr:from>
    <xdr:to>
      <xdr:col>46</xdr:col>
      <xdr:colOff>38100</xdr:colOff>
      <xdr:row>58</xdr:row>
      <xdr:rowOff>170650</xdr:rowOff>
    </xdr:to>
    <xdr:sp macro="" textlink="">
      <xdr:nvSpPr>
        <xdr:cNvPr id="374" name="楕円 373"/>
        <xdr:cNvSpPr/>
      </xdr:nvSpPr>
      <xdr:spPr>
        <a:xfrm>
          <a:off x="8699500" y="1001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161777</xdr:rowOff>
    </xdr:from>
    <xdr:ext cx="469744" cy="259045"/>
    <xdr:sp macro="" textlink="">
      <xdr:nvSpPr>
        <xdr:cNvPr id="375" name="テキスト ボックス 374"/>
        <xdr:cNvSpPr txBox="1"/>
      </xdr:nvSpPr>
      <xdr:spPr>
        <a:xfrm>
          <a:off x="8515428" y="10105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70079</xdr:rowOff>
    </xdr:from>
    <xdr:to>
      <xdr:col>41</xdr:col>
      <xdr:colOff>101600</xdr:colOff>
      <xdr:row>59</xdr:row>
      <xdr:rowOff>229</xdr:rowOff>
    </xdr:to>
    <xdr:sp macro="" textlink="">
      <xdr:nvSpPr>
        <xdr:cNvPr id="376" name="楕円 375"/>
        <xdr:cNvSpPr/>
      </xdr:nvSpPr>
      <xdr:spPr>
        <a:xfrm>
          <a:off x="7810500" y="10014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162806</xdr:rowOff>
    </xdr:from>
    <xdr:ext cx="469744" cy="259045"/>
    <xdr:sp macro="" textlink="">
      <xdr:nvSpPr>
        <xdr:cNvPr id="377" name="テキスト ボックス 376"/>
        <xdr:cNvSpPr txBox="1"/>
      </xdr:nvSpPr>
      <xdr:spPr>
        <a:xfrm>
          <a:off x="7626428" y="10106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62726</xdr:rowOff>
    </xdr:from>
    <xdr:to>
      <xdr:col>36</xdr:col>
      <xdr:colOff>165100</xdr:colOff>
      <xdr:row>58</xdr:row>
      <xdr:rowOff>164326</xdr:rowOff>
    </xdr:to>
    <xdr:sp macro="" textlink="">
      <xdr:nvSpPr>
        <xdr:cNvPr id="378" name="楕円 377"/>
        <xdr:cNvSpPr/>
      </xdr:nvSpPr>
      <xdr:spPr>
        <a:xfrm>
          <a:off x="6921500" y="10006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155453</xdr:rowOff>
    </xdr:from>
    <xdr:ext cx="469744" cy="259045"/>
    <xdr:sp macro="" textlink="">
      <xdr:nvSpPr>
        <xdr:cNvPr id="379" name="テキスト ボックス 378"/>
        <xdr:cNvSpPr txBox="1"/>
      </xdr:nvSpPr>
      <xdr:spPr>
        <a:xfrm>
          <a:off x="6737428" y="10099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9" name="テキスト ボックス 398"/>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20447</xdr:rowOff>
    </xdr:from>
    <xdr:to>
      <xdr:col>54</xdr:col>
      <xdr:colOff>189865</xdr:colOff>
      <xdr:row>79</xdr:row>
      <xdr:rowOff>15190</xdr:rowOff>
    </xdr:to>
    <xdr:cxnSp macro="">
      <xdr:nvCxnSpPr>
        <xdr:cNvPr id="403" name="直線コネクタ 402"/>
        <xdr:cNvCxnSpPr/>
      </xdr:nvCxnSpPr>
      <xdr:spPr>
        <a:xfrm flipV="1">
          <a:off x="10475595" y="12193397"/>
          <a:ext cx="1270" cy="1366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19017</xdr:rowOff>
    </xdr:from>
    <xdr:ext cx="378565" cy="259045"/>
    <xdr:sp macro="" textlink="">
      <xdr:nvSpPr>
        <xdr:cNvPr id="404" name="商工費最小値テキスト"/>
        <xdr:cNvSpPr txBox="1"/>
      </xdr:nvSpPr>
      <xdr:spPr>
        <a:xfrm>
          <a:off x="10528300" y="13563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15190</xdr:rowOff>
    </xdr:from>
    <xdr:to>
      <xdr:col>55</xdr:col>
      <xdr:colOff>88900</xdr:colOff>
      <xdr:row>79</xdr:row>
      <xdr:rowOff>15190</xdr:rowOff>
    </xdr:to>
    <xdr:cxnSp macro="">
      <xdr:nvCxnSpPr>
        <xdr:cNvPr id="405" name="直線コネクタ 404"/>
        <xdr:cNvCxnSpPr/>
      </xdr:nvCxnSpPr>
      <xdr:spPr>
        <a:xfrm>
          <a:off x="10388600" y="1355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138574</xdr:rowOff>
    </xdr:from>
    <xdr:ext cx="534377" cy="259045"/>
    <xdr:sp macro="" textlink="">
      <xdr:nvSpPr>
        <xdr:cNvPr id="406" name="商工費最大値テキスト"/>
        <xdr:cNvSpPr txBox="1"/>
      </xdr:nvSpPr>
      <xdr:spPr>
        <a:xfrm>
          <a:off x="10528300" y="11968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36,630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20447</xdr:rowOff>
    </xdr:from>
    <xdr:to>
      <xdr:col>55</xdr:col>
      <xdr:colOff>88900</xdr:colOff>
      <xdr:row>71</xdr:row>
      <xdr:rowOff>20447</xdr:rowOff>
    </xdr:to>
    <xdr:cxnSp macro="">
      <xdr:nvCxnSpPr>
        <xdr:cNvPr id="407" name="直線コネクタ 406"/>
        <xdr:cNvCxnSpPr/>
      </xdr:nvCxnSpPr>
      <xdr:spPr>
        <a:xfrm>
          <a:off x="10388600" y="12193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113716</xdr:rowOff>
    </xdr:from>
    <xdr:to>
      <xdr:col>55</xdr:col>
      <xdr:colOff>0</xdr:colOff>
      <xdr:row>78</xdr:row>
      <xdr:rowOff>123661</xdr:rowOff>
    </xdr:to>
    <xdr:cxnSp macro="">
      <xdr:nvCxnSpPr>
        <xdr:cNvPr id="408" name="直線コネクタ 407"/>
        <xdr:cNvCxnSpPr/>
      </xdr:nvCxnSpPr>
      <xdr:spPr>
        <a:xfrm>
          <a:off x="9639300" y="13486816"/>
          <a:ext cx="838200" cy="9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91584</xdr:rowOff>
    </xdr:from>
    <xdr:ext cx="469744" cy="259045"/>
    <xdr:sp macro="" textlink="">
      <xdr:nvSpPr>
        <xdr:cNvPr id="409" name="商工費平均値テキスト"/>
        <xdr:cNvSpPr txBox="1"/>
      </xdr:nvSpPr>
      <xdr:spPr>
        <a:xfrm>
          <a:off x="10528300" y="131217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68707</xdr:rowOff>
    </xdr:from>
    <xdr:to>
      <xdr:col>55</xdr:col>
      <xdr:colOff>50800</xdr:colOff>
      <xdr:row>77</xdr:row>
      <xdr:rowOff>170307</xdr:rowOff>
    </xdr:to>
    <xdr:sp macro="" textlink="">
      <xdr:nvSpPr>
        <xdr:cNvPr id="410" name="フローチャート: 判断 409"/>
        <xdr:cNvSpPr/>
      </xdr:nvSpPr>
      <xdr:spPr>
        <a:xfrm>
          <a:off x="10426700" y="13270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113716</xdr:rowOff>
    </xdr:from>
    <xdr:to>
      <xdr:col>50</xdr:col>
      <xdr:colOff>114300</xdr:colOff>
      <xdr:row>78</xdr:row>
      <xdr:rowOff>118898</xdr:rowOff>
    </xdr:to>
    <xdr:cxnSp macro="">
      <xdr:nvCxnSpPr>
        <xdr:cNvPr id="411" name="直線コネクタ 410"/>
        <xdr:cNvCxnSpPr/>
      </xdr:nvCxnSpPr>
      <xdr:spPr>
        <a:xfrm flipV="1">
          <a:off x="8750300" y="13486816"/>
          <a:ext cx="889000" cy="5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101664</xdr:rowOff>
    </xdr:from>
    <xdr:to>
      <xdr:col>50</xdr:col>
      <xdr:colOff>165100</xdr:colOff>
      <xdr:row>78</xdr:row>
      <xdr:rowOff>31814</xdr:rowOff>
    </xdr:to>
    <xdr:sp macro="" textlink="">
      <xdr:nvSpPr>
        <xdr:cNvPr id="412" name="フローチャート: 判断 411"/>
        <xdr:cNvSpPr/>
      </xdr:nvSpPr>
      <xdr:spPr>
        <a:xfrm>
          <a:off x="9588500" y="1330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48341</xdr:rowOff>
    </xdr:from>
    <xdr:ext cx="469744" cy="259045"/>
    <xdr:sp macro="" textlink="">
      <xdr:nvSpPr>
        <xdr:cNvPr id="413" name="テキスト ボックス 412"/>
        <xdr:cNvSpPr txBox="1"/>
      </xdr:nvSpPr>
      <xdr:spPr>
        <a:xfrm>
          <a:off x="9404428" y="13078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118898</xdr:rowOff>
    </xdr:from>
    <xdr:to>
      <xdr:col>45</xdr:col>
      <xdr:colOff>177800</xdr:colOff>
      <xdr:row>78</xdr:row>
      <xdr:rowOff>133719</xdr:rowOff>
    </xdr:to>
    <xdr:cxnSp macro="">
      <xdr:nvCxnSpPr>
        <xdr:cNvPr id="414" name="直線コネクタ 413"/>
        <xdr:cNvCxnSpPr/>
      </xdr:nvCxnSpPr>
      <xdr:spPr>
        <a:xfrm flipV="1">
          <a:off x="7861300" y="13491998"/>
          <a:ext cx="889000" cy="14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102312</xdr:rowOff>
    </xdr:from>
    <xdr:to>
      <xdr:col>46</xdr:col>
      <xdr:colOff>38100</xdr:colOff>
      <xdr:row>78</xdr:row>
      <xdr:rowOff>32462</xdr:rowOff>
    </xdr:to>
    <xdr:sp macro="" textlink="">
      <xdr:nvSpPr>
        <xdr:cNvPr id="415" name="フローチャート: 判断 414"/>
        <xdr:cNvSpPr/>
      </xdr:nvSpPr>
      <xdr:spPr>
        <a:xfrm>
          <a:off x="8699500" y="13303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48989</xdr:rowOff>
    </xdr:from>
    <xdr:ext cx="469744" cy="259045"/>
    <xdr:sp macro="" textlink="">
      <xdr:nvSpPr>
        <xdr:cNvPr id="416" name="テキスト ボックス 415"/>
        <xdr:cNvSpPr txBox="1"/>
      </xdr:nvSpPr>
      <xdr:spPr>
        <a:xfrm>
          <a:off x="8515428" y="13079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98589</xdr:rowOff>
    </xdr:from>
    <xdr:to>
      <xdr:col>41</xdr:col>
      <xdr:colOff>50800</xdr:colOff>
      <xdr:row>78</xdr:row>
      <xdr:rowOff>133719</xdr:rowOff>
    </xdr:to>
    <xdr:cxnSp macro="">
      <xdr:nvCxnSpPr>
        <xdr:cNvPr id="417" name="直線コネクタ 416"/>
        <xdr:cNvCxnSpPr/>
      </xdr:nvCxnSpPr>
      <xdr:spPr>
        <a:xfrm>
          <a:off x="6972300" y="13471689"/>
          <a:ext cx="889000" cy="35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98997</xdr:rowOff>
    </xdr:from>
    <xdr:to>
      <xdr:col>41</xdr:col>
      <xdr:colOff>101600</xdr:colOff>
      <xdr:row>78</xdr:row>
      <xdr:rowOff>29147</xdr:rowOff>
    </xdr:to>
    <xdr:sp macro="" textlink="">
      <xdr:nvSpPr>
        <xdr:cNvPr id="418" name="フローチャート: 判断 417"/>
        <xdr:cNvSpPr/>
      </xdr:nvSpPr>
      <xdr:spPr>
        <a:xfrm>
          <a:off x="7810500" y="1330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45674</xdr:rowOff>
    </xdr:from>
    <xdr:ext cx="469744" cy="259045"/>
    <xdr:sp macro="" textlink="">
      <xdr:nvSpPr>
        <xdr:cNvPr id="419" name="テキスト ボックス 418"/>
        <xdr:cNvSpPr txBox="1"/>
      </xdr:nvSpPr>
      <xdr:spPr>
        <a:xfrm>
          <a:off x="7626428" y="13075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99910</xdr:rowOff>
    </xdr:from>
    <xdr:to>
      <xdr:col>36</xdr:col>
      <xdr:colOff>165100</xdr:colOff>
      <xdr:row>78</xdr:row>
      <xdr:rowOff>30060</xdr:rowOff>
    </xdr:to>
    <xdr:sp macro="" textlink="">
      <xdr:nvSpPr>
        <xdr:cNvPr id="420" name="フローチャート: 判断 419"/>
        <xdr:cNvSpPr/>
      </xdr:nvSpPr>
      <xdr:spPr>
        <a:xfrm>
          <a:off x="6921500" y="13301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46587</xdr:rowOff>
    </xdr:from>
    <xdr:ext cx="469744" cy="259045"/>
    <xdr:sp macro="" textlink="">
      <xdr:nvSpPr>
        <xdr:cNvPr id="421" name="テキスト ボックス 420"/>
        <xdr:cNvSpPr txBox="1"/>
      </xdr:nvSpPr>
      <xdr:spPr>
        <a:xfrm>
          <a:off x="6737428" y="13076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72861</xdr:rowOff>
    </xdr:from>
    <xdr:to>
      <xdr:col>55</xdr:col>
      <xdr:colOff>50800</xdr:colOff>
      <xdr:row>79</xdr:row>
      <xdr:rowOff>3011</xdr:rowOff>
    </xdr:to>
    <xdr:sp macro="" textlink="">
      <xdr:nvSpPr>
        <xdr:cNvPr id="427" name="楕円 426"/>
        <xdr:cNvSpPr/>
      </xdr:nvSpPr>
      <xdr:spPr>
        <a:xfrm>
          <a:off x="10426700" y="1344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159238</xdr:rowOff>
    </xdr:from>
    <xdr:ext cx="469744" cy="259045"/>
    <xdr:sp macro="" textlink="">
      <xdr:nvSpPr>
        <xdr:cNvPr id="428" name="商工費該当値テキスト"/>
        <xdr:cNvSpPr txBox="1"/>
      </xdr:nvSpPr>
      <xdr:spPr>
        <a:xfrm>
          <a:off x="10528300" y="13360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62916</xdr:rowOff>
    </xdr:from>
    <xdr:to>
      <xdr:col>50</xdr:col>
      <xdr:colOff>165100</xdr:colOff>
      <xdr:row>78</xdr:row>
      <xdr:rowOff>164516</xdr:rowOff>
    </xdr:to>
    <xdr:sp macro="" textlink="">
      <xdr:nvSpPr>
        <xdr:cNvPr id="429" name="楕円 428"/>
        <xdr:cNvSpPr/>
      </xdr:nvSpPr>
      <xdr:spPr>
        <a:xfrm>
          <a:off x="9588500" y="13436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155643</xdr:rowOff>
    </xdr:from>
    <xdr:ext cx="469744" cy="259045"/>
    <xdr:sp macro="" textlink="">
      <xdr:nvSpPr>
        <xdr:cNvPr id="430" name="テキスト ボックス 429"/>
        <xdr:cNvSpPr txBox="1"/>
      </xdr:nvSpPr>
      <xdr:spPr>
        <a:xfrm>
          <a:off x="9404428" y="13528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68098</xdr:rowOff>
    </xdr:from>
    <xdr:to>
      <xdr:col>46</xdr:col>
      <xdr:colOff>38100</xdr:colOff>
      <xdr:row>78</xdr:row>
      <xdr:rowOff>169698</xdr:rowOff>
    </xdr:to>
    <xdr:sp macro="" textlink="">
      <xdr:nvSpPr>
        <xdr:cNvPr id="431" name="楕円 430"/>
        <xdr:cNvSpPr/>
      </xdr:nvSpPr>
      <xdr:spPr>
        <a:xfrm>
          <a:off x="8699500" y="13441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160825</xdr:rowOff>
    </xdr:from>
    <xdr:ext cx="469744" cy="259045"/>
    <xdr:sp macro="" textlink="">
      <xdr:nvSpPr>
        <xdr:cNvPr id="432" name="テキスト ボックス 431"/>
        <xdr:cNvSpPr txBox="1"/>
      </xdr:nvSpPr>
      <xdr:spPr>
        <a:xfrm>
          <a:off x="8515428" y="13533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82919</xdr:rowOff>
    </xdr:from>
    <xdr:to>
      <xdr:col>41</xdr:col>
      <xdr:colOff>101600</xdr:colOff>
      <xdr:row>79</xdr:row>
      <xdr:rowOff>13069</xdr:rowOff>
    </xdr:to>
    <xdr:sp macro="" textlink="">
      <xdr:nvSpPr>
        <xdr:cNvPr id="433" name="楕円 432"/>
        <xdr:cNvSpPr/>
      </xdr:nvSpPr>
      <xdr:spPr>
        <a:xfrm>
          <a:off x="7810500" y="13456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4196</xdr:rowOff>
    </xdr:from>
    <xdr:ext cx="469744" cy="259045"/>
    <xdr:sp macro="" textlink="">
      <xdr:nvSpPr>
        <xdr:cNvPr id="434" name="テキスト ボックス 433"/>
        <xdr:cNvSpPr txBox="1"/>
      </xdr:nvSpPr>
      <xdr:spPr>
        <a:xfrm>
          <a:off x="7626428" y="13548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47789</xdr:rowOff>
    </xdr:from>
    <xdr:to>
      <xdr:col>36</xdr:col>
      <xdr:colOff>165100</xdr:colOff>
      <xdr:row>78</xdr:row>
      <xdr:rowOff>149389</xdr:rowOff>
    </xdr:to>
    <xdr:sp macro="" textlink="">
      <xdr:nvSpPr>
        <xdr:cNvPr id="435" name="楕円 434"/>
        <xdr:cNvSpPr/>
      </xdr:nvSpPr>
      <xdr:spPr>
        <a:xfrm>
          <a:off x="6921500" y="13420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140516</xdr:rowOff>
    </xdr:from>
    <xdr:ext cx="469744" cy="259045"/>
    <xdr:sp macro="" textlink="">
      <xdr:nvSpPr>
        <xdr:cNvPr id="436" name="テキスト ボックス 435"/>
        <xdr:cNvSpPr txBox="1"/>
      </xdr:nvSpPr>
      <xdr:spPr>
        <a:xfrm>
          <a:off x="6737428" y="13513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2" name="テキスト ボックス 45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97782</xdr:rowOff>
    </xdr:from>
    <xdr:to>
      <xdr:col>54</xdr:col>
      <xdr:colOff>189865</xdr:colOff>
      <xdr:row>98</xdr:row>
      <xdr:rowOff>90749</xdr:rowOff>
    </xdr:to>
    <xdr:cxnSp macro="">
      <xdr:nvCxnSpPr>
        <xdr:cNvPr id="460" name="直線コネクタ 459"/>
        <xdr:cNvCxnSpPr/>
      </xdr:nvCxnSpPr>
      <xdr:spPr>
        <a:xfrm flipV="1">
          <a:off x="10475595" y="15528282"/>
          <a:ext cx="1270" cy="1364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94576</xdr:rowOff>
    </xdr:from>
    <xdr:ext cx="534377" cy="259045"/>
    <xdr:sp macro="" textlink="">
      <xdr:nvSpPr>
        <xdr:cNvPr id="461" name="土木費最小値テキスト"/>
        <xdr:cNvSpPr txBox="1"/>
      </xdr:nvSpPr>
      <xdr:spPr>
        <a:xfrm>
          <a:off x="10528300" y="16896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90749</xdr:rowOff>
    </xdr:from>
    <xdr:to>
      <xdr:col>55</xdr:col>
      <xdr:colOff>88900</xdr:colOff>
      <xdr:row>98</xdr:row>
      <xdr:rowOff>90749</xdr:rowOff>
    </xdr:to>
    <xdr:cxnSp macro="">
      <xdr:nvCxnSpPr>
        <xdr:cNvPr id="462" name="直線コネクタ 461"/>
        <xdr:cNvCxnSpPr/>
      </xdr:nvCxnSpPr>
      <xdr:spPr>
        <a:xfrm>
          <a:off x="10388600" y="16892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44459</xdr:rowOff>
    </xdr:from>
    <xdr:ext cx="599010" cy="259045"/>
    <xdr:sp macro="" textlink="">
      <xdr:nvSpPr>
        <xdr:cNvPr id="463" name="土木費最大値テキスト"/>
        <xdr:cNvSpPr txBox="1"/>
      </xdr:nvSpPr>
      <xdr:spPr>
        <a:xfrm>
          <a:off x="10528300" y="15303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195,501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97782</xdr:rowOff>
    </xdr:from>
    <xdr:to>
      <xdr:col>55</xdr:col>
      <xdr:colOff>88900</xdr:colOff>
      <xdr:row>90</xdr:row>
      <xdr:rowOff>97782</xdr:rowOff>
    </xdr:to>
    <xdr:cxnSp macro="">
      <xdr:nvCxnSpPr>
        <xdr:cNvPr id="464" name="直線コネクタ 463"/>
        <xdr:cNvCxnSpPr/>
      </xdr:nvCxnSpPr>
      <xdr:spPr>
        <a:xfrm>
          <a:off x="10388600" y="15528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149019</xdr:rowOff>
    </xdr:from>
    <xdr:to>
      <xdr:col>55</xdr:col>
      <xdr:colOff>0</xdr:colOff>
      <xdr:row>97</xdr:row>
      <xdr:rowOff>169022</xdr:rowOff>
    </xdr:to>
    <xdr:cxnSp macro="">
      <xdr:nvCxnSpPr>
        <xdr:cNvPr id="465" name="直線コネクタ 464"/>
        <xdr:cNvCxnSpPr/>
      </xdr:nvCxnSpPr>
      <xdr:spPr>
        <a:xfrm flipV="1">
          <a:off x="9639300" y="16779669"/>
          <a:ext cx="838200" cy="2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68366</xdr:rowOff>
    </xdr:from>
    <xdr:ext cx="534377" cy="259045"/>
    <xdr:sp macro="" textlink="">
      <xdr:nvSpPr>
        <xdr:cNvPr id="466" name="土木費平均値テキスト"/>
        <xdr:cNvSpPr txBox="1"/>
      </xdr:nvSpPr>
      <xdr:spPr>
        <a:xfrm>
          <a:off x="10528300" y="165275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45489</xdr:rowOff>
    </xdr:from>
    <xdr:to>
      <xdr:col>55</xdr:col>
      <xdr:colOff>50800</xdr:colOff>
      <xdr:row>97</xdr:row>
      <xdr:rowOff>147089</xdr:rowOff>
    </xdr:to>
    <xdr:sp macro="" textlink="">
      <xdr:nvSpPr>
        <xdr:cNvPr id="467" name="フローチャート: 判断 466"/>
        <xdr:cNvSpPr/>
      </xdr:nvSpPr>
      <xdr:spPr>
        <a:xfrm>
          <a:off x="10426700" y="16676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156724</xdr:rowOff>
    </xdr:from>
    <xdr:to>
      <xdr:col>50</xdr:col>
      <xdr:colOff>114300</xdr:colOff>
      <xdr:row>97</xdr:row>
      <xdr:rowOff>169022</xdr:rowOff>
    </xdr:to>
    <xdr:cxnSp macro="">
      <xdr:nvCxnSpPr>
        <xdr:cNvPr id="468" name="直線コネクタ 467"/>
        <xdr:cNvCxnSpPr/>
      </xdr:nvCxnSpPr>
      <xdr:spPr>
        <a:xfrm>
          <a:off x="8750300" y="16787374"/>
          <a:ext cx="889000" cy="1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47706</xdr:rowOff>
    </xdr:from>
    <xdr:to>
      <xdr:col>50</xdr:col>
      <xdr:colOff>165100</xdr:colOff>
      <xdr:row>97</xdr:row>
      <xdr:rowOff>149306</xdr:rowOff>
    </xdr:to>
    <xdr:sp macro="" textlink="">
      <xdr:nvSpPr>
        <xdr:cNvPr id="469" name="フローチャート: 判断 468"/>
        <xdr:cNvSpPr/>
      </xdr:nvSpPr>
      <xdr:spPr>
        <a:xfrm>
          <a:off x="9588500" y="16678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165833</xdr:rowOff>
    </xdr:from>
    <xdr:ext cx="534377" cy="259045"/>
    <xdr:sp macro="" textlink="">
      <xdr:nvSpPr>
        <xdr:cNvPr id="470" name="テキスト ボックス 469"/>
        <xdr:cNvSpPr txBox="1"/>
      </xdr:nvSpPr>
      <xdr:spPr>
        <a:xfrm>
          <a:off x="9372111" y="16453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156724</xdr:rowOff>
    </xdr:from>
    <xdr:to>
      <xdr:col>45</xdr:col>
      <xdr:colOff>177800</xdr:colOff>
      <xdr:row>97</xdr:row>
      <xdr:rowOff>166043</xdr:rowOff>
    </xdr:to>
    <xdr:cxnSp macro="">
      <xdr:nvCxnSpPr>
        <xdr:cNvPr id="471" name="直線コネクタ 470"/>
        <xdr:cNvCxnSpPr/>
      </xdr:nvCxnSpPr>
      <xdr:spPr>
        <a:xfrm flipV="1">
          <a:off x="7861300" y="16787374"/>
          <a:ext cx="889000" cy="9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35880</xdr:rowOff>
    </xdr:from>
    <xdr:to>
      <xdr:col>46</xdr:col>
      <xdr:colOff>38100</xdr:colOff>
      <xdr:row>97</xdr:row>
      <xdr:rowOff>137480</xdr:rowOff>
    </xdr:to>
    <xdr:sp macro="" textlink="">
      <xdr:nvSpPr>
        <xdr:cNvPr id="472" name="フローチャート: 判断 471"/>
        <xdr:cNvSpPr/>
      </xdr:nvSpPr>
      <xdr:spPr>
        <a:xfrm>
          <a:off x="8699500" y="1666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154007</xdr:rowOff>
    </xdr:from>
    <xdr:ext cx="534377" cy="259045"/>
    <xdr:sp macro="" textlink="">
      <xdr:nvSpPr>
        <xdr:cNvPr id="473" name="テキスト ボックス 472"/>
        <xdr:cNvSpPr txBox="1"/>
      </xdr:nvSpPr>
      <xdr:spPr>
        <a:xfrm>
          <a:off x="8483111" y="16441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149194</xdr:rowOff>
    </xdr:from>
    <xdr:to>
      <xdr:col>41</xdr:col>
      <xdr:colOff>50800</xdr:colOff>
      <xdr:row>97</xdr:row>
      <xdr:rowOff>166043</xdr:rowOff>
    </xdr:to>
    <xdr:cxnSp macro="">
      <xdr:nvCxnSpPr>
        <xdr:cNvPr id="474" name="直線コネクタ 473"/>
        <xdr:cNvCxnSpPr/>
      </xdr:nvCxnSpPr>
      <xdr:spPr>
        <a:xfrm>
          <a:off x="6972300" y="16779844"/>
          <a:ext cx="889000" cy="16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44924</xdr:rowOff>
    </xdr:from>
    <xdr:to>
      <xdr:col>41</xdr:col>
      <xdr:colOff>101600</xdr:colOff>
      <xdr:row>97</xdr:row>
      <xdr:rowOff>146524</xdr:rowOff>
    </xdr:to>
    <xdr:sp macro="" textlink="">
      <xdr:nvSpPr>
        <xdr:cNvPr id="475" name="フローチャート: 判断 474"/>
        <xdr:cNvSpPr/>
      </xdr:nvSpPr>
      <xdr:spPr>
        <a:xfrm>
          <a:off x="7810500" y="1667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163051</xdr:rowOff>
    </xdr:from>
    <xdr:ext cx="534377" cy="259045"/>
    <xdr:sp macro="" textlink="">
      <xdr:nvSpPr>
        <xdr:cNvPr id="476" name="テキスト ボックス 475"/>
        <xdr:cNvSpPr txBox="1"/>
      </xdr:nvSpPr>
      <xdr:spPr>
        <a:xfrm>
          <a:off x="7594111" y="16450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22552</xdr:rowOff>
    </xdr:from>
    <xdr:to>
      <xdr:col>36</xdr:col>
      <xdr:colOff>165100</xdr:colOff>
      <xdr:row>97</xdr:row>
      <xdr:rowOff>124152</xdr:rowOff>
    </xdr:to>
    <xdr:sp macro="" textlink="">
      <xdr:nvSpPr>
        <xdr:cNvPr id="477" name="フローチャート: 判断 476"/>
        <xdr:cNvSpPr/>
      </xdr:nvSpPr>
      <xdr:spPr>
        <a:xfrm>
          <a:off x="6921500" y="16653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140679</xdr:rowOff>
    </xdr:from>
    <xdr:ext cx="534377" cy="259045"/>
    <xdr:sp macro="" textlink="">
      <xdr:nvSpPr>
        <xdr:cNvPr id="478" name="テキスト ボックス 477"/>
        <xdr:cNvSpPr txBox="1"/>
      </xdr:nvSpPr>
      <xdr:spPr>
        <a:xfrm>
          <a:off x="6705111" y="16428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98219</xdr:rowOff>
    </xdr:from>
    <xdr:to>
      <xdr:col>55</xdr:col>
      <xdr:colOff>50800</xdr:colOff>
      <xdr:row>98</xdr:row>
      <xdr:rowOff>28369</xdr:rowOff>
    </xdr:to>
    <xdr:sp macro="" textlink="">
      <xdr:nvSpPr>
        <xdr:cNvPr id="484" name="楕円 483"/>
        <xdr:cNvSpPr/>
      </xdr:nvSpPr>
      <xdr:spPr>
        <a:xfrm>
          <a:off x="10426700" y="16728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23916</xdr:rowOff>
    </xdr:from>
    <xdr:ext cx="534377" cy="259045"/>
    <xdr:sp macro="" textlink="">
      <xdr:nvSpPr>
        <xdr:cNvPr id="485" name="土木費該当値テキスト"/>
        <xdr:cNvSpPr txBox="1"/>
      </xdr:nvSpPr>
      <xdr:spPr>
        <a:xfrm>
          <a:off x="10528300" y="16654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118222</xdr:rowOff>
    </xdr:from>
    <xdr:to>
      <xdr:col>50</xdr:col>
      <xdr:colOff>165100</xdr:colOff>
      <xdr:row>98</xdr:row>
      <xdr:rowOff>48372</xdr:rowOff>
    </xdr:to>
    <xdr:sp macro="" textlink="">
      <xdr:nvSpPr>
        <xdr:cNvPr id="486" name="楕円 485"/>
        <xdr:cNvSpPr/>
      </xdr:nvSpPr>
      <xdr:spPr>
        <a:xfrm>
          <a:off x="9588500" y="16748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39499</xdr:rowOff>
    </xdr:from>
    <xdr:ext cx="534377" cy="259045"/>
    <xdr:sp macro="" textlink="">
      <xdr:nvSpPr>
        <xdr:cNvPr id="487" name="テキスト ボックス 486"/>
        <xdr:cNvSpPr txBox="1"/>
      </xdr:nvSpPr>
      <xdr:spPr>
        <a:xfrm>
          <a:off x="9372111" y="16841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105924</xdr:rowOff>
    </xdr:from>
    <xdr:to>
      <xdr:col>46</xdr:col>
      <xdr:colOff>38100</xdr:colOff>
      <xdr:row>98</xdr:row>
      <xdr:rowOff>36074</xdr:rowOff>
    </xdr:to>
    <xdr:sp macro="" textlink="">
      <xdr:nvSpPr>
        <xdr:cNvPr id="488" name="楕円 487"/>
        <xdr:cNvSpPr/>
      </xdr:nvSpPr>
      <xdr:spPr>
        <a:xfrm>
          <a:off x="8699500" y="16736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27201</xdr:rowOff>
    </xdr:from>
    <xdr:ext cx="534377" cy="259045"/>
    <xdr:sp macro="" textlink="">
      <xdr:nvSpPr>
        <xdr:cNvPr id="489" name="テキスト ボックス 488"/>
        <xdr:cNvSpPr txBox="1"/>
      </xdr:nvSpPr>
      <xdr:spPr>
        <a:xfrm>
          <a:off x="8483111" y="16829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115243</xdr:rowOff>
    </xdr:from>
    <xdr:to>
      <xdr:col>41</xdr:col>
      <xdr:colOff>101600</xdr:colOff>
      <xdr:row>98</xdr:row>
      <xdr:rowOff>45393</xdr:rowOff>
    </xdr:to>
    <xdr:sp macro="" textlink="">
      <xdr:nvSpPr>
        <xdr:cNvPr id="490" name="楕円 489"/>
        <xdr:cNvSpPr/>
      </xdr:nvSpPr>
      <xdr:spPr>
        <a:xfrm>
          <a:off x="7810500" y="16745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36520</xdr:rowOff>
    </xdr:from>
    <xdr:ext cx="534377" cy="259045"/>
    <xdr:sp macro="" textlink="">
      <xdr:nvSpPr>
        <xdr:cNvPr id="491" name="テキスト ボックス 490"/>
        <xdr:cNvSpPr txBox="1"/>
      </xdr:nvSpPr>
      <xdr:spPr>
        <a:xfrm>
          <a:off x="7594111" y="16838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98394</xdr:rowOff>
    </xdr:from>
    <xdr:to>
      <xdr:col>36</xdr:col>
      <xdr:colOff>165100</xdr:colOff>
      <xdr:row>98</xdr:row>
      <xdr:rowOff>28544</xdr:rowOff>
    </xdr:to>
    <xdr:sp macro="" textlink="">
      <xdr:nvSpPr>
        <xdr:cNvPr id="492" name="楕円 491"/>
        <xdr:cNvSpPr/>
      </xdr:nvSpPr>
      <xdr:spPr>
        <a:xfrm>
          <a:off x="6921500" y="16729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19671</xdr:rowOff>
    </xdr:from>
    <xdr:ext cx="534377" cy="259045"/>
    <xdr:sp macro="" textlink="">
      <xdr:nvSpPr>
        <xdr:cNvPr id="493" name="テキスト ボックス 492"/>
        <xdr:cNvSpPr txBox="1"/>
      </xdr:nvSpPr>
      <xdr:spPr>
        <a:xfrm>
          <a:off x="6705111" y="16821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6" name="テキスト ボックス 505"/>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15570</xdr:rowOff>
    </xdr:from>
    <xdr:to>
      <xdr:col>85</xdr:col>
      <xdr:colOff>126364</xdr:colOff>
      <xdr:row>39</xdr:row>
      <xdr:rowOff>2540</xdr:rowOff>
    </xdr:to>
    <xdr:cxnSp macro="">
      <xdr:nvCxnSpPr>
        <xdr:cNvPr id="516" name="直線コネクタ 515"/>
        <xdr:cNvCxnSpPr/>
      </xdr:nvCxnSpPr>
      <xdr:spPr>
        <a:xfrm flipV="1">
          <a:off x="16317595" y="5330520"/>
          <a:ext cx="1269" cy="1358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6367</xdr:rowOff>
    </xdr:from>
    <xdr:ext cx="469744" cy="259045"/>
    <xdr:sp macro="" textlink="">
      <xdr:nvSpPr>
        <xdr:cNvPr id="517" name="消防費最小値テキスト"/>
        <xdr:cNvSpPr txBox="1"/>
      </xdr:nvSpPr>
      <xdr:spPr>
        <a:xfrm>
          <a:off x="16370300" y="669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2540</xdr:rowOff>
    </xdr:from>
    <xdr:to>
      <xdr:col>86</xdr:col>
      <xdr:colOff>25400</xdr:colOff>
      <xdr:row>39</xdr:row>
      <xdr:rowOff>2540</xdr:rowOff>
    </xdr:to>
    <xdr:cxnSp macro="">
      <xdr:nvCxnSpPr>
        <xdr:cNvPr id="518" name="直線コネクタ 517"/>
        <xdr:cNvCxnSpPr/>
      </xdr:nvCxnSpPr>
      <xdr:spPr>
        <a:xfrm>
          <a:off x="16230600" y="6689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133697</xdr:rowOff>
    </xdr:from>
    <xdr:ext cx="534377" cy="259045"/>
    <xdr:sp macro="" textlink="">
      <xdr:nvSpPr>
        <xdr:cNvPr id="519" name="消防費最大値テキスト"/>
        <xdr:cNvSpPr txBox="1"/>
      </xdr:nvSpPr>
      <xdr:spPr>
        <a:xfrm>
          <a:off x="16370300" y="5105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38,965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15570</xdr:rowOff>
    </xdr:from>
    <xdr:to>
      <xdr:col>86</xdr:col>
      <xdr:colOff>25400</xdr:colOff>
      <xdr:row>31</xdr:row>
      <xdr:rowOff>15570</xdr:rowOff>
    </xdr:to>
    <xdr:cxnSp macro="">
      <xdr:nvCxnSpPr>
        <xdr:cNvPr id="520" name="直線コネクタ 519"/>
        <xdr:cNvCxnSpPr/>
      </xdr:nvCxnSpPr>
      <xdr:spPr>
        <a:xfrm>
          <a:off x="16230600" y="533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20554</xdr:rowOff>
    </xdr:from>
    <xdr:to>
      <xdr:col>85</xdr:col>
      <xdr:colOff>127000</xdr:colOff>
      <xdr:row>38</xdr:row>
      <xdr:rowOff>52009</xdr:rowOff>
    </xdr:to>
    <xdr:cxnSp macro="">
      <xdr:nvCxnSpPr>
        <xdr:cNvPr id="521" name="直線コネクタ 520"/>
        <xdr:cNvCxnSpPr/>
      </xdr:nvCxnSpPr>
      <xdr:spPr>
        <a:xfrm flipV="1">
          <a:off x="15481300" y="6535654"/>
          <a:ext cx="838200" cy="31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58788</xdr:rowOff>
    </xdr:from>
    <xdr:ext cx="534377" cy="259045"/>
    <xdr:sp macro="" textlink="">
      <xdr:nvSpPr>
        <xdr:cNvPr id="522" name="消防費平均値テキスト"/>
        <xdr:cNvSpPr txBox="1"/>
      </xdr:nvSpPr>
      <xdr:spPr>
        <a:xfrm>
          <a:off x="16370300" y="62309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35911</xdr:rowOff>
    </xdr:from>
    <xdr:to>
      <xdr:col>85</xdr:col>
      <xdr:colOff>177800</xdr:colOff>
      <xdr:row>37</xdr:row>
      <xdr:rowOff>137511</xdr:rowOff>
    </xdr:to>
    <xdr:sp macro="" textlink="">
      <xdr:nvSpPr>
        <xdr:cNvPr id="523" name="フローチャート: 判断 522"/>
        <xdr:cNvSpPr/>
      </xdr:nvSpPr>
      <xdr:spPr>
        <a:xfrm>
          <a:off x="16268700" y="637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10724</xdr:rowOff>
    </xdr:from>
    <xdr:to>
      <xdr:col>81</xdr:col>
      <xdr:colOff>50800</xdr:colOff>
      <xdr:row>38</xdr:row>
      <xdr:rowOff>52009</xdr:rowOff>
    </xdr:to>
    <xdr:cxnSp macro="">
      <xdr:nvCxnSpPr>
        <xdr:cNvPr id="524" name="直線コネクタ 523"/>
        <xdr:cNvCxnSpPr/>
      </xdr:nvCxnSpPr>
      <xdr:spPr>
        <a:xfrm>
          <a:off x="14592300" y="6354374"/>
          <a:ext cx="889000" cy="212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62382</xdr:rowOff>
    </xdr:from>
    <xdr:to>
      <xdr:col>81</xdr:col>
      <xdr:colOff>101600</xdr:colOff>
      <xdr:row>37</xdr:row>
      <xdr:rowOff>163982</xdr:rowOff>
    </xdr:to>
    <xdr:sp macro="" textlink="">
      <xdr:nvSpPr>
        <xdr:cNvPr id="525" name="フローチャート: 判断 524"/>
        <xdr:cNvSpPr/>
      </xdr:nvSpPr>
      <xdr:spPr>
        <a:xfrm>
          <a:off x="15430500" y="64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9059</xdr:rowOff>
    </xdr:from>
    <xdr:ext cx="534377" cy="259045"/>
    <xdr:sp macro="" textlink="">
      <xdr:nvSpPr>
        <xdr:cNvPr id="526" name="テキスト ボックス 525"/>
        <xdr:cNvSpPr txBox="1"/>
      </xdr:nvSpPr>
      <xdr:spPr>
        <a:xfrm>
          <a:off x="15214111" y="6181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10724</xdr:rowOff>
    </xdr:from>
    <xdr:to>
      <xdr:col>76</xdr:col>
      <xdr:colOff>114300</xdr:colOff>
      <xdr:row>37</xdr:row>
      <xdr:rowOff>109479</xdr:rowOff>
    </xdr:to>
    <xdr:cxnSp macro="">
      <xdr:nvCxnSpPr>
        <xdr:cNvPr id="527" name="直線コネクタ 526"/>
        <xdr:cNvCxnSpPr/>
      </xdr:nvCxnSpPr>
      <xdr:spPr>
        <a:xfrm flipV="1">
          <a:off x="13703300" y="6354374"/>
          <a:ext cx="889000" cy="98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43546</xdr:rowOff>
    </xdr:from>
    <xdr:to>
      <xdr:col>76</xdr:col>
      <xdr:colOff>165100</xdr:colOff>
      <xdr:row>37</xdr:row>
      <xdr:rowOff>145146</xdr:rowOff>
    </xdr:to>
    <xdr:sp macro="" textlink="">
      <xdr:nvSpPr>
        <xdr:cNvPr id="528" name="フローチャート: 判断 527"/>
        <xdr:cNvSpPr/>
      </xdr:nvSpPr>
      <xdr:spPr>
        <a:xfrm>
          <a:off x="14541500" y="638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136272</xdr:rowOff>
    </xdr:from>
    <xdr:ext cx="534377" cy="259045"/>
    <xdr:sp macro="" textlink="">
      <xdr:nvSpPr>
        <xdr:cNvPr id="529" name="テキスト ボックス 528"/>
        <xdr:cNvSpPr txBox="1"/>
      </xdr:nvSpPr>
      <xdr:spPr>
        <a:xfrm>
          <a:off x="14325111" y="6479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109479</xdr:rowOff>
    </xdr:from>
    <xdr:to>
      <xdr:col>71</xdr:col>
      <xdr:colOff>177800</xdr:colOff>
      <xdr:row>38</xdr:row>
      <xdr:rowOff>55392</xdr:rowOff>
    </xdr:to>
    <xdr:cxnSp macro="">
      <xdr:nvCxnSpPr>
        <xdr:cNvPr id="530" name="直線コネクタ 529"/>
        <xdr:cNvCxnSpPr/>
      </xdr:nvCxnSpPr>
      <xdr:spPr>
        <a:xfrm flipV="1">
          <a:off x="12814300" y="6453129"/>
          <a:ext cx="889000" cy="117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55525</xdr:rowOff>
    </xdr:from>
    <xdr:to>
      <xdr:col>72</xdr:col>
      <xdr:colOff>38100</xdr:colOff>
      <xdr:row>37</xdr:row>
      <xdr:rowOff>157125</xdr:rowOff>
    </xdr:to>
    <xdr:sp macro="" textlink="">
      <xdr:nvSpPr>
        <xdr:cNvPr id="531" name="フローチャート: 判断 530"/>
        <xdr:cNvSpPr/>
      </xdr:nvSpPr>
      <xdr:spPr>
        <a:xfrm>
          <a:off x="13652500" y="63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2202</xdr:rowOff>
    </xdr:from>
    <xdr:ext cx="534377" cy="259045"/>
    <xdr:sp macro="" textlink="">
      <xdr:nvSpPr>
        <xdr:cNvPr id="532" name="テキスト ボックス 531"/>
        <xdr:cNvSpPr txBox="1"/>
      </xdr:nvSpPr>
      <xdr:spPr>
        <a:xfrm>
          <a:off x="13436111" y="6174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80487</xdr:rowOff>
    </xdr:from>
    <xdr:to>
      <xdr:col>67</xdr:col>
      <xdr:colOff>101600</xdr:colOff>
      <xdr:row>38</xdr:row>
      <xdr:rowOff>10637</xdr:rowOff>
    </xdr:to>
    <xdr:sp macro="" textlink="">
      <xdr:nvSpPr>
        <xdr:cNvPr id="533" name="フローチャート: 判断 532"/>
        <xdr:cNvSpPr/>
      </xdr:nvSpPr>
      <xdr:spPr>
        <a:xfrm>
          <a:off x="12763500" y="642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27164</xdr:rowOff>
    </xdr:from>
    <xdr:ext cx="534377" cy="259045"/>
    <xdr:sp macro="" textlink="">
      <xdr:nvSpPr>
        <xdr:cNvPr id="534" name="テキスト ボックス 533"/>
        <xdr:cNvSpPr txBox="1"/>
      </xdr:nvSpPr>
      <xdr:spPr>
        <a:xfrm>
          <a:off x="12547111" y="6199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141204</xdr:rowOff>
    </xdr:from>
    <xdr:to>
      <xdr:col>85</xdr:col>
      <xdr:colOff>177800</xdr:colOff>
      <xdr:row>38</xdr:row>
      <xdr:rowOff>71354</xdr:rowOff>
    </xdr:to>
    <xdr:sp macro="" textlink="">
      <xdr:nvSpPr>
        <xdr:cNvPr id="540" name="楕円 539"/>
        <xdr:cNvSpPr/>
      </xdr:nvSpPr>
      <xdr:spPr>
        <a:xfrm>
          <a:off x="16268700" y="6484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119631</xdr:rowOff>
    </xdr:from>
    <xdr:ext cx="534377" cy="259045"/>
    <xdr:sp macro="" textlink="">
      <xdr:nvSpPr>
        <xdr:cNvPr id="541" name="消防費該当値テキスト"/>
        <xdr:cNvSpPr txBox="1"/>
      </xdr:nvSpPr>
      <xdr:spPr>
        <a:xfrm>
          <a:off x="16370300" y="646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1209</xdr:rowOff>
    </xdr:from>
    <xdr:to>
      <xdr:col>81</xdr:col>
      <xdr:colOff>101600</xdr:colOff>
      <xdr:row>38</xdr:row>
      <xdr:rowOff>102809</xdr:rowOff>
    </xdr:to>
    <xdr:sp macro="" textlink="">
      <xdr:nvSpPr>
        <xdr:cNvPr id="542" name="楕円 541"/>
        <xdr:cNvSpPr/>
      </xdr:nvSpPr>
      <xdr:spPr>
        <a:xfrm>
          <a:off x="15430500" y="6516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93936</xdr:rowOff>
    </xdr:from>
    <xdr:ext cx="534377" cy="259045"/>
    <xdr:sp macro="" textlink="">
      <xdr:nvSpPr>
        <xdr:cNvPr id="543" name="テキスト ボックス 542"/>
        <xdr:cNvSpPr txBox="1"/>
      </xdr:nvSpPr>
      <xdr:spPr>
        <a:xfrm>
          <a:off x="15214111" y="6609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131374</xdr:rowOff>
    </xdr:from>
    <xdr:to>
      <xdr:col>76</xdr:col>
      <xdr:colOff>165100</xdr:colOff>
      <xdr:row>37</xdr:row>
      <xdr:rowOff>61524</xdr:rowOff>
    </xdr:to>
    <xdr:sp macro="" textlink="">
      <xdr:nvSpPr>
        <xdr:cNvPr id="544" name="楕円 543"/>
        <xdr:cNvSpPr/>
      </xdr:nvSpPr>
      <xdr:spPr>
        <a:xfrm>
          <a:off x="14541500" y="6303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78051</xdr:rowOff>
    </xdr:from>
    <xdr:ext cx="534377" cy="259045"/>
    <xdr:sp macro="" textlink="">
      <xdr:nvSpPr>
        <xdr:cNvPr id="545" name="テキスト ボックス 544"/>
        <xdr:cNvSpPr txBox="1"/>
      </xdr:nvSpPr>
      <xdr:spPr>
        <a:xfrm>
          <a:off x="14325111" y="6078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58679</xdr:rowOff>
    </xdr:from>
    <xdr:to>
      <xdr:col>72</xdr:col>
      <xdr:colOff>38100</xdr:colOff>
      <xdr:row>37</xdr:row>
      <xdr:rowOff>160279</xdr:rowOff>
    </xdr:to>
    <xdr:sp macro="" textlink="">
      <xdr:nvSpPr>
        <xdr:cNvPr id="546" name="楕円 545"/>
        <xdr:cNvSpPr/>
      </xdr:nvSpPr>
      <xdr:spPr>
        <a:xfrm>
          <a:off x="13652500" y="64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151406</xdr:rowOff>
    </xdr:from>
    <xdr:ext cx="534377" cy="259045"/>
    <xdr:sp macro="" textlink="">
      <xdr:nvSpPr>
        <xdr:cNvPr id="547" name="テキスト ボックス 546"/>
        <xdr:cNvSpPr txBox="1"/>
      </xdr:nvSpPr>
      <xdr:spPr>
        <a:xfrm>
          <a:off x="13436111" y="649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4592</xdr:rowOff>
    </xdr:from>
    <xdr:to>
      <xdr:col>67</xdr:col>
      <xdr:colOff>101600</xdr:colOff>
      <xdr:row>38</xdr:row>
      <xdr:rowOff>106192</xdr:rowOff>
    </xdr:to>
    <xdr:sp macro="" textlink="">
      <xdr:nvSpPr>
        <xdr:cNvPr id="548" name="楕円 547"/>
        <xdr:cNvSpPr/>
      </xdr:nvSpPr>
      <xdr:spPr>
        <a:xfrm>
          <a:off x="12763500" y="651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97319</xdr:rowOff>
    </xdr:from>
    <xdr:ext cx="534377" cy="259045"/>
    <xdr:sp macro="" textlink="">
      <xdr:nvSpPr>
        <xdr:cNvPr id="549" name="テキスト ボックス 548"/>
        <xdr:cNvSpPr txBox="1"/>
      </xdr:nvSpPr>
      <xdr:spPr>
        <a:xfrm>
          <a:off x="12547111" y="6612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2" name="テキスト ボックス 561"/>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6" name="テキスト ボックス 565"/>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8" name="テキスト ボックス 567"/>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50736</xdr:rowOff>
    </xdr:from>
    <xdr:to>
      <xdr:col>85</xdr:col>
      <xdr:colOff>126364</xdr:colOff>
      <xdr:row>58</xdr:row>
      <xdr:rowOff>126974</xdr:rowOff>
    </xdr:to>
    <xdr:cxnSp macro="">
      <xdr:nvCxnSpPr>
        <xdr:cNvPr id="574" name="直線コネクタ 573"/>
        <xdr:cNvCxnSpPr/>
      </xdr:nvCxnSpPr>
      <xdr:spPr>
        <a:xfrm flipV="1">
          <a:off x="16317595" y="8623236"/>
          <a:ext cx="1269" cy="14478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130801</xdr:rowOff>
    </xdr:from>
    <xdr:ext cx="534377" cy="259045"/>
    <xdr:sp macro="" textlink="">
      <xdr:nvSpPr>
        <xdr:cNvPr id="575" name="教育費最小値テキスト"/>
        <xdr:cNvSpPr txBox="1"/>
      </xdr:nvSpPr>
      <xdr:spPr>
        <a:xfrm>
          <a:off x="16370300" y="1007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126974</xdr:rowOff>
    </xdr:from>
    <xdr:to>
      <xdr:col>86</xdr:col>
      <xdr:colOff>25400</xdr:colOff>
      <xdr:row>58</xdr:row>
      <xdr:rowOff>126974</xdr:rowOff>
    </xdr:to>
    <xdr:cxnSp macro="">
      <xdr:nvCxnSpPr>
        <xdr:cNvPr id="576" name="直線コネクタ 575"/>
        <xdr:cNvCxnSpPr/>
      </xdr:nvCxnSpPr>
      <xdr:spPr>
        <a:xfrm>
          <a:off x="16230600" y="10071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168863</xdr:rowOff>
    </xdr:from>
    <xdr:ext cx="599010" cy="259045"/>
    <xdr:sp macro="" textlink="">
      <xdr:nvSpPr>
        <xdr:cNvPr id="577" name="教育費最大値テキスト"/>
        <xdr:cNvSpPr txBox="1"/>
      </xdr:nvSpPr>
      <xdr:spPr>
        <a:xfrm>
          <a:off x="16370300" y="8398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100,670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50736</xdr:rowOff>
    </xdr:from>
    <xdr:to>
      <xdr:col>86</xdr:col>
      <xdr:colOff>25400</xdr:colOff>
      <xdr:row>50</xdr:row>
      <xdr:rowOff>50736</xdr:rowOff>
    </xdr:to>
    <xdr:cxnSp macro="">
      <xdr:nvCxnSpPr>
        <xdr:cNvPr id="578" name="直線コネクタ 577"/>
        <xdr:cNvCxnSpPr/>
      </xdr:nvCxnSpPr>
      <xdr:spPr>
        <a:xfrm>
          <a:off x="16230600" y="8623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150502</xdr:rowOff>
    </xdr:from>
    <xdr:to>
      <xdr:col>85</xdr:col>
      <xdr:colOff>127000</xdr:colOff>
      <xdr:row>57</xdr:row>
      <xdr:rowOff>131413</xdr:rowOff>
    </xdr:to>
    <xdr:cxnSp macro="">
      <xdr:nvCxnSpPr>
        <xdr:cNvPr id="579" name="直線コネクタ 578"/>
        <xdr:cNvCxnSpPr/>
      </xdr:nvCxnSpPr>
      <xdr:spPr>
        <a:xfrm flipV="1">
          <a:off x="15481300" y="9580252"/>
          <a:ext cx="838200" cy="32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151661</xdr:rowOff>
    </xdr:from>
    <xdr:ext cx="534377" cy="259045"/>
    <xdr:sp macro="" textlink="">
      <xdr:nvSpPr>
        <xdr:cNvPr id="580" name="教育費平均値テキスト"/>
        <xdr:cNvSpPr txBox="1"/>
      </xdr:nvSpPr>
      <xdr:spPr>
        <a:xfrm>
          <a:off x="16370300" y="95814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1784</xdr:rowOff>
    </xdr:from>
    <xdr:to>
      <xdr:col>85</xdr:col>
      <xdr:colOff>177800</xdr:colOff>
      <xdr:row>56</xdr:row>
      <xdr:rowOff>103384</xdr:rowOff>
    </xdr:to>
    <xdr:sp macro="" textlink="">
      <xdr:nvSpPr>
        <xdr:cNvPr id="581" name="フローチャート: 判断 580"/>
        <xdr:cNvSpPr/>
      </xdr:nvSpPr>
      <xdr:spPr>
        <a:xfrm>
          <a:off x="16268700" y="960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63500</xdr:rowOff>
    </xdr:from>
    <xdr:to>
      <xdr:col>81</xdr:col>
      <xdr:colOff>50800</xdr:colOff>
      <xdr:row>57</xdr:row>
      <xdr:rowOff>131413</xdr:rowOff>
    </xdr:to>
    <xdr:cxnSp macro="">
      <xdr:nvCxnSpPr>
        <xdr:cNvPr id="582" name="直線コネクタ 581"/>
        <xdr:cNvCxnSpPr/>
      </xdr:nvCxnSpPr>
      <xdr:spPr>
        <a:xfrm>
          <a:off x="14592300" y="9836150"/>
          <a:ext cx="889000" cy="67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59677</xdr:rowOff>
    </xdr:from>
    <xdr:to>
      <xdr:col>81</xdr:col>
      <xdr:colOff>101600</xdr:colOff>
      <xdr:row>56</xdr:row>
      <xdr:rowOff>161277</xdr:rowOff>
    </xdr:to>
    <xdr:sp macro="" textlink="">
      <xdr:nvSpPr>
        <xdr:cNvPr id="583" name="フローチャート: 判断 582"/>
        <xdr:cNvSpPr/>
      </xdr:nvSpPr>
      <xdr:spPr>
        <a:xfrm>
          <a:off x="15430500" y="966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6354</xdr:rowOff>
    </xdr:from>
    <xdr:ext cx="534377" cy="259045"/>
    <xdr:sp macro="" textlink="">
      <xdr:nvSpPr>
        <xdr:cNvPr id="584" name="テキスト ボックス 583"/>
        <xdr:cNvSpPr txBox="1"/>
      </xdr:nvSpPr>
      <xdr:spPr>
        <a:xfrm>
          <a:off x="15214111" y="943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131985</xdr:rowOff>
    </xdr:from>
    <xdr:to>
      <xdr:col>76</xdr:col>
      <xdr:colOff>114300</xdr:colOff>
      <xdr:row>57</xdr:row>
      <xdr:rowOff>63500</xdr:rowOff>
    </xdr:to>
    <xdr:cxnSp macro="">
      <xdr:nvCxnSpPr>
        <xdr:cNvPr id="585" name="直線コネクタ 584"/>
        <xdr:cNvCxnSpPr/>
      </xdr:nvCxnSpPr>
      <xdr:spPr>
        <a:xfrm>
          <a:off x="13703300" y="9733185"/>
          <a:ext cx="889000" cy="102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79890</xdr:rowOff>
    </xdr:from>
    <xdr:to>
      <xdr:col>76</xdr:col>
      <xdr:colOff>165100</xdr:colOff>
      <xdr:row>57</xdr:row>
      <xdr:rowOff>10040</xdr:rowOff>
    </xdr:to>
    <xdr:sp macro="" textlink="">
      <xdr:nvSpPr>
        <xdr:cNvPr id="586" name="フローチャート: 判断 585"/>
        <xdr:cNvSpPr/>
      </xdr:nvSpPr>
      <xdr:spPr>
        <a:xfrm>
          <a:off x="14541500" y="96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26567</xdr:rowOff>
    </xdr:from>
    <xdr:ext cx="534377" cy="259045"/>
    <xdr:sp macro="" textlink="">
      <xdr:nvSpPr>
        <xdr:cNvPr id="587" name="テキスト ボックス 586"/>
        <xdr:cNvSpPr txBox="1"/>
      </xdr:nvSpPr>
      <xdr:spPr>
        <a:xfrm>
          <a:off x="14325111" y="9456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87579</xdr:rowOff>
    </xdr:from>
    <xdr:to>
      <xdr:col>71</xdr:col>
      <xdr:colOff>177800</xdr:colOff>
      <xdr:row>56</xdr:row>
      <xdr:rowOff>131985</xdr:rowOff>
    </xdr:to>
    <xdr:cxnSp macro="">
      <xdr:nvCxnSpPr>
        <xdr:cNvPr id="588" name="直線コネクタ 587"/>
        <xdr:cNvCxnSpPr/>
      </xdr:nvCxnSpPr>
      <xdr:spPr>
        <a:xfrm>
          <a:off x="12814300" y="9517329"/>
          <a:ext cx="889000" cy="215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109703</xdr:rowOff>
    </xdr:from>
    <xdr:to>
      <xdr:col>72</xdr:col>
      <xdr:colOff>38100</xdr:colOff>
      <xdr:row>57</xdr:row>
      <xdr:rowOff>39853</xdr:rowOff>
    </xdr:to>
    <xdr:sp macro="" textlink="">
      <xdr:nvSpPr>
        <xdr:cNvPr id="589" name="フローチャート: 判断 588"/>
        <xdr:cNvSpPr/>
      </xdr:nvSpPr>
      <xdr:spPr>
        <a:xfrm>
          <a:off x="13652500" y="971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30980</xdr:rowOff>
    </xdr:from>
    <xdr:ext cx="534377" cy="259045"/>
    <xdr:sp macro="" textlink="">
      <xdr:nvSpPr>
        <xdr:cNvPr id="590" name="テキスト ボックス 589"/>
        <xdr:cNvSpPr txBox="1"/>
      </xdr:nvSpPr>
      <xdr:spPr>
        <a:xfrm>
          <a:off x="13436111" y="9803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90748</xdr:rowOff>
    </xdr:from>
    <xdr:to>
      <xdr:col>67</xdr:col>
      <xdr:colOff>101600</xdr:colOff>
      <xdr:row>57</xdr:row>
      <xdr:rowOff>20898</xdr:rowOff>
    </xdr:to>
    <xdr:sp macro="" textlink="">
      <xdr:nvSpPr>
        <xdr:cNvPr id="591" name="フローチャート: 判断 590"/>
        <xdr:cNvSpPr/>
      </xdr:nvSpPr>
      <xdr:spPr>
        <a:xfrm>
          <a:off x="12763500" y="969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12025</xdr:rowOff>
    </xdr:from>
    <xdr:ext cx="534377" cy="259045"/>
    <xdr:sp macro="" textlink="">
      <xdr:nvSpPr>
        <xdr:cNvPr id="592" name="テキスト ボックス 591"/>
        <xdr:cNvSpPr txBox="1"/>
      </xdr:nvSpPr>
      <xdr:spPr>
        <a:xfrm>
          <a:off x="12547111" y="9784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99702</xdr:rowOff>
    </xdr:from>
    <xdr:to>
      <xdr:col>85</xdr:col>
      <xdr:colOff>177800</xdr:colOff>
      <xdr:row>56</xdr:row>
      <xdr:rowOff>29852</xdr:rowOff>
    </xdr:to>
    <xdr:sp macro="" textlink="">
      <xdr:nvSpPr>
        <xdr:cNvPr id="598" name="楕円 597"/>
        <xdr:cNvSpPr/>
      </xdr:nvSpPr>
      <xdr:spPr>
        <a:xfrm>
          <a:off x="16268700" y="9529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122579</xdr:rowOff>
    </xdr:from>
    <xdr:ext cx="534377" cy="259045"/>
    <xdr:sp macro="" textlink="">
      <xdr:nvSpPr>
        <xdr:cNvPr id="599" name="教育費該当値テキスト"/>
        <xdr:cNvSpPr txBox="1"/>
      </xdr:nvSpPr>
      <xdr:spPr>
        <a:xfrm>
          <a:off x="16370300" y="9380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80613</xdr:rowOff>
    </xdr:from>
    <xdr:to>
      <xdr:col>81</xdr:col>
      <xdr:colOff>101600</xdr:colOff>
      <xdr:row>58</xdr:row>
      <xdr:rowOff>10763</xdr:rowOff>
    </xdr:to>
    <xdr:sp macro="" textlink="">
      <xdr:nvSpPr>
        <xdr:cNvPr id="600" name="楕円 599"/>
        <xdr:cNvSpPr/>
      </xdr:nvSpPr>
      <xdr:spPr>
        <a:xfrm>
          <a:off x="15430500" y="9853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1890</xdr:rowOff>
    </xdr:from>
    <xdr:ext cx="534377" cy="259045"/>
    <xdr:sp macro="" textlink="">
      <xdr:nvSpPr>
        <xdr:cNvPr id="601" name="テキスト ボックス 600"/>
        <xdr:cNvSpPr txBox="1"/>
      </xdr:nvSpPr>
      <xdr:spPr>
        <a:xfrm>
          <a:off x="15214111" y="9945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12700</xdr:rowOff>
    </xdr:from>
    <xdr:to>
      <xdr:col>76</xdr:col>
      <xdr:colOff>165100</xdr:colOff>
      <xdr:row>57</xdr:row>
      <xdr:rowOff>114300</xdr:rowOff>
    </xdr:to>
    <xdr:sp macro="" textlink="">
      <xdr:nvSpPr>
        <xdr:cNvPr id="602" name="楕円 601"/>
        <xdr:cNvSpPr/>
      </xdr:nvSpPr>
      <xdr:spPr>
        <a:xfrm>
          <a:off x="14541500" y="9785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105427</xdr:rowOff>
    </xdr:from>
    <xdr:ext cx="534377" cy="259045"/>
    <xdr:sp macro="" textlink="">
      <xdr:nvSpPr>
        <xdr:cNvPr id="603" name="テキスト ボックス 602"/>
        <xdr:cNvSpPr txBox="1"/>
      </xdr:nvSpPr>
      <xdr:spPr>
        <a:xfrm>
          <a:off x="14325111" y="9878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81185</xdr:rowOff>
    </xdr:from>
    <xdr:to>
      <xdr:col>72</xdr:col>
      <xdr:colOff>38100</xdr:colOff>
      <xdr:row>57</xdr:row>
      <xdr:rowOff>11335</xdr:rowOff>
    </xdr:to>
    <xdr:sp macro="" textlink="">
      <xdr:nvSpPr>
        <xdr:cNvPr id="604" name="楕円 603"/>
        <xdr:cNvSpPr/>
      </xdr:nvSpPr>
      <xdr:spPr>
        <a:xfrm>
          <a:off x="13652500" y="968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27862</xdr:rowOff>
    </xdr:from>
    <xdr:ext cx="534377" cy="259045"/>
    <xdr:sp macro="" textlink="">
      <xdr:nvSpPr>
        <xdr:cNvPr id="605" name="テキスト ボックス 604"/>
        <xdr:cNvSpPr txBox="1"/>
      </xdr:nvSpPr>
      <xdr:spPr>
        <a:xfrm>
          <a:off x="13436111" y="9457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36779</xdr:rowOff>
    </xdr:from>
    <xdr:to>
      <xdr:col>67</xdr:col>
      <xdr:colOff>101600</xdr:colOff>
      <xdr:row>55</xdr:row>
      <xdr:rowOff>138379</xdr:rowOff>
    </xdr:to>
    <xdr:sp macro="" textlink="">
      <xdr:nvSpPr>
        <xdr:cNvPr id="606" name="楕円 605"/>
        <xdr:cNvSpPr/>
      </xdr:nvSpPr>
      <xdr:spPr>
        <a:xfrm>
          <a:off x="12763500" y="9466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154906</xdr:rowOff>
    </xdr:from>
    <xdr:ext cx="534377" cy="259045"/>
    <xdr:sp macro="" textlink="">
      <xdr:nvSpPr>
        <xdr:cNvPr id="607" name="テキスト ボックス 606"/>
        <xdr:cNvSpPr txBox="1"/>
      </xdr:nvSpPr>
      <xdr:spPr>
        <a:xfrm>
          <a:off x="12547111" y="9241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21" name="テキスト ボックス 620"/>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7" name="テキスト ボックス 626"/>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126136</xdr:rowOff>
    </xdr:from>
    <xdr:to>
      <xdr:col>85</xdr:col>
      <xdr:colOff>126364</xdr:colOff>
      <xdr:row>79</xdr:row>
      <xdr:rowOff>44450</xdr:rowOff>
    </xdr:to>
    <xdr:cxnSp macro="">
      <xdr:nvCxnSpPr>
        <xdr:cNvPr id="631" name="直線コネクタ 630"/>
        <xdr:cNvCxnSpPr/>
      </xdr:nvCxnSpPr>
      <xdr:spPr>
        <a:xfrm flipV="1">
          <a:off x="16317595" y="12299086"/>
          <a:ext cx="1269" cy="1289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72813</xdr:rowOff>
    </xdr:from>
    <xdr:ext cx="534377" cy="259045"/>
    <xdr:sp macro="" textlink="">
      <xdr:nvSpPr>
        <xdr:cNvPr id="634" name="災害復旧費最大値テキスト"/>
        <xdr:cNvSpPr txBox="1"/>
      </xdr:nvSpPr>
      <xdr:spPr>
        <a:xfrm>
          <a:off x="16370300" y="12074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126136</xdr:rowOff>
    </xdr:from>
    <xdr:to>
      <xdr:col>86</xdr:col>
      <xdr:colOff>25400</xdr:colOff>
      <xdr:row>71</xdr:row>
      <xdr:rowOff>126136</xdr:rowOff>
    </xdr:to>
    <xdr:cxnSp macro="">
      <xdr:nvCxnSpPr>
        <xdr:cNvPr id="635" name="直線コネクタ 634"/>
        <xdr:cNvCxnSpPr/>
      </xdr:nvCxnSpPr>
      <xdr:spPr>
        <a:xfrm>
          <a:off x="16230600" y="12299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34316</xdr:rowOff>
    </xdr:from>
    <xdr:to>
      <xdr:col>85</xdr:col>
      <xdr:colOff>127000</xdr:colOff>
      <xdr:row>79</xdr:row>
      <xdr:rowOff>43002</xdr:rowOff>
    </xdr:to>
    <xdr:cxnSp macro="">
      <xdr:nvCxnSpPr>
        <xdr:cNvPr id="636" name="直線コネクタ 635"/>
        <xdr:cNvCxnSpPr/>
      </xdr:nvCxnSpPr>
      <xdr:spPr>
        <a:xfrm>
          <a:off x="15481300" y="13578866"/>
          <a:ext cx="838200" cy="8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89450</xdr:rowOff>
    </xdr:from>
    <xdr:ext cx="469744" cy="259045"/>
    <xdr:sp macro="" textlink="">
      <xdr:nvSpPr>
        <xdr:cNvPr id="637" name="災害復旧費平均値テキスト"/>
        <xdr:cNvSpPr txBox="1"/>
      </xdr:nvSpPr>
      <xdr:spPr>
        <a:xfrm>
          <a:off x="16370300" y="132911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66573</xdr:rowOff>
    </xdr:from>
    <xdr:to>
      <xdr:col>85</xdr:col>
      <xdr:colOff>177800</xdr:colOff>
      <xdr:row>78</xdr:row>
      <xdr:rowOff>168173</xdr:rowOff>
    </xdr:to>
    <xdr:sp macro="" textlink="">
      <xdr:nvSpPr>
        <xdr:cNvPr id="638" name="フローチャート: 判断 637"/>
        <xdr:cNvSpPr/>
      </xdr:nvSpPr>
      <xdr:spPr>
        <a:xfrm>
          <a:off x="16268700" y="1343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34316</xdr:rowOff>
    </xdr:from>
    <xdr:to>
      <xdr:col>81</xdr:col>
      <xdr:colOff>50800</xdr:colOff>
      <xdr:row>79</xdr:row>
      <xdr:rowOff>43611</xdr:rowOff>
    </xdr:to>
    <xdr:cxnSp macro="">
      <xdr:nvCxnSpPr>
        <xdr:cNvPr id="639" name="直線コネクタ 638"/>
        <xdr:cNvCxnSpPr/>
      </xdr:nvCxnSpPr>
      <xdr:spPr>
        <a:xfrm flipV="1">
          <a:off x="14592300" y="13578866"/>
          <a:ext cx="889000" cy="9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38303</xdr:rowOff>
    </xdr:from>
    <xdr:to>
      <xdr:col>81</xdr:col>
      <xdr:colOff>101600</xdr:colOff>
      <xdr:row>78</xdr:row>
      <xdr:rowOff>139903</xdr:rowOff>
    </xdr:to>
    <xdr:sp macro="" textlink="">
      <xdr:nvSpPr>
        <xdr:cNvPr id="640" name="フローチャート: 判断 639"/>
        <xdr:cNvSpPr/>
      </xdr:nvSpPr>
      <xdr:spPr>
        <a:xfrm>
          <a:off x="15430500" y="13411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156430</xdr:rowOff>
    </xdr:from>
    <xdr:ext cx="469744" cy="259045"/>
    <xdr:sp macro="" textlink="">
      <xdr:nvSpPr>
        <xdr:cNvPr id="641" name="テキスト ボックス 640"/>
        <xdr:cNvSpPr txBox="1"/>
      </xdr:nvSpPr>
      <xdr:spPr>
        <a:xfrm>
          <a:off x="15246428" y="13186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42469</xdr:rowOff>
    </xdr:from>
    <xdr:to>
      <xdr:col>76</xdr:col>
      <xdr:colOff>114300</xdr:colOff>
      <xdr:row>79</xdr:row>
      <xdr:rowOff>43611</xdr:rowOff>
    </xdr:to>
    <xdr:cxnSp macro="">
      <xdr:nvCxnSpPr>
        <xdr:cNvPr id="642" name="直線コネクタ 641"/>
        <xdr:cNvCxnSpPr/>
      </xdr:nvCxnSpPr>
      <xdr:spPr>
        <a:xfrm>
          <a:off x="13703300" y="13587019"/>
          <a:ext cx="8890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118618</xdr:rowOff>
    </xdr:from>
    <xdr:to>
      <xdr:col>76</xdr:col>
      <xdr:colOff>165100</xdr:colOff>
      <xdr:row>79</xdr:row>
      <xdr:rowOff>48768</xdr:rowOff>
    </xdr:to>
    <xdr:sp macro="" textlink="">
      <xdr:nvSpPr>
        <xdr:cNvPr id="643" name="フローチャート: 判断 642"/>
        <xdr:cNvSpPr/>
      </xdr:nvSpPr>
      <xdr:spPr>
        <a:xfrm>
          <a:off x="14541500" y="1349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65295</xdr:rowOff>
    </xdr:from>
    <xdr:ext cx="378565" cy="259045"/>
    <xdr:sp macro="" textlink="">
      <xdr:nvSpPr>
        <xdr:cNvPr id="644" name="テキスト ボックス 643"/>
        <xdr:cNvSpPr txBox="1"/>
      </xdr:nvSpPr>
      <xdr:spPr>
        <a:xfrm>
          <a:off x="14403017" y="13266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42469</xdr:rowOff>
    </xdr:from>
    <xdr:to>
      <xdr:col>71</xdr:col>
      <xdr:colOff>177800</xdr:colOff>
      <xdr:row>79</xdr:row>
      <xdr:rowOff>43078</xdr:rowOff>
    </xdr:to>
    <xdr:cxnSp macro="">
      <xdr:nvCxnSpPr>
        <xdr:cNvPr id="645" name="直線コネクタ 644"/>
        <xdr:cNvCxnSpPr/>
      </xdr:nvCxnSpPr>
      <xdr:spPr>
        <a:xfrm flipV="1">
          <a:off x="12814300" y="13587019"/>
          <a:ext cx="889000" cy="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132714</xdr:rowOff>
    </xdr:from>
    <xdr:to>
      <xdr:col>72</xdr:col>
      <xdr:colOff>38100</xdr:colOff>
      <xdr:row>79</xdr:row>
      <xdr:rowOff>62864</xdr:rowOff>
    </xdr:to>
    <xdr:sp macro="" textlink="">
      <xdr:nvSpPr>
        <xdr:cNvPr id="646" name="フローチャート: 判断 645"/>
        <xdr:cNvSpPr/>
      </xdr:nvSpPr>
      <xdr:spPr>
        <a:xfrm>
          <a:off x="13652500" y="1350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79391</xdr:rowOff>
    </xdr:from>
    <xdr:ext cx="378565" cy="259045"/>
    <xdr:sp macro="" textlink="">
      <xdr:nvSpPr>
        <xdr:cNvPr id="647" name="テキスト ボックス 646"/>
        <xdr:cNvSpPr txBox="1"/>
      </xdr:nvSpPr>
      <xdr:spPr>
        <a:xfrm>
          <a:off x="13514017" y="132810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130429</xdr:rowOff>
    </xdr:from>
    <xdr:to>
      <xdr:col>67</xdr:col>
      <xdr:colOff>101600</xdr:colOff>
      <xdr:row>79</xdr:row>
      <xdr:rowOff>60579</xdr:rowOff>
    </xdr:to>
    <xdr:sp macro="" textlink="">
      <xdr:nvSpPr>
        <xdr:cNvPr id="648" name="フローチャート: 判断 647"/>
        <xdr:cNvSpPr/>
      </xdr:nvSpPr>
      <xdr:spPr>
        <a:xfrm>
          <a:off x="12763500" y="1350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77106</xdr:rowOff>
    </xdr:from>
    <xdr:ext cx="378565" cy="259045"/>
    <xdr:sp macro="" textlink="">
      <xdr:nvSpPr>
        <xdr:cNvPr id="649" name="テキスト ボックス 648"/>
        <xdr:cNvSpPr txBox="1"/>
      </xdr:nvSpPr>
      <xdr:spPr>
        <a:xfrm>
          <a:off x="12625017" y="13278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163652</xdr:rowOff>
    </xdr:from>
    <xdr:to>
      <xdr:col>85</xdr:col>
      <xdr:colOff>177800</xdr:colOff>
      <xdr:row>79</xdr:row>
      <xdr:rowOff>93802</xdr:rowOff>
    </xdr:to>
    <xdr:sp macro="" textlink="">
      <xdr:nvSpPr>
        <xdr:cNvPr id="655" name="楕円 654"/>
        <xdr:cNvSpPr/>
      </xdr:nvSpPr>
      <xdr:spPr>
        <a:xfrm>
          <a:off x="16268700" y="13536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78579</xdr:rowOff>
    </xdr:from>
    <xdr:ext cx="313932" cy="259045"/>
    <xdr:sp macro="" textlink="">
      <xdr:nvSpPr>
        <xdr:cNvPr id="656" name="災害復旧費該当値テキスト"/>
        <xdr:cNvSpPr txBox="1"/>
      </xdr:nvSpPr>
      <xdr:spPr>
        <a:xfrm>
          <a:off x="16370300" y="134516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154966</xdr:rowOff>
    </xdr:from>
    <xdr:to>
      <xdr:col>81</xdr:col>
      <xdr:colOff>101600</xdr:colOff>
      <xdr:row>79</xdr:row>
      <xdr:rowOff>85116</xdr:rowOff>
    </xdr:to>
    <xdr:sp macro="" textlink="">
      <xdr:nvSpPr>
        <xdr:cNvPr id="657" name="楕円 656"/>
        <xdr:cNvSpPr/>
      </xdr:nvSpPr>
      <xdr:spPr>
        <a:xfrm>
          <a:off x="15430500" y="1352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76243</xdr:rowOff>
    </xdr:from>
    <xdr:ext cx="378565" cy="259045"/>
    <xdr:sp macro="" textlink="">
      <xdr:nvSpPr>
        <xdr:cNvPr id="658" name="テキスト ボックス 657"/>
        <xdr:cNvSpPr txBox="1"/>
      </xdr:nvSpPr>
      <xdr:spPr>
        <a:xfrm>
          <a:off x="15292017" y="136207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164261</xdr:rowOff>
    </xdr:from>
    <xdr:to>
      <xdr:col>76</xdr:col>
      <xdr:colOff>165100</xdr:colOff>
      <xdr:row>79</xdr:row>
      <xdr:rowOff>94411</xdr:rowOff>
    </xdr:to>
    <xdr:sp macro="" textlink="">
      <xdr:nvSpPr>
        <xdr:cNvPr id="659" name="楕円 658"/>
        <xdr:cNvSpPr/>
      </xdr:nvSpPr>
      <xdr:spPr>
        <a:xfrm>
          <a:off x="14541500" y="1353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85538</xdr:rowOff>
    </xdr:from>
    <xdr:ext cx="313932" cy="259045"/>
    <xdr:sp macro="" textlink="">
      <xdr:nvSpPr>
        <xdr:cNvPr id="660" name="テキスト ボックス 659"/>
        <xdr:cNvSpPr txBox="1"/>
      </xdr:nvSpPr>
      <xdr:spPr>
        <a:xfrm>
          <a:off x="14435333" y="136300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163119</xdr:rowOff>
    </xdr:from>
    <xdr:to>
      <xdr:col>72</xdr:col>
      <xdr:colOff>38100</xdr:colOff>
      <xdr:row>79</xdr:row>
      <xdr:rowOff>93269</xdr:rowOff>
    </xdr:to>
    <xdr:sp macro="" textlink="">
      <xdr:nvSpPr>
        <xdr:cNvPr id="661" name="楕円 660"/>
        <xdr:cNvSpPr/>
      </xdr:nvSpPr>
      <xdr:spPr>
        <a:xfrm>
          <a:off x="13652500" y="13536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84396</xdr:rowOff>
    </xdr:from>
    <xdr:ext cx="313932" cy="259045"/>
    <xdr:sp macro="" textlink="">
      <xdr:nvSpPr>
        <xdr:cNvPr id="662" name="テキスト ボックス 661"/>
        <xdr:cNvSpPr txBox="1"/>
      </xdr:nvSpPr>
      <xdr:spPr>
        <a:xfrm>
          <a:off x="13546333" y="136289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163728</xdr:rowOff>
    </xdr:from>
    <xdr:to>
      <xdr:col>67</xdr:col>
      <xdr:colOff>101600</xdr:colOff>
      <xdr:row>79</xdr:row>
      <xdr:rowOff>93878</xdr:rowOff>
    </xdr:to>
    <xdr:sp macro="" textlink="">
      <xdr:nvSpPr>
        <xdr:cNvPr id="663" name="楕円 662"/>
        <xdr:cNvSpPr/>
      </xdr:nvSpPr>
      <xdr:spPr>
        <a:xfrm>
          <a:off x="12763500" y="1353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85005</xdr:rowOff>
    </xdr:from>
    <xdr:ext cx="313932" cy="259045"/>
    <xdr:sp macro="" textlink="">
      <xdr:nvSpPr>
        <xdr:cNvPr id="664" name="テキスト ボックス 663"/>
        <xdr:cNvSpPr txBox="1"/>
      </xdr:nvSpPr>
      <xdr:spPr>
        <a:xfrm>
          <a:off x="12657333" y="136295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2" name="テキスト ボックス 681"/>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145492</xdr:rowOff>
    </xdr:from>
    <xdr:to>
      <xdr:col>85</xdr:col>
      <xdr:colOff>126364</xdr:colOff>
      <xdr:row>98</xdr:row>
      <xdr:rowOff>60122</xdr:rowOff>
    </xdr:to>
    <xdr:cxnSp macro="">
      <xdr:nvCxnSpPr>
        <xdr:cNvPr id="688" name="直線コネクタ 687"/>
        <xdr:cNvCxnSpPr/>
      </xdr:nvCxnSpPr>
      <xdr:spPr>
        <a:xfrm flipV="1">
          <a:off x="16317595" y="15575992"/>
          <a:ext cx="1269" cy="1286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63949</xdr:rowOff>
    </xdr:from>
    <xdr:ext cx="534377" cy="259045"/>
    <xdr:sp macro="" textlink="">
      <xdr:nvSpPr>
        <xdr:cNvPr id="689" name="公債費最小値テキスト"/>
        <xdr:cNvSpPr txBox="1"/>
      </xdr:nvSpPr>
      <xdr:spPr>
        <a:xfrm>
          <a:off x="16370300" y="16866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60122</xdr:rowOff>
    </xdr:from>
    <xdr:to>
      <xdr:col>86</xdr:col>
      <xdr:colOff>25400</xdr:colOff>
      <xdr:row>98</xdr:row>
      <xdr:rowOff>60122</xdr:rowOff>
    </xdr:to>
    <xdr:cxnSp macro="">
      <xdr:nvCxnSpPr>
        <xdr:cNvPr id="690" name="直線コネクタ 689"/>
        <xdr:cNvCxnSpPr/>
      </xdr:nvCxnSpPr>
      <xdr:spPr>
        <a:xfrm>
          <a:off x="16230600" y="16862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92169</xdr:rowOff>
    </xdr:from>
    <xdr:ext cx="599010" cy="259045"/>
    <xdr:sp macro="" textlink="">
      <xdr:nvSpPr>
        <xdr:cNvPr id="691" name="公債費最大値テキスト"/>
        <xdr:cNvSpPr txBox="1"/>
      </xdr:nvSpPr>
      <xdr:spPr>
        <a:xfrm>
          <a:off x="16370300" y="15351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113,544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145492</xdr:rowOff>
    </xdr:from>
    <xdr:to>
      <xdr:col>86</xdr:col>
      <xdr:colOff>25400</xdr:colOff>
      <xdr:row>90</xdr:row>
      <xdr:rowOff>145492</xdr:rowOff>
    </xdr:to>
    <xdr:cxnSp macro="">
      <xdr:nvCxnSpPr>
        <xdr:cNvPr id="692" name="直線コネクタ 691"/>
        <xdr:cNvCxnSpPr/>
      </xdr:nvCxnSpPr>
      <xdr:spPr>
        <a:xfrm>
          <a:off x="16230600" y="1557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20586</xdr:rowOff>
    </xdr:from>
    <xdr:to>
      <xdr:col>85</xdr:col>
      <xdr:colOff>127000</xdr:colOff>
      <xdr:row>97</xdr:row>
      <xdr:rowOff>40170</xdr:rowOff>
    </xdr:to>
    <xdr:cxnSp macro="">
      <xdr:nvCxnSpPr>
        <xdr:cNvPr id="693" name="直線コネクタ 692"/>
        <xdr:cNvCxnSpPr/>
      </xdr:nvCxnSpPr>
      <xdr:spPr>
        <a:xfrm>
          <a:off x="15481300" y="16651236"/>
          <a:ext cx="838200" cy="19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81717</xdr:rowOff>
    </xdr:from>
    <xdr:ext cx="534377" cy="259045"/>
    <xdr:sp macro="" textlink="">
      <xdr:nvSpPr>
        <xdr:cNvPr id="694" name="公債費平均値テキスト"/>
        <xdr:cNvSpPr txBox="1"/>
      </xdr:nvSpPr>
      <xdr:spPr>
        <a:xfrm>
          <a:off x="16370300" y="163694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58840</xdr:rowOff>
    </xdr:from>
    <xdr:to>
      <xdr:col>85</xdr:col>
      <xdr:colOff>177800</xdr:colOff>
      <xdr:row>96</xdr:row>
      <xdr:rowOff>160440</xdr:rowOff>
    </xdr:to>
    <xdr:sp macro="" textlink="">
      <xdr:nvSpPr>
        <xdr:cNvPr id="695" name="フローチャート: 判断 694"/>
        <xdr:cNvSpPr/>
      </xdr:nvSpPr>
      <xdr:spPr>
        <a:xfrm>
          <a:off x="16268700" y="1651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20586</xdr:rowOff>
    </xdr:from>
    <xdr:to>
      <xdr:col>81</xdr:col>
      <xdr:colOff>50800</xdr:colOff>
      <xdr:row>97</xdr:row>
      <xdr:rowOff>94247</xdr:rowOff>
    </xdr:to>
    <xdr:cxnSp macro="">
      <xdr:nvCxnSpPr>
        <xdr:cNvPr id="696" name="直線コネクタ 695"/>
        <xdr:cNvCxnSpPr/>
      </xdr:nvCxnSpPr>
      <xdr:spPr>
        <a:xfrm flipV="1">
          <a:off x="14592300" y="16651236"/>
          <a:ext cx="889000" cy="73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64427</xdr:rowOff>
    </xdr:from>
    <xdr:to>
      <xdr:col>81</xdr:col>
      <xdr:colOff>101600</xdr:colOff>
      <xdr:row>96</xdr:row>
      <xdr:rowOff>166027</xdr:rowOff>
    </xdr:to>
    <xdr:sp macro="" textlink="">
      <xdr:nvSpPr>
        <xdr:cNvPr id="697" name="フローチャート: 判断 696"/>
        <xdr:cNvSpPr/>
      </xdr:nvSpPr>
      <xdr:spPr>
        <a:xfrm>
          <a:off x="15430500" y="1652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11104</xdr:rowOff>
    </xdr:from>
    <xdr:ext cx="534377" cy="259045"/>
    <xdr:sp macro="" textlink="">
      <xdr:nvSpPr>
        <xdr:cNvPr id="698" name="テキスト ボックス 697"/>
        <xdr:cNvSpPr txBox="1"/>
      </xdr:nvSpPr>
      <xdr:spPr>
        <a:xfrm>
          <a:off x="15214111" y="1629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94247</xdr:rowOff>
    </xdr:from>
    <xdr:to>
      <xdr:col>76</xdr:col>
      <xdr:colOff>114300</xdr:colOff>
      <xdr:row>97</xdr:row>
      <xdr:rowOff>104254</xdr:rowOff>
    </xdr:to>
    <xdr:cxnSp macro="">
      <xdr:nvCxnSpPr>
        <xdr:cNvPr id="699" name="直線コネクタ 698"/>
        <xdr:cNvCxnSpPr/>
      </xdr:nvCxnSpPr>
      <xdr:spPr>
        <a:xfrm flipV="1">
          <a:off x="13703300" y="16724897"/>
          <a:ext cx="889000" cy="10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47574</xdr:rowOff>
    </xdr:from>
    <xdr:to>
      <xdr:col>76</xdr:col>
      <xdr:colOff>165100</xdr:colOff>
      <xdr:row>96</xdr:row>
      <xdr:rowOff>149174</xdr:rowOff>
    </xdr:to>
    <xdr:sp macro="" textlink="">
      <xdr:nvSpPr>
        <xdr:cNvPr id="700" name="フローチャート: 判断 699"/>
        <xdr:cNvSpPr/>
      </xdr:nvSpPr>
      <xdr:spPr>
        <a:xfrm>
          <a:off x="14541500" y="16506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165701</xdr:rowOff>
    </xdr:from>
    <xdr:ext cx="534377" cy="259045"/>
    <xdr:sp macro="" textlink="">
      <xdr:nvSpPr>
        <xdr:cNvPr id="701" name="テキスト ボックス 700"/>
        <xdr:cNvSpPr txBox="1"/>
      </xdr:nvSpPr>
      <xdr:spPr>
        <a:xfrm>
          <a:off x="14325111" y="16282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100203</xdr:rowOff>
    </xdr:from>
    <xdr:to>
      <xdr:col>71</xdr:col>
      <xdr:colOff>177800</xdr:colOff>
      <xdr:row>97</xdr:row>
      <xdr:rowOff>104254</xdr:rowOff>
    </xdr:to>
    <xdr:cxnSp macro="">
      <xdr:nvCxnSpPr>
        <xdr:cNvPr id="702" name="直線コネクタ 701"/>
        <xdr:cNvCxnSpPr/>
      </xdr:nvCxnSpPr>
      <xdr:spPr>
        <a:xfrm>
          <a:off x="12814300" y="16730853"/>
          <a:ext cx="889000" cy="4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37491</xdr:rowOff>
    </xdr:from>
    <xdr:to>
      <xdr:col>72</xdr:col>
      <xdr:colOff>38100</xdr:colOff>
      <xdr:row>96</xdr:row>
      <xdr:rowOff>139091</xdr:rowOff>
    </xdr:to>
    <xdr:sp macro="" textlink="">
      <xdr:nvSpPr>
        <xdr:cNvPr id="703" name="フローチャート: 判断 702"/>
        <xdr:cNvSpPr/>
      </xdr:nvSpPr>
      <xdr:spPr>
        <a:xfrm>
          <a:off x="13652500" y="16496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155618</xdr:rowOff>
    </xdr:from>
    <xdr:ext cx="534377" cy="259045"/>
    <xdr:sp macro="" textlink="">
      <xdr:nvSpPr>
        <xdr:cNvPr id="704" name="テキスト ボックス 703"/>
        <xdr:cNvSpPr txBox="1"/>
      </xdr:nvSpPr>
      <xdr:spPr>
        <a:xfrm>
          <a:off x="13436111" y="16271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63615</xdr:rowOff>
    </xdr:from>
    <xdr:to>
      <xdr:col>67</xdr:col>
      <xdr:colOff>101600</xdr:colOff>
      <xdr:row>96</xdr:row>
      <xdr:rowOff>165215</xdr:rowOff>
    </xdr:to>
    <xdr:sp macro="" textlink="">
      <xdr:nvSpPr>
        <xdr:cNvPr id="705" name="フローチャート: 判断 704"/>
        <xdr:cNvSpPr/>
      </xdr:nvSpPr>
      <xdr:spPr>
        <a:xfrm>
          <a:off x="12763500" y="1652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10292</xdr:rowOff>
    </xdr:from>
    <xdr:ext cx="534377" cy="259045"/>
    <xdr:sp macro="" textlink="">
      <xdr:nvSpPr>
        <xdr:cNvPr id="706" name="テキスト ボックス 705"/>
        <xdr:cNvSpPr txBox="1"/>
      </xdr:nvSpPr>
      <xdr:spPr>
        <a:xfrm>
          <a:off x="12547111" y="16298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160820</xdr:rowOff>
    </xdr:from>
    <xdr:to>
      <xdr:col>85</xdr:col>
      <xdr:colOff>177800</xdr:colOff>
      <xdr:row>97</xdr:row>
      <xdr:rowOff>90970</xdr:rowOff>
    </xdr:to>
    <xdr:sp macro="" textlink="">
      <xdr:nvSpPr>
        <xdr:cNvPr id="712" name="楕円 711"/>
        <xdr:cNvSpPr/>
      </xdr:nvSpPr>
      <xdr:spPr>
        <a:xfrm>
          <a:off x="16268700" y="1662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139247</xdr:rowOff>
    </xdr:from>
    <xdr:ext cx="534377" cy="259045"/>
    <xdr:sp macro="" textlink="">
      <xdr:nvSpPr>
        <xdr:cNvPr id="713" name="公債費該当値テキスト"/>
        <xdr:cNvSpPr txBox="1"/>
      </xdr:nvSpPr>
      <xdr:spPr>
        <a:xfrm>
          <a:off x="16370300" y="16598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141236</xdr:rowOff>
    </xdr:from>
    <xdr:to>
      <xdr:col>81</xdr:col>
      <xdr:colOff>101600</xdr:colOff>
      <xdr:row>97</xdr:row>
      <xdr:rowOff>71386</xdr:rowOff>
    </xdr:to>
    <xdr:sp macro="" textlink="">
      <xdr:nvSpPr>
        <xdr:cNvPr id="714" name="楕円 713"/>
        <xdr:cNvSpPr/>
      </xdr:nvSpPr>
      <xdr:spPr>
        <a:xfrm>
          <a:off x="15430500" y="16600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62513</xdr:rowOff>
    </xdr:from>
    <xdr:ext cx="534377" cy="259045"/>
    <xdr:sp macro="" textlink="">
      <xdr:nvSpPr>
        <xdr:cNvPr id="715" name="テキスト ボックス 714"/>
        <xdr:cNvSpPr txBox="1"/>
      </xdr:nvSpPr>
      <xdr:spPr>
        <a:xfrm>
          <a:off x="15214111" y="16693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43447</xdr:rowOff>
    </xdr:from>
    <xdr:to>
      <xdr:col>76</xdr:col>
      <xdr:colOff>165100</xdr:colOff>
      <xdr:row>97</xdr:row>
      <xdr:rowOff>145047</xdr:rowOff>
    </xdr:to>
    <xdr:sp macro="" textlink="">
      <xdr:nvSpPr>
        <xdr:cNvPr id="716" name="楕円 715"/>
        <xdr:cNvSpPr/>
      </xdr:nvSpPr>
      <xdr:spPr>
        <a:xfrm>
          <a:off x="14541500" y="16674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136174</xdr:rowOff>
    </xdr:from>
    <xdr:ext cx="534377" cy="259045"/>
    <xdr:sp macro="" textlink="">
      <xdr:nvSpPr>
        <xdr:cNvPr id="717" name="テキスト ボックス 716"/>
        <xdr:cNvSpPr txBox="1"/>
      </xdr:nvSpPr>
      <xdr:spPr>
        <a:xfrm>
          <a:off x="14325111" y="16766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53454</xdr:rowOff>
    </xdr:from>
    <xdr:to>
      <xdr:col>72</xdr:col>
      <xdr:colOff>38100</xdr:colOff>
      <xdr:row>97</xdr:row>
      <xdr:rowOff>155054</xdr:rowOff>
    </xdr:to>
    <xdr:sp macro="" textlink="">
      <xdr:nvSpPr>
        <xdr:cNvPr id="718" name="楕円 717"/>
        <xdr:cNvSpPr/>
      </xdr:nvSpPr>
      <xdr:spPr>
        <a:xfrm>
          <a:off x="13652500" y="1668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146181</xdr:rowOff>
    </xdr:from>
    <xdr:ext cx="534377" cy="259045"/>
    <xdr:sp macro="" textlink="">
      <xdr:nvSpPr>
        <xdr:cNvPr id="719" name="テキスト ボックス 718"/>
        <xdr:cNvSpPr txBox="1"/>
      </xdr:nvSpPr>
      <xdr:spPr>
        <a:xfrm>
          <a:off x="13436111" y="16776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49403</xdr:rowOff>
    </xdr:from>
    <xdr:to>
      <xdr:col>67</xdr:col>
      <xdr:colOff>101600</xdr:colOff>
      <xdr:row>97</xdr:row>
      <xdr:rowOff>151003</xdr:rowOff>
    </xdr:to>
    <xdr:sp macro="" textlink="">
      <xdr:nvSpPr>
        <xdr:cNvPr id="720" name="楕円 719"/>
        <xdr:cNvSpPr/>
      </xdr:nvSpPr>
      <xdr:spPr>
        <a:xfrm>
          <a:off x="12763500" y="16680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142130</xdr:rowOff>
    </xdr:from>
    <xdr:ext cx="534377" cy="259045"/>
    <xdr:sp macro="" textlink="">
      <xdr:nvSpPr>
        <xdr:cNvPr id="721" name="テキスト ボックス 720"/>
        <xdr:cNvSpPr txBox="1"/>
      </xdr:nvSpPr>
      <xdr:spPr>
        <a:xfrm>
          <a:off x="12547111" y="16772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5" name="テキスト ボックス 734"/>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7" name="テキスト ボックス 736"/>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9" name="テキスト ボックス 738"/>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18999</xdr:rowOff>
    </xdr:from>
    <xdr:to>
      <xdr:col>116</xdr:col>
      <xdr:colOff>62864</xdr:colOff>
      <xdr:row>38</xdr:row>
      <xdr:rowOff>139700</xdr:rowOff>
    </xdr:to>
    <xdr:cxnSp macro="">
      <xdr:nvCxnSpPr>
        <xdr:cNvPr id="743" name="直線コネクタ 742"/>
        <xdr:cNvCxnSpPr/>
      </xdr:nvCxnSpPr>
      <xdr:spPr>
        <a:xfrm flipV="1">
          <a:off x="22159595" y="5505399"/>
          <a:ext cx="1269" cy="1149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145407</xdr:rowOff>
    </xdr:from>
    <xdr:ext cx="249299" cy="259045"/>
    <xdr:sp macro="" textlink="">
      <xdr:nvSpPr>
        <xdr:cNvPr id="744" name="諸支出金最小値テキスト"/>
        <xdr:cNvSpPr txBox="1"/>
      </xdr:nvSpPr>
      <xdr:spPr>
        <a:xfrm>
          <a:off x="22212300" y="66605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137126</xdr:rowOff>
    </xdr:from>
    <xdr:ext cx="469744" cy="259045"/>
    <xdr:sp macro="" textlink="">
      <xdr:nvSpPr>
        <xdr:cNvPr id="746" name="諸支出金最大値テキスト"/>
        <xdr:cNvSpPr txBox="1"/>
      </xdr:nvSpPr>
      <xdr:spPr>
        <a:xfrm>
          <a:off x="22212300" y="5280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2,514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18999</xdr:rowOff>
    </xdr:from>
    <xdr:to>
      <xdr:col>116</xdr:col>
      <xdr:colOff>152400</xdr:colOff>
      <xdr:row>32</xdr:row>
      <xdr:rowOff>18999</xdr:rowOff>
    </xdr:to>
    <xdr:cxnSp macro="">
      <xdr:nvCxnSpPr>
        <xdr:cNvPr id="747" name="直線コネクタ 746"/>
        <xdr:cNvCxnSpPr/>
      </xdr:nvCxnSpPr>
      <xdr:spPr>
        <a:xfrm>
          <a:off x="22072600" y="5505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8" name="直線コネクタ 74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62857</xdr:rowOff>
    </xdr:from>
    <xdr:ext cx="378565" cy="259045"/>
    <xdr:sp macro="" textlink="">
      <xdr:nvSpPr>
        <xdr:cNvPr id="749" name="諸支出金平均値テキスト"/>
        <xdr:cNvSpPr txBox="1"/>
      </xdr:nvSpPr>
      <xdr:spPr>
        <a:xfrm>
          <a:off x="22212300" y="640650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39980</xdr:rowOff>
    </xdr:from>
    <xdr:to>
      <xdr:col>116</xdr:col>
      <xdr:colOff>114300</xdr:colOff>
      <xdr:row>38</xdr:row>
      <xdr:rowOff>141580</xdr:rowOff>
    </xdr:to>
    <xdr:sp macro="" textlink="">
      <xdr:nvSpPr>
        <xdr:cNvPr id="750" name="フローチャート: 判断 749"/>
        <xdr:cNvSpPr/>
      </xdr:nvSpPr>
      <xdr:spPr>
        <a:xfrm>
          <a:off x="22110700" y="65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1" name="直線コネクタ 75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9347</xdr:rowOff>
    </xdr:from>
    <xdr:to>
      <xdr:col>112</xdr:col>
      <xdr:colOff>38100</xdr:colOff>
      <xdr:row>38</xdr:row>
      <xdr:rowOff>110947</xdr:rowOff>
    </xdr:to>
    <xdr:sp macro="" textlink="">
      <xdr:nvSpPr>
        <xdr:cNvPr id="752" name="フローチャート: 判断 751"/>
        <xdr:cNvSpPr/>
      </xdr:nvSpPr>
      <xdr:spPr>
        <a:xfrm>
          <a:off x="21272500" y="652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127474</xdr:rowOff>
    </xdr:from>
    <xdr:ext cx="378565" cy="259045"/>
    <xdr:sp macro="" textlink="">
      <xdr:nvSpPr>
        <xdr:cNvPr id="753" name="テキスト ボックス 752"/>
        <xdr:cNvSpPr txBox="1"/>
      </xdr:nvSpPr>
      <xdr:spPr>
        <a:xfrm>
          <a:off x="21134017" y="62996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4" name="直線コネクタ 75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51867</xdr:rowOff>
    </xdr:from>
    <xdr:to>
      <xdr:col>107</xdr:col>
      <xdr:colOff>101600</xdr:colOff>
      <xdr:row>38</xdr:row>
      <xdr:rowOff>153467</xdr:rowOff>
    </xdr:to>
    <xdr:sp macro="" textlink="">
      <xdr:nvSpPr>
        <xdr:cNvPr id="755" name="フローチャート: 判断 754"/>
        <xdr:cNvSpPr/>
      </xdr:nvSpPr>
      <xdr:spPr>
        <a:xfrm>
          <a:off x="20383500" y="656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169994</xdr:rowOff>
    </xdr:from>
    <xdr:ext cx="313932" cy="259045"/>
    <xdr:sp macro="" textlink="">
      <xdr:nvSpPr>
        <xdr:cNvPr id="756" name="テキスト ボックス 755"/>
        <xdr:cNvSpPr txBox="1"/>
      </xdr:nvSpPr>
      <xdr:spPr>
        <a:xfrm>
          <a:off x="20277333" y="63421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7" name="直線コネクタ 75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26264</xdr:rowOff>
    </xdr:from>
    <xdr:to>
      <xdr:col>102</xdr:col>
      <xdr:colOff>165100</xdr:colOff>
      <xdr:row>38</xdr:row>
      <xdr:rowOff>127864</xdr:rowOff>
    </xdr:to>
    <xdr:sp macro="" textlink="">
      <xdr:nvSpPr>
        <xdr:cNvPr id="758" name="フローチャート: 判断 757"/>
        <xdr:cNvSpPr/>
      </xdr:nvSpPr>
      <xdr:spPr>
        <a:xfrm>
          <a:off x="19494500" y="65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144391</xdr:rowOff>
    </xdr:from>
    <xdr:ext cx="378565" cy="259045"/>
    <xdr:sp macro="" textlink="">
      <xdr:nvSpPr>
        <xdr:cNvPr id="759" name="テキスト ボックス 758"/>
        <xdr:cNvSpPr txBox="1"/>
      </xdr:nvSpPr>
      <xdr:spPr>
        <a:xfrm>
          <a:off x="19356017" y="6316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46380</xdr:rowOff>
    </xdr:from>
    <xdr:to>
      <xdr:col>98</xdr:col>
      <xdr:colOff>38100</xdr:colOff>
      <xdr:row>38</xdr:row>
      <xdr:rowOff>147980</xdr:rowOff>
    </xdr:to>
    <xdr:sp macro="" textlink="">
      <xdr:nvSpPr>
        <xdr:cNvPr id="760" name="フローチャート: 判断 759"/>
        <xdr:cNvSpPr/>
      </xdr:nvSpPr>
      <xdr:spPr>
        <a:xfrm>
          <a:off x="18605500" y="65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36</xdr:row>
      <xdr:rowOff>164508</xdr:rowOff>
    </xdr:from>
    <xdr:ext cx="313932" cy="259045"/>
    <xdr:sp macro="" textlink="">
      <xdr:nvSpPr>
        <xdr:cNvPr id="761" name="テキスト ボックス 760"/>
        <xdr:cNvSpPr txBox="1"/>
      </xdr:nvSpPr>
      <xdr:spPr>
        <a:xfrm>
          <a:off x="18499333" y="63367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7" name="楕円 76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18407</xdr:rowOff>
    </xdr:from>
    <xdr:ext cx="249299" cy="259045"/>
    <xdr:sp macro="" textlink="">
      <xdr:nvSpPr>
        <xdr:cNvPr id="768" name="諸支出金該当値テキスト"/>
        <xdr:cNvSpPr txBox="1"/>
      </xdr:nvSpPr>
      <xdr:spPr>
        <a:xfrm>
          <a:off x="22212300" y="65335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9" name="楕円 76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0" name="テキスト ボックス 769"/>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1" name="楕円 77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2" name="テキスト ボックス 771"/>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3" name="楕円 77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4" name="テキスト ボックス 773"/>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5" name="楕円 77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6" name="テキスト ボックス 775"/>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・総務費は、住民一人当たり</a:t>
          </a:r>
          <a:r>
            <a:rPr kumimoji="1" lang="en-US" altLang="ja-JP" sz="1300">
              <a:latin typeface="ＭＳ Ｐゴシック" panose="020B0600070205080204" pitchFamily="50" charset="-128"/>
              <a:ea typeface="ＭＳ Ｐゴシック" panose="020B0600070205080204" pitchFamily="50" charset="-128"/>
            </a:rPr>
            <a:t>63,438</a:t>
          </a:r>
          <a:r>
            <a:rPr kumimoji="1" lang="ja-JP" altLang="en-US" sz="1300">
              <a:latin typeface="ＭＳ Ｐゴシック" panose="020B0600070205080204" pitchFamily="50" charset="-128"/>
              <a:ea typeface="ＭＳ Ｐゴシック" panose="020B0600070205080204" pitchFamily="50" charset="-128"/>
            </a:rPr>
            <a:t>円で、平成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5,927</a:t>
          </a:r>
          <a:r>
            <a:rPr kumimoji="1" lang="ja-JP" altLang="en-US" sz="1300">
              <a:latin typeface="ＭＳ Ｐゴシック" panose="020B0600070205080204" pitchFamily="50" charset="-128"/>
              <a:ea typeface="ＭＳ Ｐゴシック" panose="020B0600070205080204" pitchFamily="50" charset="-128"/>
            </a:rPr>
            <a:t>円増加している</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。第二庁舎外壁改修工事の実施や財政調整基金積立金の増加が主な要因である。</a:t>
          </a:r>
        </a:p>
        <a:p>
          <a:r>
            <a:rPr kumimoji="1" lang="ja-JP" altLang="en-US" sz="1300">
              <a:latin typeface="ＭＳ Ｐゴシック" panose="020B0600070205080204" pitchFamily="50" charset="-128"/>
              <a:ea typeface="ＭＳ Ｐゴシック" panose="020B0600070205080204" pitchFamily="50" charset="-128"/>
            </a:rPr>
            <a:t>・民生費は、住民一人当たり</a:t>
          </a:r>
          <a:r>
            <a:rPr kumimoji="1" lang="en-US" altLang="ja-JP" sz="1300">
              <a:latin typeface="ＭＳ Ｐゴシック" panose="020B0600070205080204" pitchFamily="50" charset="-128"/>
              <a:ea typeface="ＭＳ Ｐゴシック" panose="020B0600070205080204" pitchFamily="50" charset="-128"/>
            </a:rPr>
            <a:t>151,312</a:t>
          </a:r>
          <a:r>
            <a:rPr kumimoji="1" lang="ja-JP" altLang="en-US" sz="1300">
              <a:latin typeface="ＭＳ Ｐゴシック" panose="020B0600070205080204" pitchFamily="50" charset="-128"/>
              <a:ea typeface="ＭＳ Ｐゴシック" panose="020B0600070205080204" pitchFamily="50" charset="-128"/>
            </a:rPr>
            <a:t>円で、平成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472</a:t>
          </a:r>
          <a:r>
            <a:rPr kumimoji="1" lang="ja-JP" altLang="en-US" sz="1300">
              <a:latin typeface="ＭＳ Ｐゴシック" panose="020B0600070205080204" pitchFamily="50" charset="-128"/>
              <a:ea typeface="ＭＳ Ｐゴシック" panose="020B0600070205080204" pitchFamily="50" charset="-128"/>
            </a:rPr>
            <a:t>円減少したものの、近年は増加傾向にある。国保や介護保険特別会計への繰出金をはじめ、子育て支援や医療扶助など今後も増加傾向は続くと見込まれる。</a:t>
          </a:r>
        </a:p>
        <a:p>
          <a:r>
            <a:rPr kumimoji="1" lang="ja-JP" altLang="en-US" sz="1300">
              <a:latin typeface="ＭＳ Ｐゴシック" panose="020B0600070205080204" pitchFamily="50" charset="-128"/>
              <a:ea typeface="ＭＳ Ｐゴシック" panose="020B0600070205080204" pitchFamily="50" charset="-128"/>
            </a:rPr>
            <a:t>・衛生費は、住民一人当たり</a:t>
          </a:r>
          <a:r>
            <a:rPr kumimoji="1" lang="en-US" altLang="ja-JP" sz="1300">
              <a:latin typeface="ＭＳ Ｐゴシック" panose="020B0600070205080204" pitchFamily="50" charset="-128"/>
              <a:ea typeface="ＭＳ Ｐゴシック" panose="020B0600070205080204" pitchFamily="50" charset="-128"/>
            </a:rPr>
            <a:t>24,814</a:t>
          </a:r>
          <a:r>
            <a:rPr kumimoji="1" lang="ja-JP" altLang="en-US" sz="1300">
              <a:latin typeface="ＭＳ Ｐゴシック" panose="020B0600070205080204" pitchFamily="50" charset="-128"/>
              <a:ea typeface="ＭＳ Ｐゴシック" panose="020B0600070205080204" pitchFamily="50" charset="-128"/>
            </a:rPr>
            <a:t>円で、年々減少しており、平成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2,377</a:t>
          </a:r>
          <a:r>
            <a:rPr kumimoji="1" lang="ja-JP" altLang="en-US" sz="1300">
              <a:latin typeface="ＭＳ Ｐゴシック" panose="020B0600070205080204" pitchFamily="50" charset="-128"/>
              <a:ea typeface="ＭＳ Ｐゴシック" panose="020B0600070205080204" pitchFamily="50" charset="-128"/>
            </a:rPr>
            <a:t>円減少した。玄界環境組合の起債償還に伴い、負担金が減少したことが主な要因である。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・消防費は、住民一人当たり</a:t>
          </a:r>
          <a:r>
            <a:rPr kumimoji="1" lang="en-US" altLang="ja-JP" sz="1300">
              <a:latin typeface="ＭＳ Ｐゴシック" panose="020B0600070205080204" pitchFamily="50" charset="-128"/>
              <a:ea typeface="ＭＳ Ｐゴシック" panose="020B0600070205080204" pitchFamily="50" charset="-128"/>
            </a:rPr>
            <a:t>12,606</a:t>
          </a:r>
          <a:r>
            <a:rPr kumimoji="1" lang="ja-JP" altLang="en-US" sz="1300">
              <a:latin typeface="ＭＳ Ｐゴシック" panose="020B0600070205080204" pitchFamily="50" charset="-128"/>
              <a:ea typeface="ＭＳ Ｐゴシック" panose="020B0600070205080204" pitchFamily="50" charset="-128"/>
            </a:rPr>
            <a:t>円で、平成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688</a:t>
          </a:r>
          <a:r>
            <a:rPr kumimoji="1" lang="ja-JP" altLang="en-US" sz="1300">
              <a:latin typeface="ＭＳ Ｐゴシック" panose="020B0600070205080204" pitchFamily="50" charset="-128"/>
              <a:ea typeface="ＭＳ Ｐゴシック" panose="020B0600070205080204" pitchFamily="50" charset="-128"/>
            </a:rPr>
            <a:t>円増加している。鹿部・日吉コミュニティ消防センター整備事業費、粕屋北部消防組合負担金の増加が主な要因である。</a:t>
          </a:r>
        </a:p>
        <a:p>
          <a:r>
            <a:rPr kumimoji="1" lang="ja-JP" altLang="en-US" sz="1300">
              <a:latin typeface="ＭＳ Ｐゴシック" panose="020B0600070205080204" pitchFamily="50" charset="-128"/>
              <a:ea typeface="ＭＳ Ｐゴシック" panose="020B0600070205080204" pitchFamily="50" charset="-128"/>
            </a:rPr>
            <a:t>・教育費は、住民一人当たり</a:t>
          </a:r>
          <a:r>
            <a:rPr kumimoji="1" lang="en-US" altLang="ja-JP" sz="1300">
              <a:latin typeface="ＭＳ Ｐゴシック" panose="020B0600070205080204" pitchFamily="50" charset="-128"/>
              <a:ea typeface="ＭＳ Ｐゴシック" panose="020B0600070205080204" pitchFamily="50" charset="-128"/>
            </a:rPr>
            <a:t>50,433</a:t>
          </a:r>
          <a:r>
            <a:rPr kumimoji="1" lang="ja-JP" altLang="en-US" sz="1300">
              <a:latin typeface="ＭＳ Ｐゴシック" panose="020B0600070205080204" pitchFamily="50" charset="-128"/>
              <a:ea typeface="ＭＳ Ｐゴシック" panose="020B0600070205080204" pitchFamily="50" charset="-128"/>
            </a:rPr>
            <a:t>円で、平成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16,998</a:t>
          </a:r>
          <a:r>
            <a:rPr kumimoji="1" lang="ja-JP" altLang="en-US" sz="1300">
              <a:latin typeface="ＭＳ Ｐゴシック" panose="020B0600070205080204" pitchFamily="50" charset="-128"/>
              <a:ea typeface="ＭＳ Ｐゴシック" panose="020B0600070205080204" pitchFamily="50" charset="-128"/>
            </a:rPr>
            <a:t>円増加している。これは、小中学校空調設備整備工事費、私立幼稚園施設等利用給付費、認定こども園施設型給付費の増加が主な要因である。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福岡県古賀市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年度までの行財政改革で財政調整基金の取崩しを抑制し、実質単年度収支の黒字に努め、その後も黒字であった。平成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は、ふるさと応援寄附金の急増に伴い、ふるさと応援寄附基金への積立金や寄附に係る経費が急増したため、財政調整基金を多く取崩したことから実質単年度収支が赤字となったが、令和元年度は地方債の繰上償還や財政調整基金を取り崩さずに積立を行ったことで黒字化し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福岡県古賀市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国民健康保険特別会計は、平成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年度から赤字が発生しており、平成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年度の国民健康保険税率改定により黒字化に努めてきた結果、平成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年度から黒字に転じた。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令和元年度に公営企業会計へ移行した下水道事業会計は、平成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年度以前から赤字補填的な繰出により運営してきており、令和元年度も赤字補填的な追加繰出を行った結果黒字となった。平成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年度に料金設定の見直しを行っているが、今後も健全な財政運営となるよう料金設定の見直しを含めた抜本的な改善を図る必要がある。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88" customWidth="1"/>
    <col min="12" max="12" width="2.375" style="188" customWidth="1"/>
    <col min="13" max="17" width="2.5" style="188" customWidth="1"/>
    <col min="18" max="119" width="2.125" style="188" customWidth="1"/>
    <col min="120" max="16384" width="0" style="188" hidden="1"/>
  </cols>
  <sheetData>
    <row r="1" spans="1:119" ht="33" customHeight="1">
      <c r="A1" s="186"/>
      <c r="B1" s="439" t="s">
        <v>80</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440" t="s">
        <v>82</v>
      </c>
      <c r="C3" s="441"/>
      <c r="D3" s="441"/>
      <c r="E3" s="442"/>
      <c r="F3" s="442"/>
      <c r="G3" s="442"/>
      <c r="H3" s="442"/>
      <c r="I3" s="442"/>
      <c r="J3" s="442"/>
      <c r="K3" s="442"/>
      <c r="L3" s="442" t="s">
        <v>83</v>
      </c>
      <c r="M3" s="442"/>
      <c r="N3" s="442"/>
      <c r="O3" s="442"/>
      <c r="P3" s="442"/>
      <c r="Q3" s="442"/>
      <c r="R3" s="449"/>
      <c r="S3" s="449"/>
      <c r="T3" s="449"/>
      <c r="U3" s="449"/>
      <c r="V3" s="450"/>
      <c r="W3" s="424" t="s">
        <v>84</v>
      </c>
      <c r="X3" s="425"/>
      <c r="Y3" s="425"/>
      <c r="Z3" s="425"/>
      <c r="AA3" s="425"/>
      <c r="AB3" s="441"/>
      <c r="AC3" s="449" t="s">
        <v>85</v>
      </c>
      <c r="AD3" s="425"/>
      <c r="AE3" s="425"/>
      <c r="AF3" s="425"/>
      <c r="AG3" s="425"/>
      <c r="AH3" s="425"/>
      <c r="AI3" s="425"/>
      <c r="AJ3" s="425"/>
      <c r="AK3" s="425"/>
      <c r="AL3" s="426"/>
      <c r="AM3" s="424" t="s">
        <v>86</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87</v>
      </c>
      <c r="BO3" s="425"/>
      <c r="BP3" s="425"/>
      <c r="BQ3" s="425"/>
      <c r="BR3" s="425"/>
      <c r="BS3" s="425"/>
      <c r="BT3" s="425"/>
      <c r="BU3" s="426"/>
      <c r="BV3" s="424" t="s">
        <v>88</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89</v>
      </c>
      <c r="CU3" s="425"/>
      <c r="CV3" s="425"/>
      <c r="CW3" s="425"/>
      <c r="CX3" s="425"/>
      <c r="CY3" s="425"/>
      <c r="CZ3" s="425"/>
      <c r="DA3" s="426"/>
      <c r="DB3" s="424" t="s">
        <v>90</v>
      </c>
      <c r="DC3" s="425"/>
      <c r="DD3" s="425"/>
      <c r="DE3" s="425"/>
      <c r="DF3" s="425"/>
      <c r="DG3" s="425"/>
      <c r="DH3" s="425"/>
      <c r="DI3" s="426"/>
      <c r="DJ3" s="186"/>
      <c r="DK3" s="186"/>
      <c r="DL3" s="186"/>
      <c r="DM3" s="186"/>
      <c r="DN3" s="186"/>
      <c r="DO3" s="186"/>
    </row>
    <row r="4" spans="1:119" ht="18.75" customHeight="1">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91</v>
      </c>
      <c r="AZ4" s="428"/>
      <c r="BA4" s="428"/>
      <c r="BB4" s="428"/>
      <c r="BC4" s="428"/>
      <c r="BD4" s="428"/>
      <c r="BE4" s="428"/>
      <c r="BF4" s="428"/>
      <c r="BG4" s="428"/>
      <c r="BH4" s="428"/>
      <c r="BI4" s="428"/>
      <c r="BJ4" s="428"/>
      <c r="BK4" s="428"/>
      <c r="BL4" s="428"/>
      <c r="BM4" s="429"/>
      <c r="BN4" s="430">
        <v>23025174</v>
      </c>
      <c r="BO4" s="431"/>
      <c r="BP4" s="431"/>
      <c r="BQ4" s="431"/>
      <c r="BR4" s="431"/>
      <c r="BS4" s="431"/>
      <c r="BT4" s="431"/>
      <c r="BU4" s="432"/>
      <c r="BV4" s="430">
        <v>22139613</v>
      </c>
      <c r="BW4" s="431"/>
      <c r="BX4" s="431"/>
      <c r="BY4" s="431"/>
      <c r="BZ4" s="431"/>
      <c r="CA4" s="431"/>
      <c r="CB4" s="431"/>
      <c r="CC4" s="432"/>
      <c r="CD4" s="433" t="s">
        <v>92</v>
      </c>
      <c r="CE4" s="434"/>
      <c r="CF4" s="434"/>
      <c r="CG4" s="434"/>
      <c r="CH4" s="434"/>
      <c r="CI4" s="434"/>
      <c r="CJ4" s="434"/>
      <c r="CK4" s="434"/>
      <c r="CL4" s="434"/>
      <c r="CM4" s="434"/>
      <c r="CN4" s="434"/>
      <c r="CO4" s="434"/>
      <c r="CP4" s="434"/>
      <c r="CQ4" s="434"/>
      <c r="CR4" s="434"/>
      <c r="CS4" s="435"/>
      <c r="CT4" s="436">
        <v>5.7</v>
      </c>
      <c r="CU4" s="437"/>
      <c r="CV4" s="437"/>
      <c r="CW4" s="437"/>
      <c r="CX4" s="437"/>
      <c r="CY4" s="437"/>
      <c r="CZ4" s="437"/>
      <c r="DA4" s="438"/>
      <c r="DB4" s="436">
        <v>7.4</v>
      </c>
      <c r="DC4" s="437"/>
      <c r="DD4" s="437"/>
      <c r="DE4" s="437"/>
      <c r="DF4" s="437"/>
      <c r="DG4" s="437"/>
      <c r="DH4" s="437"/>
      <c r="DI4" s="438"/>
      <c r="DJ4" s="186"/>
      <c r="DK4" s="186"/>
      <c r="DL4" s="186"/>
      <c r="DM4" s="186"/>
      <c r="DN4" s="186"/>
      <c r="DO4" s="186"/>
    </row>
    <row r="5" spans="1:119" ht="18.75" customHeight="1">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93</v>
      </c>
      <c r="AN5" s="497"/>
      <c r="AO5" s="497"/>
      <c r="AP5" s="497"/>
      <c r="AQ5" s="497"/>
      <c r="AR5" s="497"/>
      <c r="AS5" s="497"/>
      <c r="AT5" s="498"/>
      <c r="AU5" s="499" t="s">
        <v>94</v>
      </c>
      <c r="AV5" s="500"/>
      <c r="AW5" s="500"/>
      <c r="AX5" s="500"/>
      <c r="AY5" s="501" t="s">
        <v>95</v>
      </c>
      <c r="AZ5" s="502"/>
      <c r="BA5" s="502"/>
      <c r="BB5" s="502"/>
      <c r="BC5" s="502"/>
      <c r="BD5" s="502"/>
      <c r="BE5" s="502"/>
      <c r="BF5" s="502"/>
      <c r="BG5" s="502"/>
      <c r="BH5" s="502"/>
      <c r="BI5" s="502"/>
      <c r="BJ5" s="502"/>
      <c r="BK5" s="502"/>
      <c r="BL5" s="502"/>
      <c r="BM5" s="503"/>
      <c r="BN5" s="467">
        <v>22186151</v>
      </c>
      <c r="BO5" s="468"/>
      <c r="BP5" s="468"/>
      <c r="BQ5" s="468"/>
      <c r="BR5" s="468"/>
      <c r="BS5" s="468"/>
      <c r="BT5" s="468"/>
      <c r="BU5" s="469"/>
      <c r="BV5" s="467">
        <v>20737300</v>
      </c>
      <c r="BW5" s="468"/>
      <c r="BX5" s="468"/>
      <c r="BY5" s="468"/>
      <c r="BZ5" s="468"/>
      <c r="CA5" s="468"/>
      <c r="CB5" s="468"/>
      <c r="CC5" s="469"/>
      <c r="CD5" s="470" t="s">
        <v>96</v>
      </c>
      <c r="CE5" s="471"/>
      <c r="CF5" s="471"/>
      <c r="CG5" s="471"/>
      <c r="CH5" s="471"/>
      <c r="CI5" s="471"/>
      <c r="CJ5" s="471"/>
      <c r="CK5" s="471"/>
      <c r="CL5" s="471"/>
      <c r="CM5" s="471"/>
      <c r="CN5" s="471"/>
      <c r="CO5" s="471"/>
      <c r="CP5" s="471"/>
      <c r="CQ5" s="471"/>
      <c r="CR5" s="471"/>
      <c r="CS5" s="472"/>
      <c r="CT5" s="464">
        <v>90.7</v>
      </c>
      <c r="CU5" s="465"/>
      <c r="CV5" s="465"/>
      <c r="CW5" s="465"/>
      <c r="CX5" s="465"/>
      <c r="CY5" s="465"/>
      <c r="CZ5" s="465"/>
      <c r="DA5" s="466"/>
      <c r="DB5" s="464">
        <v>95.7</v>
      </c>
      <c r="DC5" s="465"/>
      <c r="DD5" s="465"/>
      <c r="DE5" s="465"/>
      <c r="DF5" s="465"/>
      <c r="DG5" s="465"/>
      <c r="DH5" s="465"/>
      <c r="DI5" s="466"/>
      <c r="DJ5" s="186"/>
      <c r="DK5" s="186"/>
      <c r="DL5" s="186"/>
      <c r="DM5" s="186"/>
      <c r="DN5" s="186"/>
      <c r="DO5" s="186"/>
    </row>
    <row r="6" spans="1:119" ht="18.75" customHeight="1">
      <c r="A6" s="187"/>
      <c r="B6" s="473" t="s">
        <v>97</v>
      </c>
      <c r="C6" s="474"/>
      <c r="D6" s="474"/>
      <c r="E6" s="475"/>
      <c r="F6" s="475"/>
      <c r="G6" s="475"/>
      <c r="H6" s="475"/>
      <c r="I6" s="475"/>
      <c r="J6" s="475"/>
      <c r="K6" s="475"/>
      <c r="L6" s="475" t="s">
        <v>98</v>
      </c>
      <c r="M6" s="475"/>
      <c r="N6" s="475"/>
      <c r="O6" s="475"/>
      <c r="P6" s="475"/>
      <c r="Q6" s="475"/>
      <c r="R6" s="479"/>
      <c r="S6" s="479"/>
      <c r="T6" s="479"/>
      <c r="U6" s="479"/>
      <c r="V6" s="480"/>
      <c r="W6" s="483" t="s">
        <v>99</v>
      </c>
      <c r="X6" s="484"/>
      <c r="Y6" s="484"/>
      <c r="Z6" s="484"/>
      <c r="AA6" s="484"/>
      <c r="AB6" s="474"/>
      <c r="AC6" s="487" t="s">
        <v>100</v>
      </c>
      <c r="AD6" s="488"/>
      <c r="AE6" s="488"/>
      <c r="AF6" s="488"/>
      <c r="AG6" s="488"/>
      <c r="AH6" s="488"/>
      <c r="AI6" s="488"/>
      <c r="AJ6" s="488"/>
      <c r="AK6" s="488"/>
      <c r="AL6" s="489"/>
      <c r="AM6" s="496" t="s">
        <v>101</v>
      </c>
      <c r="AN6" s="497"/>
      <c r="AO6" s="497"/>
      <c r="AP6" s="497"/>
      <c r="AQ6" s="497"/>
      <c r="AR6" s="497"/>
      <c r="AS6" s="497"/>
      <c r="AT6" s="498"/>
      <c r="AU6" s="499" t="s">
        <v>94</v>
      </c>
      <c r="AV6" s="500"/>
      <c r="AW6" s="500"/>
      <c r="AX6" s="500"/>
      <c r="AY6" s="501" t="s">
        <v>102</v>
      </c>
      <c r="AZ6" s="502"/>
      <c r="BA6" s="502"/>
      <c r="BB6" s="502"/>
      <c r="BC6" s="502"/>
      <c r="BD6" s="502"/>
      <c r="BE6" s="502"/>
      <c r="BF6" s="502"/>
      <c r="BG6" s="502"/>
      <c r="BH6" s="502"/>
      <c r="BI6" s="502"/>
      <c r="BJ6" s="502"/>
      <c r="BK6" s="502"/>
      <c r="BL6" s="502"/>
      <c r="BM6" s="503"/>
      <c r="BN6" s="467">
        <v>839023</v>
      </c>
      <c r="BO6" s="468"/>
      <c r="BP6" s="468"/>
      <c r="BQ6" s="468"/>
      <c r="BR6" s="468"/>
      <c r="BS6" s="468"/>
      <c r="BT6" s="468"/>
      <c r="BU6" s="469"/>
      <c r="BV6" s="467">
        <v>1402313</v>
      </c>
      <c r="BW6" s="468"/>
      <c r="BX6" s="468"/>
      <c r="BY6" s="468"/>
      <c r="BZ6" s="468"/>
      <c r="CA6" s="468"/>
      <c r="CB6" s="468"/>
      <c r="CC6" s="469"/>
      <c r="CD6" s="470" t="s">
        <v>103</v>
      </c>
      <c r="CE6" s="471"/>
      <c r="CF6" s="471"/>
      <c r="CG6" s="471"/>
      <c r="CH6" s="471"/>
      <c r="CI6" s="471"/>
      <c r="CJ6" s="471"/>
      <c r="CK6" s="471"/>
      <c r="CL6" s="471"/>
      <c r="CM6" s="471"/>
      <c r="CN6" s="471"/>
      <c r="CO6" s="471"/>
      <c r="CP6" s="471"/>
      <c r="CQ6" s="471"/>
      <c r="CR6" s="471"/>
      <c r="CS6" s="472"/>
      <c r="CT6" s="504">
        <v>96.1</v>
      </c>
      <c r="CU6" s="505"/>
      <c r="CV6" s="505"/>
      <c r="CW6" s="505"/>
      <c r="CX6" s="505"/>
      <c r="CY6" s="505"/>
      <c r="CZ6" s="505"/>
      <c r="DA6" s="506"/>
      <c r="DB6" s="504">
        <v>102.4</v>
      </c>
      <c r="DC6" s="505"/>
      <c r="DD6" s="505"/>
      <c r="DE6" s="505"/>
      <c r="DF6" s="505"/>
      <c r="DG6" s="505"/>
      <c r="DH6" s="505"/>
      <c r="DI6" s="506"/>
      <c r="DJ6" s="186"/>
      <c r="DK6" s="186"/>
      <c r="DL6" s="186"/>
      <c r="DM6" s="186"/>
      <c r="DN6" s="186"/>
      <c r="DO6" s="186"/>
    </row>
    <row r="7" spans="1:119" ht="18.75" customHeight="1">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104</v>
      </c>
      <c r="AN7" s="497"/>
      <c r="AO7" s="497"/>
      <c r="AP7" s="497"/>
      <c r="AQ7" s="497"/>
      <c r="AR7" s="497"/>
      <c r="AS7" s="497"/>
      <c r="AT7" s="498"/>
      <c r="AU7" s="499" t="s">
        <v>94</v>
      </c>
      <c r="AV7" s="500"/>
      <c r="AW7" s="500"/>
      <c r="AX7" s="500"/>
      <c r="AY7" s="501" t="s">
        <v>105</v>
      </c>
      <c r="AZ7" s="502"/>
      <c r="BA7" s="502"/>
      <c r="BB7" s="502"/>
      <c r="BC7" s="502"/>
      <c r="BD7" s="502"/>
      <c r="BE7" s="502"/>
      <c r="BF7" s="502"/>
      <c r="BG7" s="502"/>
      <c r="BH7" s="502"/>
      <c r="BI7" s="502"/>
      <c r="BJ7" s="502"/>
      <c r="BK7" s="502"/>
      <c r="BL7" s="502"/>
      <c r="BM7" s="503"/>
      <c r="BN7" s="467">
        <v>168327</v>
      </c>
      <c r="BO7" s="468"/>
      <c r="BP7" s="468"/>
      <c r="BQ7" s="468"/>
      <c r="BR7" s="468"/>
      <c r="BS7" s="468"/>
      <c r="BT7" s="468"/>
      <c r="BU7" s="469"/>
      <c r="BV7" s="467">
        <v>543343</v>
      </c>
      <c r="BW7" s="468"/>
      <c r="BX7" s="468"/>
      <c r="BY7" s="468"/>
      <c r="BZ7" s="468"/>
      <c r="CA7" s="468"/>
      <c r="CB7" s="468"/>
      <c r="CC7" s="469"/>
      <c r="CD7" s="470" t="s">
        <v>106</v>
      </c>
      <c r="CE7" s="471"/>
      <c r="CF7" s="471"/>
      <c r="CG7" s="471"/>
      <c r="CH7" s="471"/>
      <c r="CI7" s="471"/>
      <c r="CJ7" s="471"/>
      <c r="CK7" s="471"/>
      <c r="CL7" s="471"/>
      <c r="CM7" s="471"/>
      <c r="CN7" s="471"/>
      <c r="CO7" s="471"/>
      <c r="CP7" s="471"/>
      <c r="CQ7" s="471"/>
      <c r="CR7" s="471"/>
      <c r="CS7" s="472"/>
      <c r="CT7" s="467">
        <v>11814714</v>
      </c>
      <c r="CU7" s="468"/>
      <c r="CV7" s="468"/>
      <c r="CW7" s="468"/>
      <c r="CX7" s="468"/>
      <c r="CY7" s="468"/>
      <c r="CZ7" s="468"/>
      <c r="DA7" s="469"/>
      <c r="DB7" s="467">
        <v>11618455</v>
      </c>
      <c r="DC7" s="468"/>
      <c r="DD7" s="468"/>
      <c r="DE7" s="468"/>
      <c r="DF7" s="468"/>
      <c r="DG7" s="468"/>
      <c r="DH7" s="468"/>
      <c r="DI7" s="469"/>
      <c r="DJ7" s="186"/>
      <c r="DK7" s="186"/>
      <c r="DL7" s="186"/>
      <c r="DM7" s="186"/>
      <c r="DN7" s="186"/>
      <c r="DO7" s="186"/>
    </row>
    <row r="8" spans="1:119" ht="18.75" customHeight="1" thickBot="1">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107</v>
      </c>
      <c r="AN8" s="497"/>
      <c r="AO8" s="497"/>
      <c r="AP8" s="497"/>
      <c r="AQ8" s="497"/>
      <c r="AR8" s="497"/>
      <c r="AS8" s="497"/>
      <c r="AT8" s="498"/>
      <c r="AU8" s="499" t="s">
        <v>94</v>
      </c>
      <c r="AV8" s="500"/>
      <c r="AW8" s="500"/>
      <c r="AX8" s="500"/>
      <c r="AY8" s="501" t="s">
        <v>108</v>
      </c>
      <c r="AZ8" s="502"/>
      <c r="BA8" s="502"/>
      <c r="BB8" s="502"/>
      <c r="BC8" s="502"/>
      <c r="BD8" s="502"/>
      <c r="BE8" s="502"/>
      <c r="BF8" s="502"/>
      <c r="BG8" s="502"/>
      <c r="BH8" s="502"/>
      <c r="BI8" s="502"/>
      <c r="BJ8" s="502"/>
      <c r="BK8" s="502"/>
      <c r="BL8" s="502"/>
      <c r="BM8" s="503"/>
      <c r="BN8" s="467">
        <v>670696</v>
      </c>
      <c r="BO8" s="468"/>
      <c r="BP8" s="468"/>
      <c r="BQ8" s="468"/>
      <c r="BR8" s="468"/>
      <c r="BS8" s="468"/>
      <c r="BT8" s="468"/>
      <c r="BU8" s="469"/>
      <c r="BV8" s="467">
        <v>858970</v>
      </c>
      <c r="BW8" s="468"/>
      <c r="BX8" s="468"/>
      <c r="BY8" s="468"/>
      <c r="BZ8" s="468"/>
      <c r="CA8" s="468"/>
      <c r="CB8" s="468"/>
      <c r="CC8" s="469"/>
      <c r="CD8" s="470" t="s">
        <v>109</v>
      </c>
      <c r="CE8" s="471"/>
      <c r="CF8" s="471"/>
      <c r="CG8" s="471"/>
      <c r="CH8" s="471"/>
      <c r="CI8" s="471"/>
      <c r="CJ8" s="471"/>
      <c r="CK8" s="471"/>
      <c r="CL8" s="471"/>
      <c r="CM8" s="471"/>
      <c r="CN8" s="471"/>
      <c r="CO8" s="471"/>
      <c r="CP8" s="471"/>
      <c r="CQ8" s="471"/>
      <c r="CR8" s="471"/>
      <c r="CS8" s="472"/>
      <c r="CT8" s="507">
        <v>0.71</v>
      </c>
      <c r="CU8" s="508"/>
      <c r="CV8" s="508"/>
      <c r="CW8" s="508"/>
      <c r="CX8" s="508"/>
      <c r="CY8" s="508"/>
      <c r="CZ8" s="508"/>
      <c r="DA8" s="509"/>
      <c r="DB8" s="507">
        <v>0.7</v>
      </c>
      <c r="DC8" s="508"/>
      <c r="DD8" s="508"/>
      <c r="DE8" s="508"/>
      <c r="DF8" s="508"/>
      <c r="DG8" s="508"/>
      <c r="DH8" s="508"/>
      <c r="DI8" s="509"/>
      <c r="DJ8" s="186"/>
      <c r="DK8" s="186"/>
      <c r="DL8" s="186"/>
      <c r="DM8" s="186"/>
      <c r="DN8" s="186"/>
      <c r="DO8" s="186"/>
    </row>
    <row r="9" spans="1:119" ht="18.75" customHeight="1" thickBot="1">
      <c r="A9" s="187"/>
      <c r="B9" s="461" t="s">
        <v>110</v>
      </c>
      <c r="C9" s="462"/>
      <c r="D9" s="462"/>
      <c r="E9" s="462"/>
      <c r="F9" s="462"/>
      <c r="G9" s="462"/>
      <c r="H9" s="462"/>
      <c r="I9" s="462"/>
      <c r="J9" s="462"/>
      <c r="K9" s="510"/>
      <c r="L9" s="511" t="s">
        <v>111</v>
      </c>
      <c r="M9" s="512"/>
      <c r="N9" s="512"/>
      <c r="O9" s="512"/>
      <c r="P9" s="512"/>
      <c r="Q9" s="513"/>
      <c r="R9" s="514">
        <v>57959</v>
      </c>
      <c r="S9" s="515"/>
      <c r="T9" s="515"/>
      <c r="U9" s="515"/>
      <c r="V9" s="516"/>
      <c r="W9" s="424" t="s">
        <v>112</v>
      </c>
      <c r="X9" s="425"/>
      <c r="Y9" s="425"/>
      <c r="Z9" s="425"/>
      <c r="AA9" s="425"/>
      <c r="AB9" s="425"/>
      <c r="AC9" s="425"/>
      <c r="AD9" s="425"/>
      <c r="AE9" s="425"/>
      <c r="AF9" s="425"/>
      <c r="AG9" s="425"/>
      <c r="AH9" s="425"/>
      <c r="AI9" s="425"/>
      <c r="AJ9" s="425"/>
      <c r="AK9" s="425"/>
      <c r="AL9" s="426"/>
      <c r="AM9" s="496" t="s">
        <v>113</v>
      </c>
      <c r="AN9" s="497"/>
      <c r="AO9" s="497"/>
      <c r="AP9" s="497"/>
      <c r="AQ9" s="497"/>
      <c r="AR9" s="497"/>
      <c r="AS9" s="497"/>
      <c r="AT9" s="498"/>
      <c r="AU9" s="499" t="s">
        <v>94</v>
      </c>
      <c r="AV9" s="500"/>
      <c r="AW9" s="500"/>
      <c r="AX9" s="500"/>
      <c r="AY9" s="501" t="s">
        <v>114</v>
      </c>
      <c r="AZ9" s="502"/>
      <c r="BA9" s="502"/>
      <c r="BB9" s="502"/>
      <c r="BC9" s="502"/>
      <c r="BD9" s="502"/>
      <c r="BE9" s="502"/>
      <c r="BF9" s="502"/>
      <c r="BG9" s="502"/>
      <c r="BH9" s="502"/>
      <c r="BI9" s="502"/>
      <c r="BJ9" s="502"/>
      <c r="BK9" s="502"/>
      <c r="BL9" s="502"/>
      <c r="BM9" s="503"/>
      <c r="BN9" s="467">
        <v>-188274</v>
      </c>
      <c r="BO9" s="468"/>
      <c r="BP9" s="468"/>
      <c r="BQ9" s="468"/>
      <c r="BR9" s="468"/>
      <c r="BS9" s="468"/>
      <c r="BT9" s="468"/>
      <c r="BU9" s="469"/>
      <c r="BV9" s="467">
        <v>-24311</v>
      </c>
      <c r="BW9" s="468"/>
      <c r="BX9" s="468"/>
      <c r="BY9" s="468"/>
      <c r="BZ9" s="468"/>
      <c r="CA9" s="468"/>
      <c r="CB9" s="468"/>
      <c r="CC9" s="469"/>
      <c r="CD9" s="470" t="s">
        <v>115</v>
      </c>
      <c r="CE9" s="471"/>
      <c r="CF9" s="471"/>
      <c r="CG9" s="471"/>
      <c r="CH9" s="471"/>
      <c r="CI9" s="471"/>
      <c r="CJ9" s="471"/>
      <c r="CK9" s="471"/>
      <c r="CL9" s="471"/>
      <c r="CM9" s="471"/>
      <c r="CN9" s="471"/>
      <c r="CO9" s="471"/>
      <c r="CP9" s="471"/>
      <c r="CQ9" s="471"/>
      <c r="CR9" s="471"/>
      <c r="CS9" s="472"/>
      <c r="CT9" s="464">
        <v>11.1</v>
      </c>
      <c r="CU9" s="465"/>
      <c r="CV9" s="465"/>
      <c r="CW9" s="465"/>
      <c r="CX9" s="465"/>
      <c r="CY9" s="465"/>
      <c r="CZ9" s="465"/>
      <c r="DA9" s="466"/>
      <c r="DB9" s="464">
        <v>11.5</v>
      </c>
      <c r="DC9" s="465"/>
      <c r="DD9" s="465"/>
      <c r="DE9" s="465"/>
      <c r="DF9" s="465"/>
      <c r="DG9" s="465"/>
      <c r="DH9" s="465"/>
      <c r="DI9" s="466"/>
      <c r="DJ9" s="186"/>
      <c r="DK9" s="186"/>
      <c r="DL9" s="186"/>
      <c r="DM9" s="186"/>
      <c r="DN9" s="186"/>
      <c r="DO9" s="186"/>
    </row>
    <row r="10" spans="1:119" ht="18.75" customHeight="1" thickBot="1">
      <c r="A10" s="187"/>
      <c r="B10" s="461"/>
      <c r="C10" s="462"/>
      <c r="D10" s="462"/>
      <c r="E10" s="462"/>
      <c r="F10" s="462"/>
      <c r="G10" s="462"/>
      <c r="H10" s="462"/>
      <c r="I10" s="462"/>
      <c r="J10" s="462"/>
      <c r="K10" s="510"/>
      <c r="L10" s="517" t="s">
        <v>116</v>
      </c>
      <c r="M10" s="497"/>
      <c r="N10" s="497"/>
      <c r="O10" s="497"/>
      <c r="P10" s="497"/>
      <c r="Q10" s="498"/>
      <c r="R10" s="518">
        <v>57920</v>
      </c>
      <c r="S10" s="519"/>
      <c r="T10" s="519"/>
      <c r="U10" s="519"/>
      <c r="V10" s="520"/>
      <c r="W10" s="455"/>
      <c r="X10" s="456"/>
      <c r="Y10" s="456"/>
      <c r="Z10" s="456"/>
      <c r="AA10" s="456"/>
      <c r="AB10" s="456"/>
      <c r="AC10" s="456"/>
      <c r="AD10" s="456"/>
      <c r="AE10" s="456"/>
      <c r="AF10" s="456"/>
      <c r="AG10" s="456"/>
      <c r="AH10" s="456"/>
      <c r="AI10" s="456"/>
      <c r="AJ10" s="456"/>
      <c r="AK10" s="456"/>
      <c r="AL10" s="459"/>
      <c r="AM10" s="496" t="s">
        <v>117</v>
      </c>
      <c r="AN10" s="497"/>
      <c r="AO10" s="497"/>
      <c r="AP10" s="497"/>
      <c r="AQ10" s="497"/>
      <c r="AR10" s="497"/>
      <c r="AS10" s="497"/>
      <c r="AT10" s="498"/>
      <c r="AU10" s="499" t="s">
        <v>118</v>
      </c>
      <c r="AV10" s="500"/>
      <c r="AW10" s="500"/>
      <c r="AX10" s="500"/>
      <c r="AY10" s="501" t="s">
        <v>119</v>
      </c>
      <c r="AZ10" s="502"/>
      <c r="BA10" s="502"/>
      <c r="BB10" s="502"/>
      <c r="BC10" s="502"/>
      <c r="BD10" s="502"/>
      <c r="BE10" s="502"/>
      <c r="BF10" s="502"/>
      <c r="BG10" s="502"/>
      <c r="BH10" s="502"/>
      <c r="BI10" s="502"/>
      <c r="BJ10" s="502"/>
      <c r="BK10" s="502"/>
      <c r="BL10" s="502"/>
      <c r="BM10" s="503"/>
      <c r="BN10" s="467">
        <v>420496</v>
      </c>
      <c r="BO10" s="468"/>
      <c r="BP10" s="468"/>
      <c r="BQ10" s="468"/>
      <c r="BR10" s="468"/>
      <c r="BS10" s="468"/>
      <c r="BT10" s="468"/>
      <c r="BU10" s="469"/>
      <c r="BV10" s="467">
        <v>77714</v>
      </c>
      <c r="BW10" s="468"/>
      <c r="BX10" s="468"/>
      <c r="BY10" s="468"/>
      <c r="BZ10" s="468"/>
      <c r="CA10" s="468"/>
      <c r="CB10" s="468"/>
      <c r="CC10" s="469"/>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461"/>
      <c r="C11" s="462"/>
      <c r="D11" s="462"/>
      <c r="E11" s="462"/>
      <c r="F11" s="462"/>
      <c r="G11" s="462"/>
      <c r="H11" s="462"/>
      <c r="I11" s="462"/>
      <c r="J11" s="462"/>
      <c r="K11" s="510"/>
      <c r="L11" s="521" t="s">
        <v>121</v>
      </c>
      <c r="M11" s="522"/>
      <c r="N11" s="522"/>
      <c r="O11" s="522"/>
      <c r="P11" s="522"/>
      <c r="Q11" s="523"/>
      <c r="R11" s="524" t="s">
        <v>122</v>
      </c>
      <c r="S11" s="525"/>
      <c r="T11" s="525"/>
      <c r="U11" s="525"/>
      <c r="V11" s="526"/>
      <c r="W11" s="455"/>
      <c r="X11" s="456"/>
      <c r="Y11" s="456"/>
      <c r="Z11" s="456"/>
      <c r="AA11" s="456"/>
      <c r="AB11" s="456"/>
      <c r="AC11" s="456"/>
      <c r="AD11" s="456"/>
      <c r="AE11" s="456"/>
      <c r="AF11" s="456"/>
      <c r="AG11" s="456"/>
      <c r="AH11" s="456"/>
      <c r="AI11" s="456"/>
      <c r="AJ11" s="456"/>
      <c r="AK11" s="456"/>
      <c r="AL11" s="459"/>
      <c r="AM11" s="496" t="s">
        <v>123</v>
      </c>
      <c r="AN11" s="497"/>
      <c r="AO11" s="497"/>
      <c r="AP11" s="497"/>
      <c r="AQ11" s="497"/>
      <c r="AR11" s="497"/>
      <c r="AS11" s="497"/>
      <c r="AT11" s="498"/>
      <c r="AU11" s="499" t="s">
        <v>124</v>
      </c>
      <c r="AV11" s="500"/>
      <c r="AW11" s="500"/>
      <c r="AX11" s="500"/>
      <c r="AY11" s="501" t="s">
        <v>125</v>
      </c>
      <c r="AZ11" s="502"/>
      <c r="BA11" s="502"/>
      <c r="BB11" s="502"/>
      <c r="BC11" s="502"/>
      <c r="BD11" s="502"/>
      <c r="BE11" s="502"/>
      <c r="BF11" s="502"/>
      <c r="BG11" s="502"/>
      <c r="BH11" s="502"/>
      <c r="BI11" s="502"/>
      <c r="BJ11" s="502"/>
      <c r="BK11" s="502"/>
      <c r="BL11" s="502"/>
      <c r="BM11" s="503"/>
      <c r="BN11" s="467">
        <v>298137</v>
      </c>
      <c r="BO11" s="468"/>
      <c r="BP11" s="468"/>
      <c r="BQ11" s="468"/>
      <c r="BR11" s="468"/>
      <c r="BS11" s="468"/>
      <c r="BT11" s="468"/>
      <c r="BU11" s="469"/>
      <c r="BV11" s="467">
        <v>372688</v>
      </c>
      <c r="BW11" s="468"/>
      <c r="BX11" s="468"/>
      <c r="BY11" s="468"/>
      <c r="BZ11" s="468"/>
      <c r="CA11" s="468"/>
      <c r="CB11" s="468"/>
      <c r="CC11" s="469"/>
      <c r="CD11" s="470" t="s">
        <v>126</v>
      </c>
      <c r="CE11" s="471"/>
      <c r="CF11" s="471"/>
      <c r="CG11" s="471"/>
      <c r="CH11" s="471"/>
      <c r="CI11" s="471"/>
      <c r="CJ11" s="471"/>
      <c r="CK11" s="471"/>
      <c r="CL11" s="471"/>
      <c r="CM11" s="471"/>
      <c r="CN11" s="471"/>
      <c r="CO11" s="471"/>
      <c r="CP11" s="471"/>
      <c r="CQ11" s="471"/>
      <c r="CR11" s="471"/>
      <c r="CS11" s="472"/>
      <c r="CT11" s="507" t="s">
        <v>127</v>
      </c>
      <c r="CU11" s="508"/>
      <c r="CV11" s="508"/>
      <c r="CW11" s="508"/>
      <c r="CX11" s="508"/>
      <c r="CY11" s="508"/>
      <c r="CZ11" s="508"/>
      <c r="DA11" s="509"/>
      <c r="DB11" s="507" t="s">
        <v>127</v>
      </c>
      <c r="DC11" s="508"/>
      <c r="DD11" s="508"/>
      <c r="DE11" s="508"/>
      <c r="DF11" s="508"/>
      <c r="DG11" s="508"/>
      <c r="DH11" s="508"/>
      <c r="DI11" s="509"/>
      <c r="DJ11" s="186"/>
      <c r="DK11" s="186"/>
      <c r="DL11" s="186"/>
      <c r="DM11" s="186"/>
      <c r="DN11" s="186"/>
      <c r="DO11" s="186"/>
    </row>
    <row r="12" spans="1:119" ht="18.75" customHeight="1">
      <c r="A12" s="187"/>
      <c r="B12" s="527" t="s">
        <v>128</v>
      </c>
      <c r="C12" s="528"/>
      <c r="D12" s="528"/>
      <c r="E12" s="528"/>
      <c r="F12" s="528"/>
      <c r="G12" s="528"/>
      <c r="H12" s="528"/>
      <c r="I12" s="528"/>
      <c r="J12" s="528"/>
      <c r="K12" s="529"/>
      <c r="L12" s="536" t="s">
        <v>129</v>
      </c>
      <c r="M12" s="537"/>
      <c r="N12" s="537"/>
      <c r="O12" s="537"/>
      <c r="P12" s="537"/>
      <c r="Q12" s="538"/>
      <c r="R12" s="539">
        <v>59522</v>
      </c>
      <c r="S12" s="540"/>
      <c r="T12" s="540"/>
      <c r="U12" s="540"/>
      <c r="V12" s="541"/>
      <c r="W12" s="542" t="s">
        <v>1</v>
      </c>
      <c r="X12" s="500"/>
      <c r="Y12" s="500"/>
      <c r="Z12" s="500"/>
      <c r="AA12" s="500"/>
      <c r="AB12" s="543"/>
      <c r="AC12" s="544" t="s">
        <v>130</v>
      </c>
      <c r="AD12" s="545"/>
      <c r="AE12" s="545"/>
      <c r="AF12" s="545"/>
      <c r="AG12" s="546"/>
      <c r="AH12" s="544" t="s">
        <v>131</v>
      </c>
      <c r="AI12" s="545"/>
      <c r="AJ12" s="545"/>
      <c r="AK12" s="545"/>
      <c r="AL12" s="547"/>
      <c r="AM12" s="496" t="s">
        <v>132</v>
      </c>
      <c r="AN12" s="497"/>
      <c r="AO12" s="497"/>
      <c r="AP12" s="497"/>
      <c r="AQ12" s="497"/>
      <c r="AR12" s="497"/>
      <c r="AS12" s="497"/>
      <c r="AT12" s="498"/>
      <c r="AU12" s="499" t="s">
        <v>133</v>
      </c>
      <c r="AV12" s="500"/>
      <c r="AW12" s="500"/>
      <c r="AX12" s="500"/>
      <c r="AY12" s="501" t="s">
        <v>134</v>
      </c>
      <c r="AZ12" s="502"/>
      <c r="BA12" s="502"/>
      <c r="BB12" s="502"/>
      <c r="BC12" s="502"/>
      <c r="BD12" s="502"/>
      <c r="BE12" s="502"/>
      <c r="BF12" s="502"/>
      <c r="BG12" s="502"/>
      <c r="BH12" s="502"/>
      <c r="BI12" s="502"/>
      <c r="BJ12" s="502"/>
      <c r="BK12" s="502"/>
      <c r="BL12" s="502"/>
      <c r="BM12" s="503"/>
      <c r="BN12" s="467">
        <v>0</v>
      </c>
      <c r="BO12" s="468"/>
      <c r="BP12" s="468"/>
      <c r="BQ12" s="468"/>
      <c r="BR12" s="468"/>
      <c r="BS12" s="468"/>
      <c r="BT12" s="468"/>
      <c r="BU12" s="469"/>
      <c r="BV12" s="467">
        <v>482605</v>
      </c>
      <c r="BW12" s="468"/>
      <c r="BX12" s="468"/>
      <c r="BY12" s="468"/>
      <c r="BZ12" s="468"/>
      <c r="CA12" s="468"/>
      <c r="CB12" s="468"/>
      <c r="CC12" s="469"/>
      <c r="CD12" s="470" t="s">
        <v>135</v>
      </c>
      <c r="CE12" s="471"/>
      <c r="CF12" s="471"/>
      <c r="CG12" s="471"/>
      <c r="CH12" s="471"/>
      <c r="CI12" s="471"/>
      <c r="CJ12" s="471"/>
      <c r="CK12" s="471"/>
      <c r="CL12" s="471"/>
      <c r="CM12" s="471"/>
      <c r="CN12" s="471"/>
      <c r="CO12" s="471"/>
      <c r="CP12" s="471"/>
      <c r="CQ12" s="471"/>
      <c r="CR12" s="471"/>
      <c r="CS12" s="472"/>
      <c r="CT12" s="507" t="s">
        <v>136</v>
      </c>
      <c r="CU12" s="508"/>
      <c r="CV12" s="508"/>
      <c r="CW12" s="508"/>
      <c r="CX12" s="508"/>
      <c r="CY12" s="508"/>
      <c r="CZ12" s="508"/>
      <c r="DA12" s="509"/>
      <c r="DB12" s="507" t="s">
        <v>137</v>
      </c>
      <c r="DC12" s="508"/>
      <c r="DD12" s="508"/>
      <c r="DE12" s="508"/>
      <c r="DF12" s="508"/>
      <c r="DG12" s="508"/>
      <c r="DH12" s="508"/>
      <c r="DI12" s="509"/>
      <c r="DJ12" s="186"/>
      <c r="DK12" s="186"/>
      <c r="DL12" s="186"/>
      <c r="DM12" s="186"/>
      <c r="DN12" s="186"/>
      <c r="DO12" s="186"/>
    </row>
    <row r="13" spans="1:119" ht="18.75" customHeight="1">
      <c r="A13" s="187"/>
      <c r="B13" s="530"/>
      <c r="C13" s="531"/>
      <c r="D13" s="531"/>
      <c r="E13" s="531"/>
      <c r="F13" s="531"/>
      <c r="G13" s="531"/>
      <c r="H13" s="531"/>
      <c r="I13" s="531"/>
      <c r="J13" s="531"/>
      <c r="K13" s="532"/>
      <c r="L13" s="197"/>
      <c r="M13" s="558" t="s">
        <v>138</v>
      </c>
      <c r="N13" s="559"/>
      <c r="O13" s="559"/>
      <c r="P13" s="559"/>
      <c r="Q13" s="560"/>
      <c r="R13" s="551">
        <v>58718</v>
      </c>
      <c r="S13" s="552"/>
      <c r="T13" s="552"/>
      <c r="U13" s="552"/>
      <c r="V13" s="553"/>
      <c r="W13" s="483" t="s">
        <v>139</v>
      </c>
      <c r="X13" s="484"/>
      <c r="Y13" s="484"/>
      <c r="Z13" s="484"/>
      <c r="AA13" s="484"/>
      <c r="AB13" s="474"/>
      <c r="AC13" s="518">
        <v>570</v>
      </c>
      <c r="AD13" s="519"/>
      <c r="AE13" s="519"/>
      <c r="AF13" s="519"/>
      <c r="AG13" s="561"/>
      <c r="AH13" s="518">
        <v>556</v>
      </c>
      <c r="AI13" s="519"/>
      <c r="AJ13" s="519"/>
      <c r="AK13" s="519"/>
      <c r="AL13" s="520"/>
      <c r="AM13" s="496" t="s">
        <v>140</v>
      </c>
      <c r="AN13" s="497"/>
      <c r="AO13" s="497"/>
      <c r="AP13" s="497"/>
      <c r="AQ13" s="497"/>
      <c r="AR13" s="497"/>
      <c r="AS13" s="497"/>
      <c r="AT13" s="498"/>
      <c r="AU13" s="499" t="s">
        <v>141</v>
      </c>
      <c r="AV13" s="500"/>
      <c r="AW13" s="500"/>
      <c r="AX13" s="500"/>
      <c r="AY13" s="501" t="s">
        <v>142</v>
      </c>
      <c r="AZ13" s="502"/>
      <c r="BA13" s="502"/>
      <c r="BB13" s="502"/>
      <c r="BC13" s="502"/>
      <c r="BD13" s="502"/>
      <c r="BE13" s="502"/>
      <c r="BF13" s="502"/>
      <c r="BG13" s="502"/>
      <c r="BH13" s="502"/>
      <c r="BI13" s="502"/>
      <c r="BJ13" s="502"/>
      <c r="BK13" s="502"/>
      <c r="BL13" s="502"/>
      <c r="BM13" s="503"/>
      <c r="BN13" s="467">
        <v>530359</v>
      </c>
      <c r="BO13" s="468"/>
      <c r="BP13" s="468"/>
      <c r="BQ13" s="468"/>
      <c r="BR13" s="468"/>
      <c r="BS13" s="468"/>
      <c r="BT13" s="468"/>
      <c r="BU13" s="469"/>
      <c r="BV13" s="467">
        <v>-56514</v>
      </c>
      <c r="BW13" s="468"/>
      <c r="BX13" s="468"/>
      <c r="BY13" s="468"/>
      <c r="BZ13" s="468"/>
      <c r="CA13" s="468"/>
      <c r="CB13" s="468"/>
      <c r="CC13" s="469"/>
      <c r="CD13" s="470" t="s">
        <v>143</v>
      </c>
      <c r="CE13" s="471"/>
      <c r="CF13" s="471"/>
      <c r="CG13" s="471"/>
      <c r="CH13" s="471"/>
      <c r="CI13" s="471"/>
      <c r="CJ13" s="471"/>
      <c r="CK13" s="471"/>
      <c r="CL13" s="471"/>
      <c r="CM13" s="471"/>
      <c r="CN13" s="471"/>
      <c r="CO13" s="471"/>
      <c r="CP13" s="471"/>
      <c r="CQ13" s="471"/>
      <c r="CR13" s="471"/>
      <c r="CS13" s="472"/>
      <c r="CT13" s="464">
        <v>5.7</v>
      </c>
      <c r="CU13" s="465"/>
      <c r="CV13" s="465"/>
      <c r="CW13" s="465"/>
      <c r="CX13" s="465"/>
      <c r="CY13" s="465"/>
      <c r="CZ13" s="465"/>
      <c r="DA13" s="466"/>
      <c r="DB13" s="464">
        <v>5.5</v>
      </c>
      <c r="DC13" s="465"/>
      <c r="DD13" s="465"/>
      <c r="DE13" s="465"/>
      <c r="DF13" s="465"/>
      <c r="DG13" s="465"/>
      <c r="DH13" s="465"/>
      <c r="DI13" s="466"/>
      <c r="DJ13" s="186"/>
      <c r="DK13" s="186"/>
      <c r="DL13" s="186"/>
      <c r="DM13" s="186"/>
      <c r="DN13" s="186"/>
      <c r="DO13" s="186"/>
    </row>
    <row r="14" spans="1:119" ht="18.75" customHeight="1" thickBot="1">
      <c r="A14" s="187"/>
      <c r="B14" s="530"/>
      <c r="C14" s="531"/>
      <c r="D14" s="531"/>
      <c r="E14" s="531"/>
      <c r="F14" s="531"/>
      <c r="G14" s="531"/>
      <c r="H14" s="531"/>
      <c r="I14" s="531"/>
      <c r="J14" s="531"/>
      <c r="K14" s="532"/>
      <c r="L14" s="548" t="s">
        <v>144</v>
      </c>
      <c r="M14" s="549"/>
      <c r="N14" s="549"/>
      <c r="O14" s="549"/>
      <c r="P14" s="549"/>
      <c r="Q14" s="550"/>
      <c r="R14" s="551">
        <v>59151</v>
      </c>
      <c r="S14" s="552"/>
      <c r="T14" s="552"/>
      <c r="U14" s="552"/>
      <c r="V14" s="553"/>
      <c r="W14" s="457"/>
      <c r="X14" s="458"/>
      <c r="Y14" s="458"/>
      <c r="Z14" s="458"/>
      <c r="AA14" s="458"/>
      <c r="AB14" s="447"/>
      <c r="AC14" s="554">
        <v>2.2000000000000002</v>
      </c>
      <c r="AD14" s="555"/>
      <c r="AE14" s="555"/>
      <c r="AF14" s="555"/>
      <c r="AG14" s="556"/>
      <c r="AH14" s="554">
        <v>2.1</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145</v>
      </c>
      <c r="CE14" s="563"/>
      <c r="CF14" s="563"/>
      <c r="CG14" s="563"/>
      <c r="CH14" s="563"/>
      <c r="CI14" s="563"/>
      <c r="CJ14" s="563"/>
      <c r="CK14" s="563"/>
      <c r="CL14" s="563"/>
      <c r="CM14" s="563"/>
      <c r="CN14" s="563"/>
      <c r="CO14" s="563"/>
      <c r="CP14" s="563"/>
      <c r="CQ14" s="563"/>
      <c r="CR14" s="563"/>
      <c r="CS14" s="564"/>
      <c r="CT14" s="565" t="s">
        <v>137</v>
      </c>
      <c r="CU14" s="566"/>
      <c r="CV14" s="566"/>
      <c r="CW14" s="566"/>
      <c r="CX14" s="566"/>
      <c r="CY14" s="566"/>
      <c r="CZ14" s="566"/>
      <c r="DA14" s="567"/>
      <c r="DB14" s="565" t="s">
        <v>146</v>
      </c>
      <c r="DC14" s="566"/>
      <c r="DD14" s="566"/>
      <c r="DE14" s="566"/>
      <c r="DF14" s="566"/>
      <c r="DG14" s="566"/>
      <c r="DH14" s="566"/>
      <c r="DI14" s="567"/>
      <c r="DJ14" s="186"/>
      <c r="DK14" s="186"/>
      <c r="DL14" s="186"/>
      <c r="DM14" s="186"/>
      <c r="DN14" s="186"/>
      <c r="DO14" s="186"/>
    </row>
    <row r="15" spans="1:119" ht="18.75" customHeight="1">
      <c r="A15" s="187"/>
      <c r="B15" s="530"/>
      <c r="C15" s="531"/>
      <c r="D15" s="531"/>
      <c r="E15" s="531"/>
      <c r="F15" s="531"/>
      <c r="G15" s="531"/>
      <c r="H15" s="531"/>
      <c r="I15" s="531"/>
      <c r="J15" s="531"/>
      <c r="K15" s="532"/>
      <c r="L15" s="197"/>
      <c r="M15" s="558" t="s">
        <v>147</v>
      </c>
      <c r="N15" s="559"/>
      <c r="O15" s="559"/>
      <c r="P15" s="559"/>
      <c r="Q15" s="560"/>
      <c r="R15" s="551">
        <v>58460</v>
      </c>
      <c r="S15" s="552"/>
      <c r="T15" s="552"/>
      <c r="U15" s="552"/>
      <c r="V15" s="553"/>
      <c r="W15" s="483" t="s">
        <v>148</v>
      </c>
      <c r="X15" s="484"/>
      <c r="Y15" s="484"/>
      <c r="Z15" s="484"/>
      <c r="AA15" s="484"/>
      <c r="AB15" s="474"/>
      <c r="AC15" s="518">
        <v>6800</v>
      </c>
      <c r="AD15" s="519"/>
      <c r="AE15" s="519"/>
      <c r="AF15" s="519"/>
      <c r="AG15" s="561"/>
      <c r="AH15" s="518">
        <v>6914</v>
      </c>
      <c r="AI15" s="519"/>
      <c r="AJ15" s="519"/>
      <c r="AK15" s="519"/>
      <c r="AL15" s="520"/>
      <c r="AM15" s="496"/>
      <c r="AN15" s="497"/>
      <c r="AO15" s="497"/>
      <c r="AP15" s="497"/>
      <c r="AQ15" s="497"/>
      <c r="AR15" s="497"/>
      <c r="AS15" s="497"/>
      <c r="AT15" s="498"/>
      <c r="AU15" s="499"/>
      <c r="AV15" s="500"/>
      <c r="AW15" s="500"/>
      <c r="AX15" s="500"/>
      <c r="AY15" s="427" t="s">
        <v>149</v>
      </c>
      <c r="AZ15" s="428"/>
      <c r="BA15" s="428"/>
      <c r="BB15" s="428"/>
      <c r="BC15" s="428"/>
      <c r="BD15" s="428"/>
      <c r="BE15" s="428"/>
      <c r="BF15" s="428"/>
      <c r="BG15" s="428"/>
      <c r="BH15" s="428"/>
      <c r="BI15" s="428"/>
      <c r="BJ15" s="428"/>
      <c r="BK15" s="428"/>
      <c r="BL15" s="428"/>
      <c r="BM15" s="429"/>
      <c r="BN15" s="430">
        <v>6586483</v>
      </c>
      <c r="BO15" s="431"/>
      <c r="BP15" s="431"/>
      <c r="BQ15" s="431"/>
      <c r="BR15" s="431"/>
      <c r="BS15" s="431"/>
      <c r="BT15" s="431"/>
      <c r="BU15" s="432"/>
      <c r="BV15" s="430">
        <v>6475887</v>
      </c>
      <c r="BW15" s="431"/>
      <c r="BX15" s="431"/>
      <c r="BY15" s="431"/>
      <c r="BZ15" s="431"/>
      <c r="CA15" s="431"/>
      <c r="CB15" s="431"/>
      <c r="CC15" s="432"/>
      <c r="CD15" s="568" t="s">
        <v>150</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30"/>
      <c r="C16" s="531"/>
      <c r="D16" s="531"/>
      <c r="E16" s="531"/>
      <c r="F16" s="531"/>
      <c r="G16" s="531"/>
      <c r="H16" s="531"/>
      <c r="I16" s="531"/>
      <c r="J16" s="531"/>
      <c r="K16" s="532"/>
      <c r="L16" s="548" t="s">
        <v>151</v>
      </c>
      <c r="M16" s="579"/>
      <c r="N16" s="579"/>
      <c r="O16" s="579"/>
      <c r="P16" s="579"/>
      <c r="Q16" s="580"/>
      <c r="R16" s="571" t="s">
        <v>152</v>
      </c>
      <c r="S16" s="572"/>
      <c r="T16" s="572"/>
      <c r="U16" s="572"/>
      <c r="V16" s="573"/>
      <c r="W16" s="457"/>
      <c r="X16" s="458"/>
      <c r="Y16" s="458"/>
      <c r="Z16" s="458"/>
      <c r="AA16" s="458"/>
      <c r="AB16" s="447"/>
      <c r="AC16" s="554">
        <v>25.9</v>
      </c>
      <c r="AD16" s="555"/>
      <c r="AE16" s="555"/>
      <c r="AF16" s="555"/>
      <c r="AG16" s="556"/>
      <c r="AH16" s="554">
        <v>26.4</v>
      </c>
      <c r="AI16" s="555"/>
      <c r="AJ16" s="555"/>
      <c r="AK16" s="555"/>
      <c r="AL16" s="557"/>
      <c r="AM16" s="496"/>
      <c r="AN16" s="497"/>
      <c r="AO16" s="497"/>
      <c r="AP16" s="497"/>
      <c r="AQ16" s="497"/>
      <c r="AR16" s="497"/>
      <c r="AS16" s="497"/>
      <c r="AT16" s="498"/>
      <c r="AU16" s="499"/>
      <c r="AV16" s="500"/>
      <c r="AW16" s="500"/>
      <c r="AX16" s="500"/>
      <c r="AY16" s="501" t="s">
        <v>153</v>
      </c>
      <c r="AZ16" s="502"/>
      <c r="BA16" s="502"/>
      <c r="BB16" s="502"/>
      <c r="BC16" s="502"/>
      <c r="BD16" s="502"/>
      <c r="BE16" s="502"/>
      <c r="BF16" s="502"/>
      <c r="BG16" s="502"/>
      <c r="BH16" s="502"/>
      <c r="BI16" s="502"/>
      <c r="BJ16" s="502"/>
      <c r="BK16" s="502"/>
      <c r="BL16" s="502"/>
      <c r="BM16" s="503"/>
      <c r="BN16" s="467">
        <v>9334832</v>
      </c>
      <c r="BO16" s="468"/>
      <c r="BP16" s="468"/>
      <c r="BQ16" s="468"/>
      <c r="BR16" s="468"/>
      <c r="BS16" s="468"/>
      <c r="BT16" s="468"/>
      <c r="BU16" s="469"/>
      <c r="BV16" s="467">
        <v>9072555</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c r="A17" s="187"/>
      <c r="B17" s="533"/>
      <c r="C17" s="534"/>
      <c r="D17" s="534"/>
      <c r="E17" s="534"/>
      <c r="F17" s="534"/>
      <c r="G17" s="534"/>
      <c r="H17" s="534"/>
      <c r="I17" s="534"/>
      <c r="J17" s="534"/>
      <c r="K17" s="535"/>
      <c r="L17" s="202"/>
      <c r="M17" s="574" t="s">
        <v>154</v>
      </c>
      <c r="N17" s="575"/>
      <c r="O17" s="575"/>
      <c r="P17" s="575"/>
      <c r="Q17" s="576"/>
      <c r="R17" s="571" t="s">
        <v>155</v>
      </c>
      <c r="S17" s="572"/>
      <c r="T17" s="572"/>
      <c r="U17" s="572"/>
      <c r="V17" s="573"/>
      <c r="W17" s="483" t="s">
        <v>156</v>
      </c>
      <c r="X17" s="484"/>
      <c r="Y17" s="484"/>
      <c r="Z17" s="484"/>
      <c r="AA17" s="484"/>
      <c r="AB17" s="474"/>
      <c r="AC17" s="518">
        <v>18906</v>
      </c>
      <c r="AD17" s="519"/>
      <c r="AE17" s="519"/>
      <c r="AF17" s="519"/>
      <c r="AG17" s="561"/>
      <c r="AH17" s="518">
        <v>18745</v>
      </c>
      <c r="AI17" s="519"/>
      <c r="AJ17" s="519"/>
      <c r="AK17" s="519"/>
      <c r="AL17" s="520"/>
      <c r="AM17" s="496"/>
      <c r="AN17" s="497"/>
      <c r="AO17" s="497"/>
      <c r="AP17" s="497"/>
      <c r="AQ17" s="497"/>
      <c r="AR17" s="497"/>
      <c r="AS17" s="497"/>
      <c r="AT17" s="498"/>
      <c r="AU17" s="499"/>
      <c r="AV17" s="500"/>
      <c r="AW17" s="500"/>
      <c r="AX17" s="500"/>
      <c r="AY17" s="501" t="s">
        <v>157</v>
      </c>
      <c r="AZ17" s="502"/>
      <c r="BA17" s="502"/>
      <c r="BB17" s="502"/>
      <c r="BC17" s="502"/>
      <c r="BD17" s="502"/>
      <c r="BE17" s="502"/>
      <c r="BF17" s="502"/>
      <c r="BG17" s="502"/>
      <c r="BH17" s="502"/>
      <c r="BI17" s="502"/>
      <c r="BJ17" s="502"/>
      <c r="BK17" s="502"/>
      <c r="BL17" s="502"/>
      <c r="BM17" s="503"/>
      <c r="BN17" s="467">
        <v>8376490</v>
      </c>
      <c r="BO17" s="468"/>
      <c r="BP17" s="468"/>
      <c r="BQ17" s="468"/>
      <c r="BR17" s="468"/>
      <c r="BS17" s="468"/>
      <c r="BT17" s="468"/>
      <c r="BU17" s="469"/>
      <c r="BV17" s="467">
        <v>8252102</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c r="A18" s="187"/>
      <c r="B18" s="581" t="s">
        <v>158</v>
      </c>
      <c r="C18" s="510"/>
      <c r="D18" s="510"/>
      <c r="E18" s="582"/>
      <c r="F18" s="582"/>
      <c r="G18" s="582"/>
      <c r="H18" s="582"/>
      <c r="I18" s="582"/>
      <c r="J18" s="582"/>
      <c r="K18" s="582"/>
      <c r="L18" s="583">
        <v>42.07</v>
      </c>
      <c r="M18" s="583"/>
      <c r="N18" s="583"/>
      <c r="O18" s="583"/>
      <c r="P18" s="583"/>
      <c r="Q18" s="583"/>
      <c r="R18" s="584"/>
      <c r="S18" s="584"/>
      <c r="T18" s="584"/>
      <c r="U18" s="584"/>
      <c r="V18" s="585"/>
      <c r="W18" s="485"/>
      <c r="X18" s="486"/>
      <c r="Y18" s="486"/>
      <c r="Z18" s="486"/>
      <c r="AA18" s="486"/>
      <c r="AB18" s="477"/>
      <c r="AC18" s="586">
        <v>72</v>
      </c>
      <c r="AD18" s="587"/>
      <c r="AE18" s="587"/>
      <c r="AF18" s="587"/>
      <c r="AG18" s="588"/>
      <c r="AH18" s="586">
        <v>71.5</v>
      </c>
      <c r="AI18" s="587"/>
      <c r="AJ18" s="587"/>
      <c r="AK18" s="587"/>
      <c r="AL18" s="589"/>
      <c r="AM18" s="496"/>
      <c r="AN18" s="497"/>
      <c r="AO18" s="497"/>
      <c r="AP18" s="497"/>
      <c r="AQ18" s="497"/>
      <c r="AR18" s="497"/>
      <c r="AS18" s="497"/>
      <c r="AT18" s="498"/>
      <c r="AU18" s="499"/>
      <c r="AV18" s="500"/>
      <c r="AW18" s="500"/>
      <c r="AX18" s="500"/>
      <c r="AY18" s="501" t="s">
        <v>159</v>
      </c>
      <c r="AZ18" s="502"/>
      <c r="BA18" s="502"/>
      <c r="BB18" s="502"/>
      <c r="BC18" s="502"/>
      <c r="BD18" s="502"/>
      <c r="BE18" s="502"/>
      <c r="BF18" s="502"/>
      <c r="BG18" s="502"/>
      <c r="BH18" s="502"/>
      <c r="BI18" s="502"/>
      <c r="BJ18" s="502"/>
      <c r="BK18" s="502"/>
      <c r="BL18" s="502"/>
      <c r="BM18" s="503"/>
      <c r="BN18" s="467">
        <v>11005124</v>
      </c>
      <c r="BO18" s="468"/>
      <c r="BP18" s="468"/>
      <c r="BQ18" s="468"/>
      <c r="BR18" s="468"/>
      <c r="BS18" s="468"/>
      <c r="BT18" s="468"/>
      <c r="BU18" s="469"/>
      <c r="BV18" s="467">
        <v>11237872</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c r="A19" s="187"/>
      <c r="B19" s="581" t="s">
        <v>160</v>
      </c>
      <c r="C19" s="510"/>
      <c r="D19" s="510"/>
      <c r="E19" s="582"/>
      <c r="F19" s="582"/>
      <c r="G19" s="582"/>
      <c r="H19" s="582"/>
      <c r="I19" s="582"/>
      <c r="J19" s="582"/>
      <c r="K19" s="582"/>
      <c r="L19" s="590">
        <v>1378</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161</v>
      </c>
      <c r="AZ19" s="502"/>
      <c r="BA19" s="502"/>
      <c r="BB19" s="502"/>
      <c r="BC19" s="502"/>
      <c r="BD19" s="502"/>
      <c r="BE19" s="502"/>
      <c r="BF19" s="502"/>
      <c r="BG19" s="502"/>
      <c r="BH19" s="502"/>
      <c r="BI19" s="502"/>
      <c r="BJ19" s="502"/>
      <c r="BK19" s="502"/>
      <c r="BL19" s="502"/>
      <c r="BM19" s="503"/>
      <c r="BN19" s="467">
        <v>14564984</v>
      </c>
      <c r="BO19" s="468"/>
      <c r="BP19" s="468"/>
      <c r="BQ19" s="468"/>
      <c r="BR19" s="468"/>
      <c r="BS19" s="468"/>
      <c r="BT19" s="468"/>
      <c r="BU19" s="469"/>
      <c r="BV19" s="467">
        <v>14619678</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c r="A20" s="187"/>
      <c r="B20" s="581" t="s">
        <v>162</v>
      </c>
      <c r="C20" s="510"/>
      <c r="D20" s="510"/>
      <c r="E20" s="582"/>
      <c r="F20" s="582"/>
      <c r="G20" s="582"/>
      <c r="H20" s="582"/>
      <c r="I20" s="582"/>
      <c r="J20" s="582"/>
      <c r="K20" s="582"/>
      <c r="L20" s="590">
        <v>22320</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c r="A21" s="187"/>
      <c r="B21" s="601" t="s">
        <v>163</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c r="A22" s="187"/>
      <c r="B22" s="604" t="s">
        <v>164</v>
      </c>
      <c r="C22" s="605"/>
      <c r="D22" s="606"/>
      <c r="E22" s="479" t="s">
        <v>1</v>
      </c>
      <c r="F22" s="484"/>
      <c r="G22" s="484"/>
      <c r="H22" s="484"/>
      <c r="I22" s="484"/>
      <c r="J22" s="484"/>
      <c r="K22" s="474"/>
      <c r="L22" s="479" t="s">
        <v>165</v>
      </c>
      <c r="M22" s="484"/>
      <c r="N22" s="484"/>
      <c r="O22" s="484"/>
      <c r="P22" s="474"/>
      <c r="Q22" s="613" t="s">
        <v>166</v>
      </c>
      <c r="R22" s="614"/>
      <c r="S22" s="614"/>
      <c r="T22" s="614"/>
      <c r="U22" s="614"/>
      <c r="V22" s="615"/>
      <c r="W22" s="619" t="s">
        <v>167</v>
      </c>
      <c r="X22" s="605"/>
      <c r="Y22" s="606"/>
      <c r="Z22" s="479" t="s">
        <v>1</v>
      </c>
      <c r="AA22" s="484"/>
      <c r="AB22" s="484"/>
      <c r="AC22" s="484"/>
      <c r="AD22" s="484"/>
      <c r="AE22" s="484"/>
      <c r="AF22" s="484"/>
      <c r="AG22" s="474"/>
      <c r="AH22" s="632" t="s">
        <v>168</v>
      </c>
      <c r="AI22" s="484"/>
      <c r="AJ22" s="484"/>
      <c r="AK22" s="484"/>
      <c r="AL22" s="474"/>
      <c r="AM22" s="632" t="s">
        <v>169</v>
      </c>
      <c r="AN22" s="633"/>
      <c r="AO22" s="633"/>
      <c r="AP22" s="633"/>
      <c r="AQ22" s="633"/>
      <c r="AR22" s="634"/>
      <c r="AS22" s="613" t="s">
        <v>166</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170</v>
      </c>
      <c r="AZ23" s="428"/>
      <c r="BA23" s="428"/>
      <c r="BB23" s="428"/>
      <c r="BC23" s="428"/>
      <c r="BD23" s="428"/>
      <c r="BE23" s="428"/>
      <c r="BF23" s="428"/>
      <c r="BG23" s="428"/>
      <c r="BH23" s="428"/>
      <c r="BI23" s="428"/>
      <c r="BJ23" s="428"/>
      <c r="BK23" s="428"/>
      <c r="BL23" s="428"/>
      <c r="BM23" s="429"/>
      <c r="BN23" s="467">
        <v>13958907</v>
      </c>
      <c r="BO23" s="468"/>
      <c r="BP23" s="468"/>
      <c r="BQ23" s="468"/>
      <c r="BR23" s="468"/>
      <c r="BS23" s="468"/>
      <c r="BT23" s="468"/>
      <c r="BU23" s="469"/>
      <c r="BV23" s="467">
        <v>14215218</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c r="A24" s="187"/>
      <c r="B24" s="607"/>
      <c r="C24" s="608"/>
      <c r="D24" s="609"/>
      <c r="E24" s="517" t="s">
        <v>171</v>
      </c>
      <c r="F24" s="497"/>
      <c r="G24" s="497"/>
      <c r="H24" s="497"/>
      <c r="I24" s="497"/>
      <c r="J24" s="497"/>
      <c r="K24" s="498"/>
      <c r="L24" s="518">
        <v>1</v>
      </c>
      <c r="M24" s="519"/>
      <c r="N24" s="519"/>
      <c r="O24" s="519"/>
      <c r="P24" s="561"/>
      <c r="Q24" s="518">
        <v>8750</v>
      </c>
      <c r="R24" s="519"/>
      <c r="S24" s="519"/>
      <c r="T24" s="519"/>
      <c r="U24" s="519"/>
      <c r="V24" s="561"/>
      <c r="W24" s="620"/>
      <c r="X24" s="608"/>
      <c r="Y24" s="609"/>
      <c r="Z24" s="517" t="s">
        <v>172</v>
      </c>
      <c r="AA24" s="497"/>
      <c r="AB24" s="497"/>
      <c r="AC24" s="497"/>
      <c r="AD24" s="497"/>
      <c r="AE24" s="497"/>
      <c r="AF24" s="497"/>
      <c r="AG24" s="498"/>
      <c r="AH24" s="518">
        <v>314</v>
      </c>
      <c r="AI24" s="519"/>
      <c r="AJ24" s="519"/>
      <c r="AK24" s="519"/>
      <c r="AL24" s="561"/>
      <c r="AM24" s="518">
        <v>944826</v>
      </c>
      <c r="AN24" s="519"/>
      <c r="AO24" s="519"/>
      <c r="AP24" s="519"/>
      <c r="AQ24" s="519"/>
      <c r="AR24" s="561"/>
      <c r="AS24" s="518">
        <v>3009</v>
      </c>
      <c r="AT24" s="519"/>
      <c r="AU24" s="519"/>
      <c r="AV24" s="519"/>
      <c r="AW24" s="519"/>
      <c r="AX24" s="520"/>
      <c r="AY24" s="640" t="s">
        <v>173</v>
      </c>
      <c r="AZ24" s="641"/>
      <c r="BA24" s="641"/>
      <c r="BB24" s="641"/>
      <c r="BC24" s="641"/>
      <c r="BD24" s="641"/>
      <c r="BE24" s="641"/>
      <c r="BF24" s="641"/>
      <c r="BG24" s="641"/>
      <c r="BH24" s="641"/>
      <c r="BI24" s="641"/>
      <c r="BJ24" s="641"/>
      <c r="BK24" s="641"/>
      <c r="BL24" s="641"/>
      <c r="BM24" s="642"/>
      <c r="BN24" s="467">
        <v>13021946</v>
      </c>
      <c r="BO24" s="468"/>
      <c r="BP24" s="468"/>
      <c r="BQ24" s="468"/>
      <c r="BR24" s="468"/>
      <c r="BS24" s="468"/>
      <c r="BT24" s="468"/>
      <c r="BU24" s="469"/>
      <c r="BV24" s="467">
        <v>13008824</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c r="A25" s="187"/>
      <c r="B25" s="607"/>
      <c r="C25" s="608"/>
      <c r="D25" s="609"/>
      <c r="E25" s="517" t="s">
        <v>174</v>
      </c>
      <c r="F25" s="497"/>
      <c r="G25" s="497"/>
      <c r="H25" s="497"/>
      <c r="I25" s="497"/>
      <c r="J25" s="497"/>
      <c r="K25" s="498"/>
      <c r="L25" s="518">
        <v>2</v>
      </c>
      <c r="M25" s="519"/>
      <c r="N25" s="519"/>
      <c r="O25" s="519"/>
      <c r="P25" s="561"/>
      <c r="Q25" s="518">
        <v>6890</v>
      </c>
      <c r="R25" s="519"/>
      <c r="S25" s="519"/>
      <c r="T25" s="519"/>
      <c r="U25" s="519"/>
      <c r="V25" s="561"/>
      <c r="W25" s="620"/>
      <c r="X25" s="608"/>
      <c r="Y25" s="609"/>
      <c r="Z25" s="517" t="s">
        <v>175</v>
      </c>
      <c r="AA25" s="497"/>
      <c r="AB25" s="497"/>
      <c r="AC25" s="497"/>
      <c r="AD25" s="497"/>
      <c r="AE25" s="497"/>
      <c r="AF25" s="497"/>
      <c r="AG25" s="498"/>
      <c r="AH25" s="518" t="s">
        <v>146</v>
      </c>
      <c r="AI25" s="519"/>
      <c r="AJ25" s="519"/>
      <c r="AK25" s="519"/>
      <c r="AL25" s="561"/>
      <c r="AM25" s="518" t="s">
        <v>146</v>
      </c>
      <c r="AN25" s="519"/>
      <c r="AO25" s="519"/>
      <c r="AP25" s="519"/>
      <c r="AQ25" s="519"/>
      <c r="AR25" s="561"/>
      <c r="AS25" s="518" t="s">
        <v>146</v>
      </c>
      <c r="AT25" s="519"/>
      <c r="AU25" s="519"/>
      <c r="AV25" s="519"/>
      <c r="AW25" s="519"/>
      <c r="AX25" s="520"/>
      <c r="AY25" s="427" t="s">
        <v>176</v>
      </c>
      <c r="AZ25" s="428"/>
      <c r="BA25" s="428"/>
      <c r="BB25" s="428"/>
      <c r="BC25" s="428"/>
      <c r="BD25" s="428"/>
      <c r="BE25" s="428"/>
      <c r="BF25" s="428"/>
      <c r="BG25" s="428"/>
      <c r="BH25" s="428"/>
      <c r="BI25" s="428"/>
      <c r="BJ25" s="428"/>
      <c r="BK25" s="428"/>
      <c r="BL25" s="428"/>
      <c r="BM25" s="429"/>
      <c r="BN25" s="430">
        <v>662464</v>
      </c>
      <c r="BO25" s="431"/>
      <c r="BP25" s="431"/>
      <c r="BQ25" s="431"/>
      <c r="BR25" s="431"/>
      <c r="BS25" s="431"/>
      <c r="BT25" s="431"/>
      <c r="BU25" s="432"/>
      <c r="BV25" s="430">
        <v>475185</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c r="A26" s="187"/>
      <c r="B26" s="607"/>
      <c r="C26" s="608"/>
      <c r="D26" s="609"/>
      <c r="E26" s="517" t="s">
        <v>177</v>
      </c>
      <c r="F26" s="497"/>
      <c r="G26" s="497"/>
      <c r="H26" s="497"/>
      <c r="I26" s="497"/>
      <c r="J26" s="497"/>
      <c r="K26" s="498"/>
      <c r="L26" s="518">
        <v>1</v>
      </c>
      <c r="M26" s="519"/>
      <c r="N26" s="519"/>
      <c r="O26" s="519"/>
      <c r="P26" s="561"/>
      <c r="Q26" s="518">
        <v>6560</v>
      </c>
      <c r="R26" s="519"/>
      <c r="S26" s="519"/>
      <c r="T26" s="519"/>
      <c r="U26" s="519"/>
      <c r="V26" s="561"/>
      <c r="W26" s="620"/>
      <c r="X26" s="608"/>
      <c r="Y26" s="609"/>
      <c r="Z26" s="517" t="s">
        <v>178</v>
      </c>
      <c r="AA26" s="630"/>
      <c r="AB26" s="630"/>
      <c r="AC26" s="630"/>
      <c r="AD26" s="630"/>
      <c r="AE26" s="630"/>
      <c r="AF26" s="630"/>
      <c r="AG26" s="631"/>
      <c r="AH26" s="518">
        <v>1</v>
      </c>
      <c r="AI26" s="519"/>
      <c r="AJ26" s="519"/>
      <c r="AK26" s="519"/>
      <c r="AL26" s="561"/>
      <c r="AM26" s="518" t="s">
        <v>179</v>
      </c>
      <c r="AN26" s="519"/>
      <c r="AO26" s="519"/>
      <c r="AP26" s="519"/>
      <c r="AQ26" s="519"/>
      <c r="AR26" s="561"/>
      <c r="AS26" s="518" t="s">
        <v>179</v>
      </c>
      <c r="AT26" s="519"/>
      <c r="AU26" s="519"/>
      <c r="AV26" s="519"/>
      <c r="AW26" s="519"/>
      <c r="AX26" s="520"/>
      <c r="AY26" s="470" t="s">
        <v>180</v>
      </c>
      <c r="AZ26" s="471"/>
      <c r="BA26" s="471"/>
      <c r="BB26" s="471"/>
      <c r="BC26" s="471"/>
      <c r="BD26" s="471"/>
      <c r="BE26" s="471"/>
      <c r="BF26" s="471"/>
      <c r="BG26" s="471"/>
      <c r="BH26" s="471"/>
      <c r="BI26" s="471"/>
      <c r="BJ26" s="471"/>
      <c r="BK26" s="471"/>
      <c r="BL26" s="471"/>
      <c r="BM26" s="472"/>
      <c r="BN26" s="467" t="s">
        <v>146</v>
      </c>
      <c r="BO26" s="468"/>
      <c r="BP26" s="468"/>
      <c r="BQ26" s="468"/>
      <c r="BR26" s="468"/>
      <c r="BS26" s="468"/>
      <c r="BT26" s="468"/>
      <c r="BU26" s="469"/>
      <c r="BV26" s="467" t="s">
        <v>146</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c r="A27" s="187"/>
      <c r="B27" s="607"/>
      <c r="C27" s="608"/>
      <c r="D27" s="609"/>
      <c r="E27" s="517" t="s">
        <v>181</v>
      </c>
      <c r="F27" s="497"/>
      <c r="G27" s="497"/>
      <c r="H27" s="497"/>
      <c r="I27" s="497"/>
      <c r="J27" s="497"/>
      <c r="K27" s="498"/>
      <c r="L27" s="518">
        <v>1</v>
      </c>
      <c r="M27" s="519"/>
      <c r="N27" s="519"/>
      <c r="O27" s="519"/>
      <c r="P27" s="561"/>
      <c r="Q27" s="518">
        <v>4950</v>
      </c>
      <c r="R27" s="519"/>
      <c r="S27" s="519"/>
      <c r="T27" s="519"/>
      <c r="U27" s="519"/>
      <c r="V27" s="561"/>
      <c r="W27" s="620"/>
      <c r="X27" s="608"/>
      <c r="Y27" s="609"/>
      <c r="Z27" s="517" t="s">
        <v>182</v>
      </c>
      <c r="AA27" s="497"/>
      <c r="AB27" s="497"/>
      <c r="AC27" s="497"/>
      <c r="AD27" s="497"/>
      <c r="AE27" s="497"/>
      <c r="AF27" s="497"/>
      <c r="AG27" s="498"/>
      <c r="AH27" s="518">
        <v>1</v>
      </c>
      <c r="AI27" s="519"/>
      <c r="AJ27" s="519"/>
      <c r="AK27" s="519"/>
      <c r="AL27" s="561"/>
      <c r="AM27" s="518" t="s">
        <v>179</v>
      </c>
      <c r="AN27" s="519"/>
      <c r="AO27" s="519"/>
      <c r="AP27" s="519"/>
      <c r="AQ27" s="519"/>
      <c r="AR27" s="561"/>
      <c r="AS27" s="518" t="s">
        <v>179</v>
      </c>
      <c r="AT27" s="519"/>
      <c r="AU27" s="519"/>
      <c r="AV27" s="519"/>
      <c r="AW27" s="519"/>
      <c r="AX27" s="520"/>
      <c r="AY27" s="562" t="s">
        <v>183</v>
      </c>
      <c r="AZ27" s="563"/>
      <c r="BA27" s="563"/>
      <c r="BB27" s="563"/>
      <c r="BC27" s="563"/>
      <c r="BD27" s="563"/>
      <c r="BE27" s="563"/>
      <c r="BF27" s="563"/>
      <c r="BG27" s="563"/>
      <c r="BH27" s="563"/>
      <c r="BI27" s="563"/>
      <c r="BJ27" s="563"/>
      <c r="BK27" s="563"/>
      <c r="BL27" s="563"/>
      <c r="BM27" s="564"/>
      <c r="BN27" s="643" t="s">
        <v>146</v>
      </c>
      <c r="BO27" s="644"/>
      <c r="BP27" s="644"/>
      <c r="BQ27" s="644"/>
      <c r="BR27" s="644"/>
      <c r="BS27" s="644"/>
      <c r="BT27" s="644"/>
      <c r="BU27" s="645"/>
      <c r="BV27" s="643" t="s">
        <v>127</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c r="A28" s="187"/>
      <c r="B28" s="607"/>
      <c r="C28" s="608"/>
      <c r="D28" s="609"/>
      <c r="E28" s="517" t="s">
        <v>184</v>
      </c>
      <c r="F28" s="497"/>
      <c r="G28" s="497"/>
      <c r="H28" s="497"/>
      <c r="I28" s="497"/>
      <c r="J28" s="497"/>
      <c r="K28" s="498"/>
      <c r="L28" s="518">
        <v>1</v>
      </c>
      <c r="M28" s="519"/>
      <c r="N28" s="519"/>
      <c r="O28" s="519"/>
      <c r="P28" s="561"/>
      <c r="Q28" s="518">
        <v>4360</v>
      </c>
      <c r="R28" s="519"/>
      <c r="S28" s="519"/>
      <c r="T28" s="519"/>
      <c r="U28" s="519"/>
      <c r="V28" s="561"/>
      <c r="W28" s="620"/>
      <c r="X28" s="608"/>
      <c r="Y28" s="609"/>
      <c r="Z28" s="517" t="s">
        <v>185</v>
      </c>
      <c r="AA28" s="497"/>
      <c r="AB28" s="497"/>
      <c r="AC28" s="497"/>
      <c r="AD28" s="497"/>
      <c r="AE28" s="497"/>
      <c r="AF28" s="497"/>
      <c r="AG28" s="498"/>
      <c r="AH28" s="518" t="s">
        <v>146</v>
      </c>
      <c r="AI28" s="519"/>
      <c r="AJ28" s="519"/>
      <c r="AK28" s="519"/>
      <c r="AL28" s="561"/>
      <c r="AM28" s="518" t="s">
        <v>146</v>
      </c>
      <c r="AN28" s="519"/>
      <c r="AO28" s="519"/>
      <c r="AP28" s="519"/>
      <c r="AQ28" s="519"/>
      <c r="AR28" s="561"/>
      <c r="AS28" s="518" t="s">
        <v>146</v>
      </c>
      <c r="AT28" s="519"/>
      <c r="AU28" s="519"/>
      <c r="AV28" s="519"/>
      <c r="AW28" s="519"/>
      <c r="AX28" s="520"/>
      <c r="AY28" s="646" t="s">
        <v>186</v>
      </c>
      <c r="AZ28" s="647"/>
      <c r="BA28" s="647"/>
      <c r="BB28" s="648"/>
      <c r="BC28" s="427" t="s">
        <v>48</v>
      </c>
      <c r="BD28" s="428"/>
      <c r="BE28" s="428"/>
      <c r="BF28" s="428"/>
      <c r="BG28" s="428"/>
      <c r="BH28" s="428"/>
      <c r="BI28" s="428"/>
      <c r="BJ28" s="428"/>
      <c r="BK28" s="428"/>
      <c r="BL28" s="428"/>
      <c r="BM28" s="429"/>
      <c r="BN28" s="430">
        <v>2589596</v>
      </c>
      <c r="BO28" s="431"/>
      <c r="BP28" s="431"/>
      <c r="BQ28" s="431"/>
      <c r="BR28" s="431"/>
      <c r="BS28" s="431"/>
      <c r="BT28" s="431"/>
      <c r="BU28" s="432"/>
      <c r="BV28" s="430">
        <v>2169100</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c r="A29" s="187"/>
      <c r="B29" s="607"/>
      <c r="C29" s="608"/>
      <c r="D29" s="609"/>
      <c r="E29" s="517" t="s">
        <v>187</v>
      </c>
      <c r="F29" s="497"/>
      <c r="G29" s="497"/>
      <c r="H29" s="497"/>
      <c r="I29" s="497"/>
      <c r="J29" s="497"/>
      <c r="K29" s="498"/>
      <c r="L29" s="518">
        <v>17</v>
      </c>
      <c r="M29" s="519"/>
      <c r="N29" s="519"/>
      <c r="O29" s="519"/>
      <c r="P29" s="561"/>
      <c r="Q29" s="518">
        <v>4000</v>
      </c>
      <c r="R29" s="519"/>
      <c r="S29" s="519"/>
      <c r="T29" s="519"/>
      <c r="U29" s="519"/>
      <c r="V29" s="561"/>
      <c r="W29" s="621"/>
      <c r="X29" s="622"/>
      <c r="Y29" s="623"/>
      <c r="Z29" s="517" t="s">
        <v>188</v>
      </c>
      <c r="AA29" s="497"/>
      <c r="AB29" s="497"/>
      <c r="AC29" s="497"/>
      <c r="AD29" s="497"/>
      <c r="AE29" s="497"/>
      <c r="AF29" s="497"/>
      <c r="AG29" s="498"/>
      <c r="AH29" s="518">
        <v>315</v>
      </c>
      <c r="AI29" s="519"/>
      <c r="AJ29" s="519"/>
      <c r="AK29" s="519"/>
      <c r="AL29" s="561"/>
      <c r="AM29" s="518">
        <v>948827</v>
      </c>
      <c r="AN29" s="519"/>
      <c r="AO29" s="519"/>
      <c r="AP29" s="519"/>
      <c r="AQ29" s="519"/>
      <c r="AR29" s="561"/>
      <c r="AS29" s="518">
        <v>3012</v>
      </c>
      <c r="AT29" s="519"/>
      <c r="AU29" s="519"/>
      <c r="AV29" s="519"/>
      <c r="AW29" s="519"/>
      <c r="AX29" s="520"/>
      <c r="AY29" s="649"/>
      <c r="AZ29" s="650"/>
      <c r="BA29" s="650"/>
      <c r="BB29" s="651"/>
      <c r="BC29" s="501" t="s">
        <v>189</v>
      </c>
      <c r="BD29" s="502"/>
      <c r="BE29" s="502"/>
      <c r="BF29" s="502"/>
      <c r="BG29" s="502"/>
      <c r="BH29" s="502"/>
      <c r="BI29" s="502"/>
      <c r="BJ29" s="502"/>
      <c r="BK29" s="502"/>
      <c r="BL29" s="502"/>
      <c r="BM29" s="503"/>
      <c r="BN29" s="467">
        <v>41749</v>
      </c>
      <c r="BO29" s="468"/>
      <c r="BP29" s="468"/>
      <c r="BQ29" s="468"/>
      <c r="BR29" s="468"/>
      <c r="BS29" s="468"/>
      <c r="BT29" s="468"/>
      <c r="BU29" s="469"/>
      <c r="BV29" s="467">
        <v>41678</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190</v>
      </c>
      <c r="X30" s="628"/>
      <c r="Y30" s="628"/>
      <c r="Z30" s="628"/>
      <c r="AA30" s="628"/>
      <c r="AB30" s="628"/>
      <c r="AC30" s="628"/>
      <c r="AD30" s="628"/>
      <c r="AE30" s="628"/>
      <c r="AF30" s="628"/>
      <c r="AG30" s="629"/>
      <c r="AH30" s="586">
        <v>94.2</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50</v>
      </c>
      <c r="BD30" s="641"/>
      <c r="BE30" s="641"/>
      <c r="BF30" s="641"/>
      <c r="BG30" s="641"/>
      <c r="BH30" s="641"/>
      <c r="BI30" s="641"/>
      <c r="BJ30" s="641"/>
      <c r="BK30" s="641"/>
      <c r="BL30" s="641"/>
      <c r="BM30" s="642"/>
      <c r="BN30" s="643">
        <v>2970032</v>
      </c>
      <c r="BO30" s="644"/>
      <c r="BP30" s="644"/>
      <c r="BQ30" s="644"/>
      <c r="BR30" s="644"/>
      <c r="BS30" s="644"/>
      <c r="BT30" s="644"/>
      <c r="BU30" s="645"/>
      <c r="BV30" s="643">
        <v>3097336</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91" t="s">
        <v>197</v>
      </c>
      <c r="D33" s="491"/>
      <c r="E33" s="456" t="s">
        <v>198</v>
      </c>
      <c r="F33" s="456"/>
      <c r="G33" s="456"/>
      <c r="H33" s="456"/>
      <c r="I33" s="456"/>
      <c r="J33" s="456"/>
      <c r="K33" s="456"/>
      <c r="L33" s="456"/>
      <c r="M33" s="456"/>
      <c r="N33" s="456"/>
      <c r="O33" s="456"/>
      <c r="P33" s="456"/>
      <c r="Q33" s="456"/>
      <c r="R33" s="456"/>
      <c r="S33" s="456"/>
      <c r="T33" s="216"/>
      <c r="U33" s="491" t="s">
        <v>197</v>
      </c>
      <c r="V33" s="491"/>
      <c r="W33" s="456" t="s">
        <v>198</v>
      </c>
      <c r="X33" s="456"/>
      <c r="Y33" s="456"/>
      <c r="Z33" s="456"/>
      <c r="AA33" s="456"/>
      <c r="AB33" s="456"/>
      <c r="AC33" s="456"/>
      <c r="AD33" s="456"/>
      <c r="AE33" s="456"/>
      <c r="AF33" s="456"/>
      <c r="AG33" s="456"/>
      <c r="AH33" s="456"/>
      <c r="AI33" s="456"/>
      <c r="AJ33" s="456"/>
      <c r="AK33" s="456"/>
      <c r="AL33" s="216"/>
      <c r="AM33" s="491" t="s">
        <v>197</v>
      </c>
      <c r="AN33" s="491"/>
      <c r="AO33" s="456" t="s">
        <v>199</v>
      </c>
      <c r="AP33" s="456"/>
      <c r="AQ33" s="456"/>
      <c r="AR33" s="456"/>
      <c r="AS33" s="456"/>
      <c r="AT33" s="456"/>
      <c r="AU33" s="456"/>
      <c r="AV33" s="456"/>
      <c r="AW33" s="456"/>
      <c r="AX33" s="456"/>
      <c r="AY33" s="456"/>
      <c r="AZ33" s="456"/>
      <c r="BA33" s="456"/>
      <c r="BB33" s="456"/>
      <c r="BC33" s="456"/>
      <c r="BD33" s="217"/>
      <c r="BE33" s="456" t="s">
        <v>200</v>
      </c>
      <c r="BF33" s="456"/>
      <c r="BG33" s="456" t="s">
        <v>201</v>
      </c>
      <c r="BH33" s="456"/>
      <c r="BI33" s="456"/>
      <c r="BJ33" s="456"/>
      <c r="BK33" s="456"/>
      <c r="BL33" s="456"/>
      <c r="BM33" s="456"/>
      <c r="BN33" s="456"/>
      <c r="BO33" s="456"/>
      <c r="BP33" s="456"/>
      <c r="BQ33" s="456"/>
      <c r="BR33" s="456"/>
      <c r="BS33" s="456"/>
      <c r="BT33" s="456"/>
      <c r="BU33" s="456"/>
      <c r="BV33" s="217"/>
      <c r="BW33" s="491" t="s">
        <v>200</v>
      </c>
      <c r="BX33" s="491"/>
      <c r="BY33" s="456" t="s">
        <v>202</v>
      </c>
      <c r="BZ33" s="456"/>
      <c r="CA33" s="456"/>
      <c r="CB33" s="456"/>
      <c r="CC33" s="456"/>
      <c r="CD33" s="456"/>
      <c r="CE33" s="456"/>
      <c r="CF33" s="456"/>
      <c r="CG33" s="456"/>
      <c r="CH33" s="456"/>
      <c r="CI33" s="456"/>
      <c r="CJ33" s="456"/>
      <c r="CK33" s="456"/>
      <c r="CL33" s="456"/>
      <c r="CM33" s="456"/>
      <c r="CN33" s="216"/>
      <c r="CO33" s="491" t="s">
        <v>197</v>
      </c>
      <c r="CP33" s="491"/>
      <c r="CQ33" s="456" t="s">
        <v>203</v>
      </c>
      <c r="CR33" s="456"/>
      <c r="CS33" s="456"/>
      <c r="CT33" s="456"/>
      <c r="CU33" s="456"/>
      <c r="CV33" s="456"/>
      <c r="CW33" s="456"/>
      <c r="CX33" s="456"/>
      <c r="CY33" s="456"/>
      <c r="CZ33" s="456"/>
      <c r="DA33" s="456"/>
      <c r="DB33" s="456"/>
      <c r="DC33" s="456"/>
      <c r="DD33" s="456"/>
      <c r="DE33" s="456"/>
      <c r="DF33" s="216"/>
      <c r="DG33" s="655" t="s">
        <v>204</v>
      </c>
      <c r="DH33" s="655"/>
      <c r="DI33" s="218"/>
      <c r="DJ33" s="186"/>
      <c r="DK33" s="186"/>
      <c r="DL33" s="186"/>
      <c r="DM33" s="186"/>
      <c r="DN33" s="186"/>
      <c r="DO33" s="186"/>
    </row>
    <row r="34" spans="1:119" ht="32.25" customHeight="1">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3</v>
      </c>
      <c r="V34" s="656"/>
      <c r="W34" s="657" t="str">
        <f>IF('各会計、関係団体の財政状況及び健全化判断比率'!B28="","",'各会計、関係団体の財政状況及び健全化判断比率'!B28)</f>
        <v>国民健康保険特別会計</v>
      </c>
      <c r="X34" s="657"/>
      <c r="Y34" s="657"/>
      <c r="Z34" s="657"/>
      <c r="AA34" s="657"/>
      <c r="AB34" s="657"/>
      <c r="AC34" s="657"/>
      <c r="AD34" s="657"/>
      <c r="AE34" s="657"/>
      <c r="AF34" s="657"/>
      <c r="AG34" s="657"/>
      <c r="AH34" s="657"/>
      <c r="AI34" s="657"/>
      <c r="AJ34" s="657"/>
      <c r="AK34" s="657"/>
      <c r="AL34" s="214"/>
      <c r="AM34" s="656">
        <f>IF(AO34="","",MAX(C34:D43,U34:V43)+1)</f>
        <v>7</v>
      </c>
      <c r="AN34" s="656"/>
      <c r="AO34" s="657" t="str">
        <f>IF('各会計、関係団体の財政状況及び健全化判断比率'!B32="","",'各会計、関係団体の財政状況及び健全化判断比率'!B32)</f>
        <v>水道事業会計</v>
      </c>
      <c r="AP34" s="657"/>
      <c r="AQ34" s="657"/>
      <c r="AR34" s="657"/>
      <c r="AS34" s="657"/>
      <c r="AT34" s="657"/>
      <c r="AU34" s="657"/>
      <c r="AV34" s="657"/>
      <c r="AW34" s="657"/>
      <c r="AX34" s="657"/>
      <c r="AY34" s="657"/>
      <c r="AZ34" s="657"/>
      <c r="BA34" s="657"/>
      <c r="BB34" s="657"/>
      <c r="BC34" s="657"/>
      <c r="BD34" s="214"/>
      <c r="BE34" s="656" t="str">
        <f>IF(BG34="","",MAX(C34:D43,U34:V43,AM34:AN43)+1)</f>
        <v/>
      </c>
      <c r="BF34" s="656"/>
      <c r="BG34" s="657"/>
      <c r="BH34" s="657"/>
      <c r="BI34" s="657"/>
      <c r="BJ34" s="657"/>
      <c r="BK34" s="657"/>
      <c r="BL34" s="657"/>
      <c r="BM34" s="657"/>
      <c r="BN34" s="657"/>
      <c r="BO34" s="657"/>
      <c r="BP34" s="657"/>
      <c r="BQ34" s="657"/>
      <c r="BR34" s="657"/>
      <c r="BS34" s="657"/>
      <c r="BT34" s="657"/>
      <c r="BU34" s="657"/>
      <c r="BV34" s="214"/>
      <c r="BW34" s="656">
        <f>IF(BY34="","",MAX(C34:D43,U34:V43,AM34:AN43,BE34:BF43)+1)</f>
        <v>9</v>
      </c>
      <c r="BX34" s="656"/>
      <c r="BY34" s="657" t="str">
        <f>IF('各会計、関係団体の財政状況及び健全化判断比率'!B68="","",'各会計、関係団体の財政状況及び健全化判断比率'!B68)</f>
        <v>玄界環境組合</v>
      </c>
      <c r="BZ34" s="657"/>
      <c r="CA34" s="657"/>
      <c r="CB34" s="657"/>
      <c r="CC34" s="657"/>
      <c r="CD34" s="657"/>
      <c r="CE34" s="657"/>
      <c r="CF34" s="657"/>
      <c r="CG34" s="657"/>
      <c r="CH34" s="657"/>
      <c r="CI34" s="657"/>
      <c r="CJ34" s="657"/>
      <c r="CK34" s="657"/>
      <c r="CL34" s="657"/>
      <c r="CM34" s="657"/>
      <c r="CN34" s="214"/>
      <c r="CO34" s="656">
        <f>IF(CQ34="","",MAX(C34:D43,U34:V43,AM34:AN43,BE34:BF43,BW34:BX43)+1)</f>
        <v>19</v>
      </c>
      <c r="CP34" s="656"/>
      <c r="CQ34" s="657" t="str">
        <f>IF('各会計、関係団体の財政状況及び健全化判断比率'!BS7="","",'各会計、関係団体の財政状況及び健全化判断比率'!BS7)</f>
        <v>古賀市土地開発公社</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v>
      </c>
      <c r="DH34" s="658"/>
      <c r="DI34" s="218"/>
      <c r="DJ34" s="186"/>
      <c r="DK34" s="186"/>
      <c r="DL34" s="186"/>
      <c r="DM34" s="186"/>
      <c r="DN34" s="186"/>
      <c r="DO34" s="186"/>
    </row>
    <row r="35" spans="1:119" ht="32.25" customHeight="1">
      <c r="A35" s="187"/>
      <c r="B35" s="213"/>
      <c r="C35" s="656">
        <f>IF(E35="","",C34+1)</f>
        <v>2</v>
      </c>
      <c r="D35" s="656"/>
      <c r="E35" s="657" t="str">
        <f>IF('各会計、関係団体の財政状況及び健全化判断比率'!B8="","",'各会計、関係団体の財政状況及び健全化判断比率'!B8)</f>
        <v>住宅新築資金等貸付事業特別会計</v>
      </c>
      <c r="F35" s="657"/>
      <c r="G35" s="657"/>
      <c r="H35" s="657"/>
      <c r="I35" s="657"/>
      <c r="J35" s="657"/>
      <c r="K35" s="657"/>
      <c r="L35" s="657"/>
      <c r="M35" s="657"/>
      <c r="N35" s="657"/>
      <c r="O35" s="657"/>
      <c r="P35" s="657"/>
      <c r="Q35" s="657"/>
      <c r="R35" s="657"/>
      <c r="S35" s="657"/>
      <c r="T35" s="214"/>
      <c r="U35" s="656">
        <f>IF(W35="","",U34+1)</f>
        <v>4</v>
      </c>
      <c r="V35" s="656"/>
      <c r="W35" s="657" t="str">
        <f>IF('各会計、関係団体の財政状況及び健全化判断比率'!B29="","",'各会計、関係団体の財政状況及び健全化判断比率'!B29)</f>
        <v>後期高齢者医療特別会計</v>
      </c>
      <c r="X35" s="657"/>
      <c r="Y35" s="657"/>
      <c r="Z35" s="657"/>
      <c r="AA35" s="657"/>
      <c r="AB35" s="657"/>
      <c r="AC35" s="657"/>
      <c r="AD35" s="657"/>
      <c r="AE35" s="657"/>
      <c r="AF35" s="657"/>
      <c r="AG35" s="657"/>
      <c r="AH35" s="657"/>
      <c r="AI35" s="657"/>
      <c r="AJ35" s="657"/>
      <c r="AK35" s="657"/>
      <c r="AL35" s="214"/>
      <c r="AM35" s="656">
        <f t="shared" ref="AM35:AM43" si="0">IF(AO35="","",AM34+1)</f>
        <v>8</v>
      </c>
      <c r="AN35" s="656"/>
      <c r="AO35" s="657" t="str">
        <f>IF('各会計、関係団体の財政状況及び健全化判断比率'!B33="","",'各会計、関係団体の財政状況及び健全化判断比率'!B33)</f>
        <v>下水道事業会計</v>
      </c>
      <c r="AP35" s="657"/>
      <c r="AQ35" s="657"/>
      <c r="AR35" s="657"/>
      <c r="AS35" s="657"/>
      <c r="AT35" s="657"/>
      <c r="AU35" s="657"/>
      <c r="AV35" s="657"/>
      <c r="AW35" s="657"/>
      <c r="AX35" s="657"/>
      <c r="AY35" s="657"/>
      <c r="AZ35" s="657"/>
      <c r="BA35" s="657"/>
      <c r="BB35" s="657"/>
      <c r="BC35" s="657"/>
      <c r="BD35" s="214"/>
      <c r="BE35" s="656" t="str">
        <f t="shared" ref="BE35:BE43" si="1">IF(BG35="","",BE34+1)</f>
        <v/>
      </c>
      <c r="BF35" s="656"/>
      <c r="BG35" s="657"/>
      <c r="BH35" s="657"/>
      <c r="BI35" s="657"/>
      <c r="BJ35" s="657"/>
      <c r="BK35" s="657"/>
      <c r="BL35" s="657"/>
      <c r="BM35" s="657"/>
      <c r="BN35" s="657"/>
      <c r="BO35" s="657"/>
      <c r="BP35" s="657"/>
      <c r="BQ35" s="657"/>
      <c r="BR35" s="657"/>
      <c r="BS35" s="657"/>
      <c r="BT35" s="657"/>
      <c r="BU35" s="657"/>
      <c r="BV35" s="214"/>
      <c r="BW35" s="656">
        <f t="shared" ref="BW35:BW43" si="2">IF(BY35="","",BW34+1)</f>
        <v>10</v>
      </c>
      <c r="BX35" s="656"/>
      <c r="BY35" s="657" t="str">
        <f>IF('各会計、関係団体の財政状況及び健全化判断比率'!B69="","",'各会計、関係団体の財政状況及び健全化判断比率'!B69)</f>
        <v>古賀高等学校組合</v>
      </c>
      <c r="BZ35" s="657"/>
      <c r="CA35" s="657"/>
      <c r="CB35" s="657"/>
      <c r="CC35" s="657"/>
      <c r="CD35" s="657"/>
      <c r="CE35" s="657"/>
      <c r="CF35" s="657"/>
      <c r="CG35" s="657"/>
      <c r="CH35" s="657"/>
      <c r="CI35" s="657"/>
      <c r="CJ35" s="657"/>
      <c r="CK35" s="657"/>
      <c r="CL35" s="657"/>
      <c r="CM35" s="657"/>
      <c r="CN35" s="214"/>
      <c r="CO35" s="656" t="str">
        <f t="shared" ref="CO35:CO43" si="3">IF(CQ35="","",CO34+1)</f>
        <v/>
      </c>
      <c r="CP35" s="656"/>
      <c r="CQ35" s="657" t="str">
        <f>IF('各会計、関係団体の財政状況及び健全化判断比率'!BS8="","",'各会計、関係団体の財政状況及び健全化判断比率'!BS8)</f>
        <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c r="A36" s="187"/>
      <c r="B36" s="213"/>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f t="shared" ref="U36:U43" si="4">IF(W36="","",U35+1)</f>
        <v>5</v>
      </c>
      <c r="V36" s="656"/>
      <c r="W36" s="657" t="str">
        <f>IF('各会計、関係団体の財政状況及び健全化判断比率'!B30="","",'各会計、関係団体の財政状況及び健全化判断比率'!B30)</f>
        <v>介護保険特別会計（保険事業勘定）</v>
      </c>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f t="shared" si="2"/>
        <v>11</v>
      </c>
      <c r="BX36" s="656"/>
      <c r="BY36" s="657" t="str">
        <f>IF('各会計、関係団体の財政状況及び健全化判断比率'!B70="","",'各会計、関係団体の財政状況及び健全化判断比率'!B70)</f>
        <v>北筑昇華苑組合</v>
      </c>
      <c r="BZ36" s="657"/>
      <c r="CA36" s="657"/>
      <c r="CB36" s="657"/>
      <c r="CC36" s="657"/>
      <c r="CD36" s="657"/>
      <c r="CE36" s="657"/>
      <c r="CF36" s="657"/>
      <c r="CG36" s="657"/>
      <c r="CH36" s="657"/>
      <c r="CI36" s="657"/>
      <c r="CJ36" s="657"/>
      <c r="CK36" s="657"/>
      <c r="CL36" s="657"/>
      <c r="CM36" s="657"/>
      <c r="CN36" s="214"/>
      <c r="CO36" s="656" t="str">
        <f t="shared" si="3"/>
        <v/>
      </c>
      <c r="CP36" s="656"/>
      <c r="CQ36" s="657" t="str">
        <f>IF('各会計、関係団体の財政状況及び健全化判断比率'!BS9="","",'各会計、関係団体の財政状況及び健全化判断比率'!BS9)</f>
        <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f t="shared" si="4"/>
        <v>6</v>
      </c>
      <c r="V37" s="656"/>
      <c r="W37" s="657" t="str">
        <f>IF('各会計、関係団体の財政状況及び健全化判断比率'!B31="","",'各会計、関係団体の財政状況及び健全化判断比率'!B31)</f>
        <v>介護保険特別会計（介護サービス事業勘定）</v>
      </c>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12</v>
      </c>
      <c r="BX37" s="656"/>
      <c r="BY37" s="657" t="str">
        <f>IF('各会計、関係団体の財政状況及び健全化判断比率'!B71="","",'各会計、関係団体の財政状況及び健全化判断比率'!B71)</f>
        <v>粕屋北部消防組合(一般会計)</v>
      </c>
      <c r="BZ37" s="657"/>
      <c r="CA37" s="657"/>
      <c r="CB37" s="657"/>
      <c r="CC37" s="657"/>
      <c r="CD37" s="657"/>
      <c r="CE37" s="657"/>
      <c r="CF37" s="657"/>
      <c r="CG37" s="657"/>
      <c r="CH37" s="657"/>
      <c r="CI37" s="657"/>
      <c r="CJ37" s="657"/>
      <c r="CK37" s="657"/>
      <c r="CL37" s="657"/>
      <c r="CM37" s="657"/>
      <c r="CN37" s="214"/>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13</v>
      </c>
      <c r="BX38" s="656"/>
      <c r="BY38" s="657" t="str">
        <f>IF('各会計、関係団体の財政状況及び健全化判断比率'!B72="","",'各会計、関係団体の財政状況及び健全化判断比率'!B72)</f>
        <v>粕屋北部消防組合(休日診療所事業特別会計)</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14</v>
      </c>
      <c r="BX39" s="656"/>
      <c r="BY39" s="657" t="str">
        <f>IF('各会計、関係団体の財政状況及び健全化判断比率'!B73="","",'各会計、関係団体の財政状況及び健全化判断比率'!B73)</f>
        <v>福岡県市町村消防団員等公務災害補償組合</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f t="shared" si="2"/>
        <v>15</v>
      </c>
      <c r="BX40" s="656"/>
      <c r="BY40" s="657" t="str">
        <f>IF('各会計、関係団体の財政状況及び健全化判断比率'!B74="","",'各会計、関係団体の財政状況及び健全化判断比率'!B74)</f>
        <v>福岡県市町村職員退職手当組合(一般会計)</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f t="shared" si="2"/>
        <v>16</v>
      </c>
      <c r="BX41" s="656"/>
      <c r="BY41" s="657" t="str">
        <f>IF('各会計、関係団体の財政状況及び健全化判断比率'!B75="","",'各会計、関係団体の財政状況及び健全化判断比率'!B75)</f>
        <v>福岡県市町村職員退職手当組合(基金特別会計)</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f t="shared" si="2"/>
        <v>17</v>
      </c>
      <c r="BX42" s="656"/>
      <c r="BY42" s="657" t="str">
        <f>IF('各会計、関係団体の財政状況及び健全化判断比率'!B76="","",'各会計、関係団体の財政状況及び健全化判断比率'!B76)</f>
        <v>糟屋郡自治会館組合</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f t="shared" si="2"/>
        <v>18</v>
      </c>
      <c r="BX43" s="656"/>
      <c r="BY43" s="657" t="str">
        <f>IF('各会計、関係団体の財政状況及び健全化判断比率'!B77="","",'各会計、関係団体の財政状況及び健全化判断比率'!B77)</f>
        <v>福岡県自治振興組合(一般会計)</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209</v>
      </c>
    </row>
    <row r="50" spans="5:5">
      <c r="E50" s="188" t="s">
        <v>210</v>
      </c>
    </row>
    <row r="51" spans="5:5">
      <c r="E51" s="188" t="s">
        <v>211</v>
      </c>
    </row>
    <row r="52" spans="5:5">
      <c r="E52" s="188" t="s">
        <v>212</v>
      </c>
    </row>
    <row r="53" spans="5:5"/>
    <row r="54" spans="5:5"/>
    <row r="55" spans="5:5"/>
    <row r="56" spans="5:5"/>
  </sheetData>
  <sheetProtection algorithmName="SHA-512" hashValue="FaHQk57XyPRRXBZToT4RAAFJfRNez5FVaL7hxRikpqo8jYnc51cb9JD3+UKXqMYewavV9cMADef4q1rmNmWeHA==" saltValue="y9/vScK4FdUS/fpaSFvMX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3"/>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5" style="23" customWidth="1"/>
    <col min="2" max="2" width="11" style="23" customWidth="1"/>
    <col min="3" max="3" width="17" style="23" customWidth="1"/>
    <col min="4" max="5" width="16.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556</v>
      </c>
      <c r="G33" s="29" t="s">
        <v>557</v>
      </c>
      <c r="H33" s="29" t="s">
        <v>558</v>
      </c>
      <c r="I33" s="29" t="s">
        <v>559</v>
      </c>
      <c r="J33" s="30" t="s">
        <v>560</v>
      </c>
      <c r="K33" s="22"/>
      <c r="L33" s="22"/>
      <c r="M33" s="22"/>
      <c r="N33" s="22"/>
      <c r="O33" s="22"/>
      <c r="P33" s="22"/>
    </row>
    <row r="34" spans="1:16" ht="39" customHeight="1">
      <c r="A34" s="22"/>
      <c r="B34" s="31"/>
      <c r="C34" s="1248" t="s">
        <v>563</v>
      </c>
      <c r="D34" s="1248"/>
      <c r="E34" s="1249"/>
      <c r="F34" s="32">
        <v>13.12</v>
      </c>
      <c r="G34" s="33">
        <v>13.51</v>
      </c>
      <c r="H34" s="33">
        <v>13.86</v>
      </c>
      <c r="I34" s="33">
        <v>21.08</v>
      </c>
      <c r="J34" s="34">
        <v>12.9</v>
      </c>
      <c r="K34" s="22"/>
      <c r="L34" s="22"/>
      <c r="M34" s="22"/>
      <c r="N34" s="22"/>
      <c r="O34" s="22"/>
      <c r="P34" s="22"/>
    </row>
    <row r="35" spans="1:16" ht="39" customHeight="1">
      <c r="A35" s="22"/>
      <c r="B35" s="35"/>
      <c r="C35" s="1242" t="s">
        <v>564</v>
      </c>
      <c r="D35" s="1243"/>
      <c r="E35" s="1244"/>
      <c r="F35" s="36">
        <v>8.16</v>
      </c>
      <c r="G35" s="37">
        <v>6.18</v>
      </c>
      <c r="H35" s="37">
        <v>7.49</v>
      </c>
      <c r="I35" s="37">
        <v>7.15</v>
      </c>
      <c r="J35" s="38">
        <v>5.35</v>
      </c>
      <c r="K35" s="22"/>
      <c r="L35" s="22"/>
      <c r="M35" s="22"/>
      <c r="N35" s="22"/>
      <c r="O35" s="22"/>
      <c r="P35" s="22"/>
    </row>
    <row r="36" spans="1:16" ht="39" customHeight="1">
      <c r="A36" s="22"/>
      <c r="B36" s="35"/>
      <c r="C36" s="1242" t="s">
        <v>565</v>
      </c>
      <c r="D36" s="1243"/>
      <c r="E36" s="1244"/>
      <c r="F36" s="36" t="s">
        <v>515</v>
      </c>
      <c r="G36" s="37" t="s">
        <v>515</v>
      </c>
      <c r="H36" s="37" t="s">
        <v>515</v>
      </c>
      <c r="I36" s="37" t="s">
        <v>515</v>
      </c>
      <c r="J36" s="38">
        <v>2.77</v>
      </c>
      <c r="K36" s="22"/>
      <c r="L36" s="22"/>
      <c r="M36" s="22"/>
      <c r="N36" s="22"/>
      <c r="O36" s="22"/>
      <c r="P36" s="22"/>
    </row>
    <row r="37" spans="1:16" ht="39" customHeight="1">
      <c r="A37" s="22"/>
      <c r="B37" s="35"/>
      <c r="C37" s="1242" t="s">
        <v>566</v>
      </c>
      <c r="D37" s="1243"/>
      <c r="E37" s="1244"/>
      <c r="F37" s="36" t="s">
        <v>567</v>
      </c>
      <c r="G37" s="37" t="s">
        <v>568</v>
      </c>
      <c r="H37" s="37">
        <v>1.24</v>
      </c>
      <c r="I37" s="37">
        <v>2.25</v>
      </c>
      <c r="J37" s="38">
        <v>1.82</v>
      </c>
      <c r="K37" s="22"/>
      <c r="L37" s="22"/>
      <c r="M37" s="22"/>
      <c r="N37" s="22"/>
      <c r="O37" s="22"/>
      <c r="P37" s="22"/>
    </row>
    <row r="38" spans="1:16" ht="39" customHeight="1">
      <c r="A38" s="22"/>
      <c r="B38" s="35"/>
      <c r="C38" s="1242" t="s">
        <v>569</v>
      </c>
      <c r="D38" s="1243"/>
      <c r="E38" s="1244"/>
      <c r="F38" s="36">
        <v>0.59</v>
      </c>
      <c r="G38" s="37">
        <v>1.5</v>
      </c>
      <c r="H38" s="37">
        <v>0.84</v>
      </c>
      <c r="I38" s="37">
        <v>0.6</v>
      </c>
      <c r="J38" s="38">
        <v>1.28</v>
      </c>
      <c r="K38" s="22"/>
      <c r="L38" s="22"/>
      <c r="M38" s="22"/>
      <c r="N38" s="22"/>
      <c r="O38" s="22"/>
      <c r="P38" s="22"/>
    </row>
    <row r="39" spans="1:16" ht="39" customHeight="1">
      <c r="A39" s="22"/>
      <c r="B39" s="35"/>
      <c r="C39" s="1242" t="s">
        <v>570</v>
      </c>
      <c r="D39" s="1243"/>
      <c r="E39" s="1244"/>
      <c r="F39" s="36">
        <v>0.08</v>
      </c>
      <c r="G39" s="37">
        <v>0.13</v>
      </c>
      <c r="H39" s="37">
        <v>0.16</v>
      </c>
      <c r="I39" s="37">
        <v>0.23</v>
      </c>
      <c r="J39" s="38">
        <v>0.32</v>
      </c>
      <c r="K39" s="22"/>
      <c r="L39" s="22"/>
      <c r="M39" s="22"/>
      <c r="N39" s="22"/>
      <c r="O39" s="22"/>
      <c r="P39" s="22"/>
    </row>
    <row r="40" spans="1:16" ht="39" customHeight="1">
      <c r="A40" s="22"/>
      <c r="B40" s="35"/>
      <c r="C40" s="1242" t="s">
        <v>571</v>
      </c>
      <c r="D40" s="1243"/>
      <c r="E40" s="1244"/>
      <c r="F40" s="36">
        <v>0.04</v>
      </c>
      <c r="G40" s="37">
        <v>7.0000000000000007E-2</v>
      </c>
      <c r="H40" s="37">
        <v>0.1</v>
      </c>
      <c r="I40" s="37">
        <v>0.08</v>
      </c>
      <c r="J40" s="38">
        <v>0.06</v>
      </c>
      <c r="K40" s="22"/>
      <c r="L40" s="22"/>
      <c r="M40" s="22"/>
      <c r="N40" s="22"/>
      <c r="O40" s="22"/>
      <c r="P40" s="22"/>
    </row>
    <row r="41" spans="1:16" ht="39" customHeight="1">
      <c r="A41" s="22"/>
      <c r="B41" s="35"/>
      <c r="C41" s="1242" t="s">
        <v>572</v>
      </c>
      <c r="D41" s="1243"/>
      <c r="E41" s="1244"/>
      <c r="F41" s="36">
        <v>0.01</v>
      </c>
      <c r="G41" s="37">
        <v>0</v>
      </c>
      <c r="H41" s="37">
        <v>0</v>
      </c>
      <c r="I41" s="37">
        <v>0.01</v>
      </c>
      <c r="J41" s="38">
        <v>0.01</v>
      </c>
      <c r="K41" s="22"/>
      <c r="L41" s="22"/>
      <c r="M41" s="22"/>
      <c r="N41" s="22"/>
      <c r="O41" s="22"/>
      <c r="P41" s="22"/>
    </row>
    <row r="42" spans="1:16" ht="39" customHeight="1">
      <c r="A42" s="22"/>
      <c r="B42" s="39"/>
      <c r="C42" s="1242" t="s">
        <v>573</v>
      </c>
      <c r="D42" s="1243"/>
      <c r="E42" s="1244"/>
      <c r="F42" s="36" t="s">
        <v>515</v>
      </c>
      <c r="G42" s="37" t="s">
        <v>515</v>
      </c>
      <c r="H42" s="37" t="s">
        <v>515</v>
      </c>
      <c r="I42" s="37" t="s">
        <v>515</v>
      </c>
      <c r="J42" s="38" t="s">
        <v>515</v>
      </c>
      <c r="K42" s="22"/>
      <c r="L42" s="22"/>
      <c r="M42" s="22"/>
      <c r="N42" s="22"/>
      <c r="O42" s="22"/>
      <c r="P42" s="22"/>
    </row>
    <row r="43" spans="1:16" ht="39" customHeight="1" thickBot="1">
      <c r="A43" s="22"/>
      <c r="B43" s="40"/>
      <c r="C43" s="1245" t="s">
        <v>574</v>
      </c>
      <c r="D43" s="1246"/>
      <c r="E43" s="1247"/>
      <c r="F43" s="41">
        <v>0.11</v>
      </c>
      <c r="G43" s="42">
        <v>0.12</v>
      </c>
      <c r="H43" s="42">
        <v>0.17</v>
      </c>
      <c r="I43" s="42">
        <v>0.87</v>
      </c>
      <c r="J43" s="43" t="s">
        <v>515</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GUoho5JNYBN3V/Hl2h+fAJlDevY9leNFtyp06Kc/FHINfk83yd+tX2RtA+1szczJpVU+JW2Zrh+mLqP3A4YcKw==" saltValue="OkYzfwS5fPxNmYQq5p5zD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3"/>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cols>
    <col min="1" max="1" width="6.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c r="A45" s="48"/>
      <c r="B45" s="1250" t="s">
        <v>11</v>
      </c>
      <c r="C45" s="1251"/>
      <c r="D45" s="58"/>
      <c r="E45" s="1256" t="s">
        <v>12</v>
      </c>
      <c r="F45" s="1256"/>
      <c r="G45" s="1256"/>
      <c r="H45" s="1256"/>
      <c r="I45" s="1256"/>
      <c r="J45" s="1257"/>
      <c r="K45" s="59">
        <v>1310</v>
      </c>
      <c r="L45" s="60">
        <v>1304</v>
      </c>
      <c r="M45" s="60">
        <v>1355</v>
      </c>
      <c r="N45" s="60">
        <v>1335</v>
      </c>
      <c r="O45" s="61">
        <v>1329</v>
      </c>
      <c r="P45" s="48"/>
      <c r="Q45" s="48"/>
      <c r="R45" s="48"/>
      <c r="S45" s="48"/>
      <c r="T45" s="48"/>
      <c r="U45" s="48"/>
    </row>
    <row r="46" spans="1:21" ht="30.75" customHeight="1">
      <c r="A46" s="48"/>
      <c r="B46" s="1252"/>
      <c r="C46" s="1253"/>
      <c r="D46" s="62"/>
      <c r="E46" s="1258" t="s">
        <v>13</v>
      </c>
      <c r="F46" s="1258"/>
      <c r="G46" s="1258"/>
      <c r="H46" s="1258"/>
      <c r="I46" s="1258"/>
      <c r="J46" s="1259"/>
      <c r="K46" s="63" t="s">
        <v>515</v>
      </c>
      <c r="L46" s="64" t="s">
        <v>515</v>
      </c>
      <c r="M46" s="64" t="s">
        <v>515</v>
      </c>
      <c r="N46" s="64" t="s">
        <v>515</v>
      </c>
      <c r="O46" s="65" t="s">
        <v>515</v>
      </c>
      <c r="P46" s="48"/>
      <c r="Q46" s="48"/>
      <c r="R46" s="48"/>
      <c r="S46" s="48"/>
      <c r="T46" s="48"/>
      <c r="U46" s="48"/>
    </row>
    <row r="47" spans="1:21" ht="30.75" customHeight="1">
      <c r="A47" s="48"/>
      <c r="B47" s="1252"/>
      <c r="C47" s="1253"/>
      <c r="D47" s="62"/>
      <c r="E47" s="1258" t="s">
        <v>14</v>
      </c>
      <c r="F47" s="1258"/>
      <c r="G47" s="1258"/>
      <c r="H47" s="1258"/>
      <c r="I47" s="1258"/>
      <c r="J47" s="1259"/>
      <c r="K47" s="63" t="s">
        <v>515</v>
      </c>
      <c r="L47" s="64" t="s">
        <v>515</v>
      </c>
      <c r="M47" s="64" t="s">
        <v>515</v>
      </c>
      <c r="N47" s="64" t="s">
        <v>515</v>
      </c>
      <c r="O47" s="65" t="s">
        <v>515</v>
      </c>
      <c r="P47" s="48"/>
      <c r="Q47" s="48"/>
      <c r="R47" s="48"/>
      <c r="S47" s="48"/>
      <c r="T47" s="48"/>
      <c r="U47" s="48"/>
    </row>
    <row r="48" spans="1:21" ht="30.75" customHeight="1">
      <c r="A48" s="48"/>
      <c r="B48" s="1252"/>
      <c r="C48" s="1253"/>
      <c r="D48" s="62"/>
      <c r="E48" s="1258" t="s">
        <v>15</v>
      </c>
      <c r="F48" s="1258"/>
      <c r="G48" s="1258"/>
      <c r="H48" s="1258"/>
      <c r="I48" s="1258"/>
      <c r="J48" s="1259"/>
      <c r="K48" s="63">
        <v>450</v>
      </c>
      <c r="L48" s="64">
        <v>460</v>
      </c>
      <c r="M48" s="64">
        <v>491</v>
      </c>
      <c r="N48" s="64">
        <v>575</v>
      </c>
      <c r="O48" s="65">
        <v>623</v>
      </c>
      <c r="P48" s="48"/>
      <c r="Q48" s="48"/>
      <c r="R48" s="48"/>
      <c r="S48" s="48"/>
      <c r="T48" s="48"/>
      <c r="U48" s="48"/>
    </row>
    <row r="49" spans="1:21" ht="30.75" customHeight="1">
      <c r="A49" s="48"/>
      <c r="B49" s="1252"/>
      <c r="C49" s="1253"/>
      <c r="D49" s="62"/>
      <c r="E49" s="1258" t="s">
        <v>16</v>
      </c>
      <c r="F49" s="1258"/>
      <c r="G49" s="1258"/>
      <c r="H49" s="1258"/>
      <c r="I49" s="1258"/>
      <c r="J49" s="1259"/>
      <c r="K49" s="63">
        <v>320</v>
      </c>
      <c r="L49" s="64">
        <v>279</v>
      </c>
      <c r="M49" s="64">
        <v>105</v>
      </c>
      <c r="N49" s="64">
        <v>69</v>
      </c>
      <c r="O49" s="65">
        <v>56</v>
      </c>
      <c r="P49" s="48"/>
      <c r="Q49" s="48"/>
      <c r="R49" s="48"/>
      <c r="S49" s="48"/>
      <c r="T49" s="48"/>
      <c r="U49" s="48"/>
    </row>
    <row r="50" spans="1:21" ht="30.75" customHeight="1">
      <c r="A50" s="48"/>
      <c r="B50" s="1252"/>
      <c r="C50" s="1253"/>
      <c r="D50" s="62"/>
      <c r="E50" s="1258" t="s">
        <v>17</v>
      </c>
      <c r="F50" s="1258"/>
      <c r="G50" s="1258"/>
      <c r="H50" s="1258"/>
      <c r="I50" s="1258"/>
      <c r="J50" s="1259"/>
      <c r="K50" s="63">
        <v>165</v>
      </c>
      <c r="L50" s="64">
        <v>170</v>
      </c>
      <c r="M50" s="64">
        <v>192</v>
      </c>
      <c r="N50" s="64">
        <v>104</v>
      </c>
      <c r="O50" s="65">
        <v>49</v>
      </c>
      <c r="P50" s="48"/>
      <c r="Q50" s="48"/>
      <c r="R50" s="48"/>
      <c r="S50" s="48"/>
      <c r="T50" s="48"/>
      <c r="U50" s="48"/>
    </row>
    <row r="51" spans="1:21" ht="30.75" customHeight="1">
      <c r="A51" s="48"/>
      <c r="B51" s="1254"/>
      <c r="C51" s="1255"/>
      <c r="D51" s="66"/>
      <c r="E51" s="1258" t="s">
        <v>18</v>
      </c>
      <c r="F51" s="1258"/>
      <c r="G51" s="1258"/>
      <c r="H51" s="1258"/>
      <c r="I51" s="1258"/>
      <c r="J51" s="1259"/>
      <c r="K51" s="63" t="s">
        <v>515</v>
      </c>
      <c r="L51" s="64" t="s">
        <v>515</v>
      </c>
      <c r="M51" s="64" t="s">
        <v>515</v>
      </c>
      <c r="N51" s="64" t="s">
        <v>515</v>
      </c>
      <c r="O51" s="65" t="s">
        <v>515</v>
      </c>
      <c r="P51" s="48"/>
      <c r="Q51" s="48"/>
      <c r="R51" s="48"/>
      <c r="S51" s="48"/>
      <c r="T51" s="48"/>
      <c r="U51" s="48"/>
    </row>
    <row r="52" spans="1:21" ht="30.75" customHeight="1">
      <c r="A52" s="48"/>
      <c r="B52" s="1260" t="s">
        <v>19</v>
      </c>
      <c r="C52" s="1261"/>
      <c r="D52" s="66"/>
      <c r="E52" s="1258" t="s">
        <v>20</v>
      </c>
      <c r="F52" s="1258"/>
      <c r="G52" s="1258"/>
      <c r="H52" s="1258"/>
      <c r="I52" s="1258"/>
      <c r="J52" s="1259"/>
      <c r="K52" s="63">
        <v>1726</v>
      </c>
      <c r="L52" s="64">
        <v>1738</v>
      </c>
      <c r="M52" s="64">
        <v>1543</v>
      </c>
      <c r="N52" s="64">
        <v>1502</v>
      </c>
      <c r="O52" s="65">
        <v>1469</v>
      </c>
      <c r="P52" s="48"/>
      <c r="Q52" s="48"/>
      <c r="R52" s="48"/>
      <c r="S52" s="48"/>
      <c r="T52" s="48"/>
      <c r="U52" s="48"/>
    </row>
    <row r="53" spans="1:21" ht="30.75" customHeight="1" thickBot="1">
      <c r="A53" s="48"/>
      <c r="B53" s="1262" t="s">
        <v>21</v>
      </c>
      <c r="C53" s="1263"/>
      <c r="D53" s="67"/>
      <c r="E53" s="1264" t="s">
        <v>22</v>
      </c>
      <c r="F53" s="1264"/>
      <c r="G53" s="1264"/>
      <c r="H53" s="1264"/>
      <c r="I53" s="1264"/>
      <c r="J53" s="1265"/>
      <c r="K53" s="68">
        <v>519</v>
      </c>
      <c r="L53" s="69">
        <v>475</v>
      </c>
      <c r="M53" s="69">
        <v>600</v>
      </c>
      <c r="N53" s="69">
        <v>581</v>
      </c>
      <c r="O53" s="70">
        <v>588</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575</v>
      </c>
      <c r="P55" s="48"/>
      <c r="Q55" s="48"/>
      <c r="R55" s="48"/>
      <c r="S55" s="48"/>
      <c r="T55" s="48"/>
      <c r="U55" s="48"/>
    </row>
    <row r="56" spans="1:21" ht="31.5" customHeight="1" thickBot="1">
      <c r="A56" s="48"/>
      <c r="B56" s="76"/>
      <c r="C56" s="77"/>
      <c r="D56" s="77"/>
      <c r="E56" s="78"/>
      <c r="F56" s="78"/>
      <c r="G56" s="78"/>
      <c r="H56" s="78"/>
      <c r="I56" s="78"/>
      <c r="J56" s="79" t="s">
        <v>2</v>
      </c>
      <c r="K56" s="80" t="s">
        <v>576</v>
      </c>
      <c r="L56" s="81" t="s">
        <v>577</v>
      </c>
      <c r="M56" s="81" t="s">
        <v>578</v>
      </c>
      <c r="N56" s="81" t="s">
        <v>579</v>
      </c>
      <c r="O56" s="82" t="s">
        <v>580</v>
      </c>
      <c r="P56" s="48"/>
      <c r="Q56" s="48"/>
      <c r="R56" s="48"/>
      <c r="S56" s="48"/>
      <c r="T56" s="48"/>
      <c r="U56" s="48"/>
    </row>
    <row r="57" spans="1:21" ht="31.5" customHeight="1">
      <c r="B57" s="1266" t="s">
        <v>25</v>
      </c>
      <c r="C57" s="1267"/>
      <c r="D57" s="1270" t="s">
        <v>26</v>
      </c>
      <c r="E57" s="1271"/>
      <c r="F57" s="1271"/>
      <c r="G57" s="1271"/>
      <c r="H57" s="1271"/>
      <c r="I57" s="1271"/>
      <c r="J57" s="1272"/>
      <c r="K57" s="83" t="s">
        <v>515</v>
      </c>
      <c r="L57" s="84" t="s">
        <v>515</v>
      </c>
      <c r="M57" s="84" t="s">
        <v>515</v>
      </c>
      <c r="N57" s="84" t="s">
        <v>515</v>
      </c>
      <c r="O57" s="85" t="s">
        <v>515</v>
      </c>
    </row>
    <row r="58" spans="1:21" ht="31.5" customHeight="1" thickBot="1">
      <c r="B58" s="1268"/>
      <c r="C58" s="1269"/>
      <c r="D58" s="1273" t="s">
        <v>27</v>
      </c>
      <c r="E58" s="1274"/>
      <c r="F58" s="1274"/>
      <c r="G58" s="1274"/>
      <c r="H58" s="1274"/>
      <c r="I58" s="1274"/>
      <c r="J58" s="1275"/>
      <c r="K58" s="86" t="s">
        <v>515</v>
      </c>
      <c r="L58" s="87" t="s">
        <v>515</v>
      </c>
      <c r="M58" s="87" t="s">
        <v>515</v>
      </c>
      <c r="N58" s="87" t="s">
        <v>515</v>
      </c>
      <c r="O58" s="88" t="s">
        <v>515</v>
      </c>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Tir/oI0TmXkuTLWd3aAOVBX40T7V2FT9Lg8fPuvbnMZXTg9JN0izFLfrGoBr44i3QaAQwE3IYzGsD3/z/IjLzw==" saltValue="DJuALU/lHvbApJgJFe7Qu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3"/>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cols>
    <col min="1" max="1" width="6.5" style="93" customWidth="1"/>
    <col min="2" max="3" width="12.5" style="93" customWidth="1"/>
    <col min="4" max="4" width="11.5" style="93" customWidth="1"/>
    <col min="5" max="8" width="10.5" style="93" customWidth="1"/>
    <col min="9" max="13" width="16.5" style="93" customWidth="1"/>
    <col min="14" max="19" width="1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556</v>
      </c>
      <c r="J40" s="100" t="s">
        <v>557</v>
      </c>
      <c r="K40" s="100" t="s">
        <v>558</v>
      </c>
      <c r="L40" s="100" t="s">
        <v>559</v>
      </c>
      <c r="M40" s="101" t="s">
        <v>560</v>
      </c>
    </row>
    <row r="41" spans="2:13" ht="27.75" customHeight="1">
      <c r="B41" s="1276" t="s">
        <v>30</v>
      </c>
      <c r="C41" s="1277"/>
      <c r="D41" s="102"/>
      <c r="E41" s="1282" t="s">
        <v>31</v>
      </c>
      <c r="F41" s="1282"/>
      <c r="G41" s="1282"/>
      <c r="H41" s="1283"/>
      <c r="I41" s="103">
        <v>14449</v>
      </c>
      <c r="J41" s="104">
        <v>14765</v>
      </c>
      <c r="K41" s="104">
        <v>14826</v>
      </c>
      <c r="L41" s="104">
        <v>14215</v>
      </c>
      <c r="M41" s="105">
        <v>13959</v>
      </c>
    </row>
    <row r="42" spans="2:13" ht="27.75" customHeight="1">
      <c r="B42" s="1278"/>
      <c r="C42" s="1279"/>
      <c r="D42" s="106"/>
      <c r="E42" s="1284" t="s">
        <v>32</v>
      </c>
      <c r="F42" s="1284"/>
      <c r="G42" s="1284"/>
      <c r="H42" s="1285"/>
      <c r="I42" s="107">
        <v>9</v>
      </c>
      <c r="J42" s="108">
        <v>8</v>
      </c>
      <c r="K42" s="108">
        <v>6</v>
      </c>
      <c r="L42" s="108">
        <v>4</v>
      </c>
      <c r="M42" s="109">
        <v>2</v>
      </c>
    </row>
    <row r="43" spans="2:13" ht="27.75" customHeight="1">
      <c r="B43" s="1278"/>
      <c r="C43" s="1279"/>
      <c r="D43" s="106"/>
      <c r="E43" s="1284" t="s">
        <v>33</v>
      </c>
      <c r="F43" s="1284"/>
      <c r="G43" s="1284"/>
      <c r="H43" s="1285"/>
      <c r="I43" s="107">
        <v>6063</v>
      </c>
      <c r="J43" s="108">
        <v>5988</v>
      </c>
      <c r="K43" s="108">
        <v>5783</v>
      </c>
      <c r="L43" s="108">
        <v>5991</v>
      </c>
      <c r="M43" s="109">
        <v>6988</v>
      </c>
    </row>
    <row r="44" spans="2:13" ht="27.75" customHeight="1">
      <c r="B44" s="1278"/>
      <c r="C44" s="1279"/>
      <c r="D44" s="106"/>
      <c r="E44" s="1284" t="s">
        <v>34</v>
      </c>
      <c r="F44" s="1284"/>
      <c r="G44" s="1284"/>
      <c r="H44" s="1285"/>
      <c r="I44" s="107">
        <v>1251</v>
      </c>
      <c r="J44" s="108">
        <v>867</v>
      </c>
      <c r="K44" s="108">
        <v>786</v>
      </c>
      <c r="L44" s="108">
        <v>727</v>
      </c>
      <c r="M44" s="109">
        <v>678</v>
      </c>
    </row>
    <row r="45" spans="2:13" ht="27.75" customHeight="1">
      <c r="B45" s="1278"/>
      <c r="C45" s="1279"/>
      <c r="D45" s="106"/>
      <c r="E45" s="1284" t="s">
        <v>35</v>
      </c>
      <c r="F45" s="1284"/>
      <c r="G45" s="1284"/>
      <c r="H45" s="1285"/>
      <c r="I45" s="107" t="s">
        <v>515</v>
      </c>
      <c r="J45" s="108" t="s">
        <v>515</v>
      </c>
      <c r="K45" s="108" t="s">
        <v>515</v>
      </c>
      <c r="L45" s="108" t="s">
        <v>515</v>
      </c>
      <c r="M45" s="109" t="s">
        <v>515</v>
      </c>
    </row>
    <row r="46" spans="2:13" ht="27.75" customHeight="1">
      <c r="B46" s="1278"/>
      <c r="C46" s="1279"/>
      <c r="D46" s="110"/>
      <c r="E46" s="1284" t="s">
        <v>36</v>
      </c>
      <c r="F46" s="1284"/>
      <c r="G46" s="1284"/>
      <c r="H46" s="1285"/>
      <c r="I46" s="107">
        <v>249</v>
      </c>
      <c r="J46" s="108">
        <v>248</v>
      </c>
      <c r="K46" s="108">
        <v>258</v>
      </c>
      <c r="L46" s="108">
        <v>264</v>
      </c>
      <c r="M46" s="109">
        <v>198</v>
      </c>
    </row>
    <row r="47" spans="2:13" ht="27.75" customHeight="1">
      <c r="B47" s="1278"/>
      <c r="C47" s="1279"/>
      <c r="D47" s="111"/>
      <c r="E47" s="1286" t="s">
        <v>37</v>
      </c>
      <c r="F47" s="1287"/>
      <c r="G47" s="1287"/>
      <c r="H47" s="1288"/>
      <c r="I47" s="107" t="s">
        <v>515</v>
      </c>
      <c r="J47" s="108" t="s">
        <v>515</v>
      </c>
      <c r="K47" s="108" t="s">
        <v>515</v>
      </c>
      <c r="L47" s="108" t="s">
        <v>515</v>
      </c>
      <c r="M47" s="109" t="s">
        <v>515</v>
      </c>
    </row>
    <row r="48" spans="2:13" ht="27.75" customHeight="1">
      <c r="B48" s="1278"/>
      <c r="C48" s="1279"/>
      <c r="D48" s="106"/>
      <c r="E48" s="1284" t="s">
        <v>38</v>
      </c>
      <c r="F48" s="1284"/>
      <c r="G48" s="1284"/>
      <c r="H48" s="1285"/>
      <c r="I48" s="107" t="s">
        <v>515</v>
      </c>
      <c r="J48" s="108" t="s">
        <v>515</v>
      </c>
      <c r="K48" s="108" t="s">
        <v>515</v>
      </c>
      <c r="L48" s="108" t="s">
        <v>515</v>
      </c>
      <c r="M48" s="109" t="s">
        <v>515</v>
      </c>
    </row>
    <row r="49" spans="2:13" ht="27.75" customHeight="1">
      <c r="B49" s="1280"/>
      <c r="C49" s="1281"/>
      <c r="D49" s="106"/>
      <c r="E49" s="1284" t="s">
        <v>39</v>
      </c>
      <c r="F49" s="1284"/>
      <c r="G49" s="1284"/>
      <c r="H49" s="1285"/>
      <c r="I49" s="107" t="s">
        <v>515</v>
      </c>
      <c r="J49" s="108" t="s">
        <v>515</v>
      </c>
      <c r="K49" s="108" t="s">
        <v>515</v>
      </c>
      <c r="L49" s="108" t="s">
        <v>515</v>
      </c>
      <c r="M49" s="109" t="s">
        <v>515</v>
      </c>
    </row>
    <row r="50" spans="2:13" ht="27.75" customHeight="1">
      <c r="B50" s="1289" t="s">
        <v>40</v>
      </c>
      <c r="C50" s="1290"/>
      <c r="D50" s="112"/>
      <c r="E50" s="1284" t="s">
        <v>41</v>
      </c>
      <c r="F50" s="1284"/>
      <c r="G50" s="1284"/>
      <c r="H50" s="1285"/>
      <c r="I50" s="107">
        <v>5612</v>
      </c>
      <c r="J50" s="108">
        <v>6093</v>
      </c>
      <c r="K50" s="108">
        <v>6489</v>
      </c>
      <c r="L50" s="108">
        <v>5937</v>
      </c>
      <c r="M50" s="109">
        <v>6353</v>
      </c>
    </row>
    <row r="51" spans="2:13" ht="27.75" customHeight="1">
      <c r="B51" s="1278"/>
      <c r="C51" s="1279"/>
      <c r="D51" s="106"/>
      <c r="E51" s="1284" t="s">
        <v>42</v>
      </c>
      <c r="F51" s="1284"/>
      <c r="G51" s="1284"/>
      <c r="H51" s="1285"/>
      <c r="I51" s="107">
        <v>792</v>
      </c>
      <c r="J51" s="108">
        <v>746</v>
      </c>
      <c r="K51" s="108">
        <v>654</v>
      </c>
      <c r="L51" s="108">
        <v>583</v>
      </c>
      <c r="M51" s="109">
        <v>401</v>
      </c>
    </row>
    <row r="52" spans="2:13" ht="27.75" customHeight="1">
      <c r="B52" s="1280"/>
      <c r="C52" s="1281"/>
      <c r="D52" s="106"/>
      <c r="E52" s="1284" t="s">
        <v>43</v>
      </c>
      <c r="F52" s="1284"/>
      <c r="G52" s="1284"/>
      <c r="H52" s="1285"/>
      <c r="I52" s="107">
        <v>18249</v>
      </c>
      <c r="J52" s="108">
        <v>18240</v>
      </c>
      <c r="K52" s="108">
        <v>17991</v>
      </c>
      <c r="L52" s="108">
        <v>17691</v>
      </c>
      <c r="M52" s="109">
        <v>17563</v>
      </c>
    </row>
    <row r="53" spans="2:13" ht="27.75" customHeight="1" thickBot="1">
      <c r="B53" s="1291" t="s">
        <v>44</v>
      </c>
      <c r="C53" s="1292"/>
      <c r="D53" s="113"/>
      <c r="E53" s="1293" t="s">
        <v>45</v>
      </c>
      <c r="F53" s="1293"/>
      <c r="G53" s="1293"/>
      <c r="H53" s="1294"/>
      <c r="I53" s="114">
        <v>-2634</v>
      </c>
      <c r="J53" s="115">
        <v>-3202</v>
      </c>
      <c r="K53" s="115">
        <v>-3476</v>
      </c>
      <c r="L53" s="115">
        <v>-3009</v>
      </c>
      <c r="M53" s="116">
        <v>-2492</v>
      </c>
    </row>
    <row r="54" spans="2:13" ht="27.75" customHeight="1">
      <c r="B54" s="117" t="s">
        <v>46</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Ywe+Zxyszqe398B6u9uSN3f+CJvtO+XzJBbBHjYuMWnmSIH+FS8OyC6kth8ZtzgV1USIPavcEzDiJQ2qDsMLrg==" saltValue="p6iaCs8V0XqGj2jssBk/1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3"/>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cols>
    <col min="1" max="1" width="8.375" style="1" customWidth="1"/>
    <col min="2" max="2" width="16.5" style="1" customWidth="1"/>
    <col min="3" max="5" width="26.375" style="1" customWidth="1"/>
    <col min="6" max="8" width="24.37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47</v>
      </c>
    </row>
    <row r="54" spans="2:8" ht="29.25" customHeight="1" thickBot="1">
      <c r="B54" s="122" t="s">
        <v>1</v>
      </c>
      <c r="C54" s="123"/>
      <c r="D54" s="123"/>
      <c r="E54" s="124" t="s">
        <v>2</v>
      </c>
      <c r="F54" s="125" t="s">
        <v>558</v>
      </c>
      <c r="G54" s="125" t="s">
        <v>559</v>
      </c>
      <c r="H54" s="126" t="s">
        <v>560</v>
      </c>
    </row>
    <row r="55" spans="2:8" ht="52.5" customHeight="1">
      <c r="B55" s="127"/>
      <c r="C55" s="1303" t="s">
        <v>48</v>
      </c>
      <c r="D55" s="1303"/>
      <c r="E55" s="1304"/>
      <c r="F55" s="128">
        <v>2574</v>
      </c>
      <c r="G55" s="128">
        <v>2169</v>
      </c>
      <c r="H55" s="129">
        <v>2590</v>
      </c>
    </row>
    <row r="56" spans="2:8" ht="52.5" customHeight="1">
      <c r="B56" s="130"/>
      <c r="C56" s="1305" t="s">
        <v>49</v>
      </c>
      <c r="D56" s="1305"/>
      <c r="E56" s="1306"/>
      <c r="F56" s="131">
        <v>42</v>
      </c>
      <c r="G56" s="131">
        <v>42</v>
      </c>
      <c r="H56" s="132">
        <v>42</v>
      </c>
    </row>
    <row r="57" spans="2:8" ht="53.25" customHeight="1">
      <c r="B57" s="130"/>
      <c r="C57" s="1307" t="s">
        <v>50</v>
      </c>
      <c r="D57" s="1307"/>
      <c r="E57" s="1308"/>
      <c r="F57" s="133">
        <v>3255</v>
      </c>
      <c r="G57" s="133">
        <v>3097</v>
      </c>
      <c r="H57" s="134">
        <v>2970</v>
      </c>
    </row>
    <row r="58" spans="2:8" ht="45.75" customHeight="1">
      <c r="B58" s="135"/>
      <c r="C58" s="1295" t="s">
        <v>605</v>
      </c>
      <c r="D58" s="1296"/>
      <c r="E58" s="1297"/>
      <c r="F58" s="136">
        <v>987</v>
      </c>
      <c r="G58" s="136">
        <v>1059</v>
      </c>
      <c r="H58" s="137">
        <v>1122</v>
      </c>
    </row>
    <row r="59" spans="2:8" ht="45.75" customHeight="1">
      <c r="B59" s="135"/>
      <c r="C59" s="1295" t="s">
        <v>604</v>
      </c>
      <c r="D59" s="1296"/>
      <c r="E59" s="1297"/>
      <c r="F59" s="136">
        <v>1101</v>
      </c>
      <c r="G59" s="136">
        <v>949</v>
      </c>
      <c r="H59" s="137">
        <v>891</v>
      </c>
    </row>
    <row r="60" spans="2:8" ht="45.75" customHeight="1">
      <c r="B60" s="135"/>
      <c r="C60" s="1295" t="s">
        <v>606</v>
      </c>
      <c r="D60" s="1296"/>
      <c r="E60" s="1297"/>
      <c r="F60" s="136">
        <v>512</v>
      </c>
      <c r="G60" s="136">
        <v>813</v>
      </c>
      <c r="H60" s="137">
        <v>814</v>
      </c>
    </row>
    <row r="61" spans="2:8" ht="45.75" customHeight="1">
      <c r="B61" s="135"/>
      <c r="C61" s="1295" t="s">
        <v>607</v>
      </c>
      <c r="D61" s="1296"/>
      <c r="E61" s="1297"/>
      <c r="F61" s="136">
        <v>240</v>
      </c>
      <c r="G61" s="136">
        <v>171</v>
      </c>
      <c r="H61" s="137">
        <v>99</v>
      </c>
    </row>
    <row r="62" spans="2:8" ht="45.75" customHeight="1" thickBot="1">
      <c r="B62" s="138"/>
      <c r="C62" s="1298" t="s">
        <v>608</v>
      </c>
      <c r="D62" s="1299"/>
      <c r="E62" s="1300"/>
      <c r="F62" s="139">
        <v>41</v>
      </c>
      <c r="G62" s="139">
        <v>36</v>
      </c>
      <c r="H62" s="140">
        <v>24</v>
      </c>
    </row>
    <row r="63" spans="2:8" ht="52.5" customHeight="1" thickBot="1">
      <c r="B63" s="141"/>
      <c r="C63" s="1301" t="s">
        <v>51</v>
      </c>
      <c r="D63" s="1301"/>
      <c r="E63" s="1302"/>
      <c r="F63" s="142">
        <v>5871</v>
      </c>
      <c r="G63" s="142">
        <v>5308</v>
      </c>
      <c r="H63" s="143">
        <v>5601</v>
      </c>
    </row>
    <row r="64" spans="2:8" ht="15" customHeight="1"/>
  </sheetData>
  <sheetProtection algorithmName="SHA-512" hashValue="1DvkzKe39xl0uWWEjK3c2n3stus/4NSBLoiEk5VfyVM3qgX5bKaMJgMcBdvNJufPZnnj303uybX8IEdfZIt6/w==" saltValue="gCe1WyznE1X0TRtbRp/eUg==" spinCount="100000" sheet="1" objects="1" scenarios="1"/>
  <mergeCells count="9">
    <mergeCell ref="C61:E61"/>
    <mergeCell ref="C62:E62"/>
    <mergeCell ref="C63:E63"/>
    <mergeCell ref="C55:E55"/>
    <mergeCell ref="C56:E56"/>
    <mergeCell ref="C57:E57"/>
    <mergeCell ref="C58:E58"/>
    <mergeCell ref="C59:E59"/>
    <mergeCell ref="C60:E60"/>
  </mergeCells>
  <phoneticPr fontId="3"/>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c r="A1" s="386"/>
      <c r="B1" s="387"/>
      <c r="DD1" s="388"/>
      <c r="DE1" s="388"/>
    </row>
    <row r="2" spans="1:143" ht="25.5" customHeight="1">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609</v>
      </c>
    </row>
    <row r="11" spans="1:143" s="291" customFormat="1">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609</v>
      </c>
    </row>
    <row r="13" spans="1:143" s="291" customFormat="1">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c r="DD19" s="388"/>
      <c r="DE19" s="388"/>
    </row>
    <row r="20" spans="1:351">
      <c r="DD20" s="388"/>
      <c r="DE20" s="388"/>
    </row>
    <row r="21" spans="1:351" ht="17.2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c r="B22" s="395"/>
      <c r="MM22" s="394"/>
    </row>
    <row r="23" spans="1:351">
      <c r="B23" s="395"/>
    </row>
    <row r="24" spans="1:351">
      <c r="B24" s="395"/>
    </row>
    <row r="25" spans="1:351">
      <c r="B25" s="395"/>
    </row>
    <row r="26" spans="1:351">
      <c r="B26" s="395"/>
    </row>
    <row r="27" spans="1:351">
      <c r="B27" s="395"/>
    </row>
    <row r="28" spans="1:351">
      <c r="B28" s="395"/>
    </row>
    <row r="29" spans="1:351">
      <c r="B29" s="395"/>
    </row>
    <row r="30" spans="1:351">
      <c r="B30" s="395"/>
    </row>
    <row r="31" spans="1:351">
      <c r="B31" s="395"/>
    </row>
    <row r="32" spans="1:351">
      <c r="B32" s="395"/>
    </row>
    <row r="33" spans="2:109">
      <c r="B33" s="395"/>
    </row>
    <row r="34" spans="2:109">
      <c r="B34" s="395"/>
    </row>
    <row r="35" spans="2:109">
      <c r="B35" s="395"/>
    </row>
    <row r="36" spans="2:109">
      <c r="B36" s="395"/>
    </row>
    <row r="37" spans="2:109">
      <c r="B37" s="395"/>
    </row>
    <row r="38" spans="2:109">
      <c r="B38" s="395"/>
    </row>
    <row r="39" spans="2:109">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c r="B40" s="400"/>
      <c r="DD40" s="400"/>
      <c r="DE40" s="388"/>
    </row>
    <row r="41" spans="2:109" ht="17.25">
      <c r="B41" s="401" t="s">
        <v>610</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c r="B42" s="395"/>
      <c r="G42" s="402"/>
      <c r="I42" s="403"/>
      <c r="J42" s="403"/>
      <c r="K42" s="403"/>
      <c r="AM42" s="402"/>
      <c r="AN42" s="402" t="s">
        <v>611</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c r="B43" s="395"/>
      <c r="AN43" s="1321" t="s">
        <v>612</v>
      </c>
      <c r="AO43" s="1322"/>
      <c r="AP43" s="1322"/>
      <c r="AQ43" s="1322"/>
      <c r="AR43" s="1322"/>
      <c r="AS43" s="1322"/>
      <c r="AT43" s="1322"/>
      <c r="AU43" s="1322"/>
      <c r="AV43" s="1322"/>
      <c r="AW43" s="1322"/>
      <c r="AX43" s="1322"/>
      <c r="AY43" s="1322"/>
      <c r="AZ43" s="1322"/>
      <c r="BA43" s="1322"/>
      <c r="BB43" s="1322"/>
      <c r="BC43" s="1322"/>
      <c r="BD43" s="1322"/>
      <c r="BE43" s="1322"/>
      <c r="BF43" s="1322"/>
      <c r="BG43" s="1322"/>
      <c r="BH43" s="1322"/>
      <c r="BI43" s="1322"/>
      <c r="BJ43" s="1322"/>
      <c r="BK43" s="1322"/>
      <c r="BL43" s="1322"/>
      <c r="BM43" s="1322"/>
      <c r="BN43" s="1322"/>
      <c r="BO43" s="1322"/>
      <c r="BP43" s="1322"/>
      <c r="BQ43" s="1322"/>
      <c r="BR43" s="1322"/>
      <c r="BS43" s="1322"/>
      <c r="BT43" s="1322"/>
      <c r="BU43" s="1322"/>
      <c r="BV43" s="1322"/>
      <c r="BW43" s="1322"/>
      <c r="BX43" s="1322"/>
      <c r="BY43" s="1322"/>
      <c r="BZ43" s="1322"/>
      <c r="CA43" s="1322"/>
      <c r="CB43" s="1322"/>
      <c r="CC43" s="1322"/>
      <c r="CD43" s="1322"/>
      <c r="CE43" s="1322"/>
      <c r="CF43" s="1322"/>
      <c r="CG43" s="1322"/>
      <c r="CH43" s="1322"/>
      <c r="CI43" s="1322"/>
      <c r="CJ43" s="1322"/>
      <c r="CK43" s="1322"/>
      <c r="CL43" s="1322"/>
      <c r="CM43" s="1322"/>
      <c r="CN43" s="1322"/>
      <c r="CO43" s="1322"/>
      <c r="CP43" s="1322"/>
      <c r="CQ43" s="1322"/>
      <c r="CR43" s="1322"/>
      <c r="CS43" s="1322"/>
      <c r="CT43" s="1322"/>
      <c r="CU43" s="1322"/>
      <c r="CV43" s="1322"/>
      <c r="CW43" s="1322"/>
      <c r="CX43" s="1322"/>
      <c r="CY43" s="1322"/>
      <c r="CZ43" s="1322"/>
      <c r="DA43" s="1322"/>
      <c r="DB43" s="1322"/>
      <c r="DC43" s="1323"/>
    </row>
    <row r="44" spans="2:109">
      <c r="B44" s="395"/>
      <c r="AN44" s="1324"/>
      <c r="AO44" s="1325"/>
      <c r="AP44" s="1325"/>
      <c r="AQ44" s="1325"/>
      <c r="AR44" s="1325"/>
      <c r="AS44" s="1325"/>
      <c r="AT44" s="1325"/>
      <c r="AU44" s="1325"/>
      <c r="AV44" s="1325"/>
      <c r="AW44" s="1325"/>
      <c r="AX44" s="1325"/>
      <c r="AY44" s="1325"/>
      <c r="AZ44" s="1325"/>
      <c r="BA44" s="1325"/>
      <c r="BB44" s="1325"/>
      <c r="BC44" s="1325"/>
      <c r="BD44" s="1325"/>
      <c r="BE44" s="1325"/>
      <c r="BF44" s="1325"/>
      <c r="BG44" s="1325"/>
      <c r="BH44" s="1325"/>
      <c r="BI44" s="1325"/>
      <c r="BJ44" s="1325"/>
      <c r="BK44" s="1325"/>
      <c r="BL44" s="1325"/>
      <c r="BM44" s="1325"/>
      <c r="BN44" s="1325"/>
      <c r="BO44" s="1325"/>
      <c r="BP44" s="1325"/>
      <c r="BQ44" s="1325"/>
      <c r="BR44" s="1325"/>
      <c r="BS44" s="1325"/>
      <c r="BT44" s="1325"/>
      <c r="BU44" s="1325"/>
      <c r="BV44" s="1325"/>
      <c r="BW44" s="1325"/>
      <c r="BX44" s="1325"/>
      <c r="BY44" s="1325"/>
      <c r="BZ44" s="1325"/>
      <c r="CA44" s="1325"/>
      <c r="CB44" s="1325"/>
      <c r="CC44" s="1325"/>
      <c r="CD44" s="1325"/>
      <c r="CE44" s="1325"/>
      <c r="CF44" s="1325"/>
      <c r="CG44" s="1325"/>
      <c r="CH44" s="1325"/>
      <c r="CI44" s="1325"/>
      <c r="CJ44" s="1325"/>
      <c r="CK44" s="1325"/>
      <c r="CL44" s="1325"/>
      <c r="CM44" s="1325"/>
      <c r="CN44" s="1325"/>
      <c r="CO44" s="1325"/>
      <c r="CP44" s="1325"/>
      <c r="CQ44" s="1325"/>
      <c r="CR44" s="1325"/>
      <c r="CS44" s="1325"/>
      <c r="CT44" s="1325"/>
      <c r="CU44" s="1325"/>
      <c r="CV44" s="1325"/>
      <c r="CW44" s="1325"/>
      <c r="CX44" s="1325"/>
      <c r="CY44" s="1325"/>
      <c r="CZ44" s="1325"/>
      <c r="DA44" s="1325"/>
      <c r="DB44" s="1325"/>
      <c r="DC44" s="1326"/>
    </row>
    <row r="45" spans="2:109">
      <c r="B45" s="395"/>
      <c r="AN45" s="1324"/>
      <c r="AO45" s="1325"/>
      <c r="AP45" s="1325"/>
      <c r="AQ45" s="1325"/>
      <c r="AR45" s="1325"/>
      <c r="AS45" s="1325"/>
      <c r="AT45" s="1325"/>
      <c r="AU45" s="1325"/>
      <c r="AV45" s="1325"/>
      <c r="AW45" s="1325"/>
      <c r="AX45" s="1325"/>
      <c r="AY45" s="1325"/>
      <c r="AZ45" s="1325"/>
      <c r="BA45" s="1325"/>
      <c r="BB45" s="1325"/>
      <c r="BC45" s="1325"/>
      <c r="BD45" s="1325"/>
      <c r="BE45" s="1325"/>
      <c r="BF45" s="1325"/>
      <c r="BG45" s="1325"/>
      <c r="BH45" s="1325"/>
      <c r="BI45" s="1325"/>
      <c r="BJ45" s="1325"/>
      <c r="BK45" s="1325"/>
      <c r="BL45" s="1325"/>
      <c r="BM45" s="1325"/>
      <c r="BN45" s="1325"/>
      <c r="BO45" s="1325"/>
      <c r="BP45" s="1325"/>
      <c r="BQ45" s="1325"/>
      <c r="BR45" s="1325"/>
      <c r="BS45" s="1325"/>
      <c r="BT45" s="1325"/>
      <c r="BU45" s="1325"/>
      <c r="BV45" s="1325"/>
      <c r="BW45" s="1325"/>
      <c r="BX45" s="1325"/>
      <c r="BY45" s="1325"/>
      <c r="BZ45" s="1325"/>
      <c r="CA45" s="1325"/>
      <c r="CB45" s="1325"/>
      <c r="CC45" s="1325"/>
      <c r="CD45" s="1325"/>
      <c r="CE45" s="1325"/>
      <c r="CF45" s="1325"/>
      <c r="CG45" s="1325"/>
      <c r="CH45" s="1325"/>
      <c r="CI45" s="1325"/>
      <c r="CJ45" s="1325"/>
      <c r="CK45" s="1325"/>
      <c r="CL45" s="1325"/>
      <c r="CM45" s="1325"/>
      <c r="CN45" s="1325"/>
      <c r="CO45" s="1325"/>
      <c r="CP45" s="1325"/>
      <c r="CQ45" s="1325"/>
      <c r="CR45" s="1325"/>
      <c r="CS45" s="1325"/>
      <c r="CT45" s="1325"/>
      <c r="CU45" s="1325"/>
      <c r="CV45" s="1325"/>
      <c r="CW45" s="1325"/>
      <c r="CX45" s="1325"/>
      <c r="CY45" s="1325"/>
      <c r="CZ45" s="1325"/>
      <c r="DA45" s="1325"/>
      <c r="DB45" s="1325"/>
      <c r="DC45" s="1326"/>
    </row>
    <row r="46" spans="2:109">
      <c r="B46" s="395"/>
      <c r="AN46" s="1324"/>
      <c r="AO46" s="1325"/>
      <c r="AP46" s="1325"/>
      <c r="AQ46" s="1325"/>
      <c r="AR46" s="1325"/>
      <c r="AS46" s="1325"/>
      <c r="AT46" s="1325"/>
      <c r="AU46" s="1325"/>
      <c r="AV46" s="1325"/>
      <c r="AW46" s="1325"/>
      <c r="AX46" s="1325"/>
      <c r="AY46" s="1325"/>
      <c r="AZ46" s="1325"/>
      <c r="BA46" s="1325"/>
      <c r="BB46" s="1325"/>
      <c r="BC46" s="1325"/>
      <c r="BD46" s="1325"/>
      <c r="BE46" s="1325"/>
      <c r="BF46" s="1325"/>
      <c r="BG46" s="1325"/>
      <c r="BH46" s="1325"/>
      <c r="BI46" s="1325"/>
      <c r="BJ46" s="1325"/>
      <c r="BK46" s="1325"/>
      <c r="BL46" s="1325"/>
      <c r="BM46" s="1325"/>
      <c r="BN46" s="1325"/>
      <c r="BO46" s="1325"/>
      <c r="BP46" s="1325"/>
      <c r="BQ46" s="1325"/>
      <c r="BR46" s="1325"/>
      <c r="BS46" s="1325"/>
      <c r="BT46" s="1325"/>
      <c r="BU46" s="1325"/>
      <c r="BV46" s="1325"/>
      <c r="BW46" s="1325"/>
      <c r="BX46" s="1325"/>
      <c r="BY46" s="1325"/>
      <c r="BZ46" s="1325"/>
      <c r="CA46" s="1325"/>
      <c r="CB46" s="1325"/>
      <c r="CC46" s="1325"/>
      <c r="CD46" s="1325"/>
      <c r="CE46" s="1325"/>
      <c r="CF46" s="1325"/>
      <c r="CG46" s="1325"/>
      <c r="CH46" s="1325"/>
      <c r="CI46" s="1325"/>
      <c r="CJ46" s="1325"/>
      <c r="CK46" s="1325"/>
      <c r="CL46" s="1325"/>
      <c r="CM46" s="1325"/>
      <c r="CN46" s="1325"/>
      <c r="CO46" s="1325"/>
      <c r="CP46" s="1325"/>
      <c r="CQ46" s="1325"/>
      <c r="CR46" s="1325"/>
      <c r="CS46" s="1325"/>
      <c r="CT46" s="1325"/>
      <c r="CU46" s="1325"/>
      <c r="CV46" s="1325"/>
      <c r="CW46" s="1325"/>
      <c r="CX46" s="1325"/>
      <c r="CY46" s="1325"/>
      <c r="CZ46" s="1325"/>
      <c r="DA46" s="1325"/>
      <c r="DB46" s="1325"/>
      <c r="DC46" s="1326"/>
    </row>
    <row r="47" spans="2:109">
      <c r="B47" s="395"/>
      <c r="AN47" s="1327"/>
      <c r="AO47" s="1328"/>
      <c r="AP47" s="1328"/>
      <c r="AQ47" s="1328"/>
      <c r="AR47" s="1328"/>
      <c r="AS47" s="1328"/>
      <c r="AT47" s="1328"/>
      <c r="AU47" s="1328"/>
      <c r="AV47" s="1328"/>
      <c r="AW47" s="1328"/>
      <c r="AX47" s="1328"/>
      <c r="AY47" s="1328"/>
      <c r="AZ47" s="1328"/>
      <c r="BA47" s="1328"/>
      <c r="BB47" s="1328"/>
      <c r="BC47" s="1328"/>
      <c r="BD47" s="1328"/>
      <c r="BE47" s="1328"/>
      <c r="BF47" s="1328"/>
      <c r="BG47" s="1328"/>
      <c r="BH47" s="1328"/>
      <c r="BI47" s="1328"/>
      <c r="BJ47" s="1328"/>
      <c r="BK47" s="1328"/>
      <c r="BL47" s="1328"/>
      <c r="BM47" s="1328"/>
      <c r="BN47" s="1328"/>
      <c r="BO47" s="1328"/>
      <c r="BP47" s="1328"/>
      <c r="BQ47" s="1328"/>
      <c r="BR47" s="1328"/>
      <c r="BS47" s="1328"/>
      <c r="BT47" s="1328"/>
      <c r="BU47" s="1328"/>
      <c r="BV47" s="1328"/>
      <c r="BW47" s="1328"/>
      <c r="BX47" s="1328"/>
      <c r="BY47" s="1328"/>
      <c r="BZ47" s="1328"/>
      <c r="CA47" s="1328"/>
      <c r="CB47" s="1328"/>
      <c r="CC47" s="1328"/>
      <c r="CD47" s="1328"/>
      <c r="CE47" s="1328"/>
      <c r="CF47" s="1328"/>
      <c r="CG47" s="1328"/>
      <c r="CH47" s="1328"/>
      <c r="CI47" s="1328"/>
      <c r="CJ47" s="1328"/>
      <c r="CK47" s="1328"/>
      <c r="CL47" s="1328"/>
      <c r="CM47" s="1328"/>
      <c r="CN47" s="1328"/>
      <c r="CO47" s="1328"/>
      <c r="CP47" s="1328"/>
      <c r="CQ47" s="1328"/>
      <c r="CR47" s="1328"/>
      <c r="CS47" s="1328"/>
      <c r="CT47" s="1328"/>
      <c r="CU47" s="1328"/>
      <c r="CV47" s="1328"/>
      <c r="CW47" s="1328"/>
      <c r="CX47" s="1328"/>
      <c r="CY47" s="1328"/>
      <c r="CZ47" s="1328"/>
      <c r="DA47" s="1328"/>
      <c r="DB47" s="1328"/>
      <c r="DC47" s="1329"/>
    </row>
    <row r="48" spans="2:109">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c r="B49" s="395"/>
      <c r="AN49" s="388" t="s">
        <v>613</v>
      </c>
    </row>
    <row r="50" spans="1:109">
      <c r="B50" s="395"/>
      <c r="G50" s="1315"/>
      <c r="H50" s="1315"/>
      <c r="I50" s="1315"/>
      <c r="J50" s="1315"/>
      <c r="K50" s="405"/>
      <c r="L50" s="405"/>
      <c r="M50" s="406"/>
      <c r="N50" s="406"/>
      <c r="AN50" s="1318"/>
      <c r="AO50" s="1319"/>
      <c r="AP50" s="1319"/>
      <c r="AQ50" s="1319"/>
      <c r="AR50" s="1319"/>
      <c r="AS50" s="1319"/>
      <c r="AT50" s="1319"/>
      <c r="AU50" s="1319"/>
      <c r="AV50" s="1319"/>
      <c r="AW50" s="1319"/>
      <c r="AX50" s="1319"/>
      <c r="AY50" s="1319"/>
      <c r="AZ50" s="1319"/>
      <c r="BA50" s="1319"/>
      <c r="BB50" s="1319"/>
      <c r="BC50" s="1319"/>
      <c r="BD50" s="1319"/>
      <c r="BE50" s="1319"/>
      <c r="BF50" s="1319"/>
      <c r="BG50" s="1319"/>
      <c r="BH50" s="1319"/>
      <c r="BI50" s="1319"/>
      <c r="BJ50" s="1319"/>
      <c r="BK50" s="1319"/>
      <c r="BL50" s="1319"/>
      <c r="BM50" s="1319"/>
      <c r="BN50" s="1319"/>
      <c r="BO50" s="1320"/>
      <c r="BP50" s="1314" t="s">
        <v>556</v>
      </c>
      <c r="BQ50" s="1314"/>
      <c r="BR50" s="1314"/>
      <c r="BS50" s="1314"/>
      <c r="BT50" s="1314"/>
      <c r="BU50" s="1314"/>
      <c r="BV50" s="1314"/>
      <c r="BW50" s="1314"/>
      <c r="BX50" s="1314" t="s">
        <v>557</v>
      </c>
      <c r="BY50" s="1314"/>
      <c r="BZ50" s="1314"/>
      <c r="CA50" s="1314"/>
      <c r="CB50" s="1314"/>
      <c r="CC50" s="1314"/>
      <c r="CD50" s="1314"/>
      <c r="CE50" s="1314"/>
      <c r="CF50" s="1314" t="s">
        <v>558</v>
      </c>
      <c r="CG50" s="1314"/>
      <c r="CH50" s="1314"/>
      <c r="CI50" s="1314"/>
      <c r="CJ50" s="1314"/>
      <c r="CK50" s="1314"/>
      <c r="CL50" s="1314"/>
      <c r="CM50" s="1314"/>
      <c r="CN50" s="1314" t="s">
        <v>559</v>
      </c>
      <c r="CO50" s="1314"/>
      <c r="CP50" s="1314"/>
      <c r="CQ50" s="1314"/>
      <c r="CR50" s="1314"/>
      <c r="CS50" s="1314"/>
      <c r="CT50" s="1314"/>
      <c r="CU50" s="1314"/>
      <c r="CV50" s="1314" t="s">
        <v>560</v>
      </c>
      <c r="CW50" s="1314"/>
      <c r="CX50" s="1314"/>
      <c r="CY50" s="1314"/>
      <c r="CZ50" s="1314"/>
      <c r="DA50" s="1314"/>
      <c r="DB50" s="1314"/>
      <c r="DC50" s="1314"/>
    </row>
    <row r="51" spans="1:109" ht="13.5" customHeight="1">
      <c r="B51" s="395"/>
      <c r="G51" s="1317"/>
      <c r="H51" s="1317"/>
      <c r="I51" s="1330"/>
      <c r="J51" s="1330"/>
      <c r="K51" s="1316"/>
      <c r="L51" s="1316"/>
      <c r="M51" s="1316"/>
      <c r="N51" s="1316"/>
      <c r="AM51" s="404"/>
      <c r="AN51" s="1312" t="s">
        <v>614</v>
      </c>
      <c r="AO51" s="1312"/>
      <c r="AP51" s="1312"/>
      <c r="AQ51" s="1312"/>
      <c r="AR51" s="1312"/>
      <c r="AS51" s="1312"/>
      <c r="AT51" s="1312"/>
      <c r="AU51" s="1312"/>
      <c r="AV51" s="1312"/>
      <c r="AW51" s="1312"/>
      <c r="AX51" s="1312"/>
      <c r="AY51" s="1312"/>
      <c r="AZ51" s="1312"/>
      <c r="BA51" s="1312"/>
      <c r="BB51" s="1312" t="s">
        <v>615</v>
      </c>
      <c r="BC51" s="1312"/>
      <c r="BD51" s="1312"/>
      <c r="BE51" s="1312"/>
      <c r="BF51" s="1312"/>
      <c r="BG51" s="1312"/>
      <c r="BH51" s="1312"/>
      <c r="BI51" s="1312"/>
      <c r="BJ51" s="1312"/>
      <c r="BK51" s="1312"/>
      <c r="BL51" s="1312"/>
      <c r="BM51" s="1312"/>
      <c r="BN51" s="1312"/>
      <c r="BO51" s="1312"/>
      <c r="BP51" s="1309"/>
      <c r="BQ51" s="1309"/>
      <c r="BR51" s="1309"/>
      <c r="BS51" s="1309"/>
      <c r="BT51" s="1309"/>
      <c r="BU51" s="1309"/>
      <c r="BV51" s="1309"/>
      <c r="BW51" s="1309"/>
      <c r="BX51" s="1309"/>
      <c r="BY51" s="1309"/>
      <c r="BZ51" s="1309"/>
      <c r="CA51" s="1309"/>
      <c r="CB51" s="1309"/>
      <c r="CC51" s="1309"/>
      <c r="CD51" s="1309"/>
      <c r="CE51" s="1309"/>
      <c r="CF51" s="1309"/>
      <c r="CG51" s="1309"/>
      <c r="CH51" s="1309"/>
      <c r="CI51" s="1309"/>
      <c r="CJ51" s="1309"/>
      <c r="CK51" s="1309"/>
      <c r="CL51" s="1309"/>
      <c r="CM51" s="1309"/>
      <c r="CN51" s="1309"/>
      <c r="CO51" s="1309"/>
      <c r="CP51" s="1309"/>
      <c r="CQ51" s="1309"/>
      <c r="CR51" s="1309"/>
      <c r="CS51" s="1309"/>
      <c r="CT51" s="1309"/>
      <c r="CU51" s="1309"/>
      <c r="CV51" s="1309"/>
      <c r="CW51" s="1309"/>
      <c r="CX51" s="1309"/>
      <c r="CY51" s="1309"/>
      <c r="CZ51" s="1309"/>
      <c r="DA51" s="1309"/>
      <c r="DB51" s="1309"/>
      <c r="DC51" s="1309"/>
    </row>
    <row r="52" spans="1:109">
      <c r="B52" s="395"/>
      <c r="G52" s="1317"/>
      <c r="H52" s="1317"/>
      <c r="I52" s="1330"/>
      <c r="J52" s="1330"/>
      <c r="K52" s="1316"/>
      <c r="L52" s="1316"/>
      <c r="M52" s="1316"/>
      <c r="N52" s="1316"/>
      <c r="AM52" s="404"/>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09"/>
      <c r="BQ52" s="1309"/>
      <c r="BR52" s="1309"/>
      <c r="BS52" s="1309"/>
      <c r="BT52" s="1309"/>
      <c r="BU52" s="1309"/>
      <c r="BV52" s="1309"/>
      <c r="BW52" s="1309"/>
      <c r="BX52" s="1309"/>
      <c r="BY52" s="1309"/>
      <c r="BZ52" s="1309"/>
      <c r="CA52" s="1309"/>
      <c r="CB52" s="1309"/>
      <c r="CC52" s="1309"/>
      <c r="CD52" s="1309"/>
      <c r="CE52" s="1309"/>
      <c r="CF52" s="1309"/>
      <c r="CG52" s="1309"/>
      <c r="CH52" s="1309"/>
      <c r="CI52" s="1309"/>
      <c r="CJ52" s="1309"/>
      <c r="CK52" s="1309"/>
      <c r="CL52" s="1309"/>
      <c r="CM52" s="1309"/>
      <c r="CN52" s="1309"/>
      <c r="CO52" s="1309"/>
      <c r="CP52" s="1309"/>
      <c r="CQ52" s="1309"/>
      <c r="CR52" s="1309"/>
      <c r="CS52" s="1309"/>
      <c r="CT52" s="1309"/>
      <c r="CU52" s="1309"/>
      <c r="CV52" s="1309"/>
      <c r="CW52" s="1309"/>
      <c r="CX52" s="1309"/>
      <c r="CY52" s="1309"/>
      <c r="CZ52" s="1309"/>
      <c r="DA52" s="1309"/>
      <c r="DB52" s="1309"/>
      <c r="DC52" s="1309"/>
    </row>
    <row r="53" spans="1:109">
      <c r="A53" s="403"/>
      <c r="B53" s="395"/>
      <c r="G53" s="1317"/>
      <c r="H53" s="1317"/>
      <c r="I53" s="1315"/>
      <c r="J53" s="1315"/>
      <c r="K53" s="1316"/>
      <c r="L53" s="1316"/>
      <c r="M53" s="1316"/>
      <c r="N53" s="1316"/>
      <c r="AM53" s="404"/>
      <c r="AN53" s="1312"/>
      <c r="AO53" s="1312"/>
      <c r="AP53" s="1312"/>
      <c r="AQ53" s="1312"/>
      <c r="AR53" s="1312"/>
      <c r="AS53" s="1312"/>
      <c r="AT53" s="1312"/>
      <c r="AU53" s="1312"/>
      <c r="AV53" s="1312"/>
      <c r="AW53" s="1312"/>
      <c r="AX53" s="1312"/>
      <c r="AY53" s="1312"/>
      <c r="AZ53" s="1312"/>
      <c r="BA53" s="1312"/>
      <c r="BB53" s="1312" t="s">
        <v>616</v>
      </c>
      <c r="BC53" s="1312"/>
      <c r="BD53" s="1312"/>
      <c r="BE53" s="1312"/>
      <c r="BF53" s="1312"/>
      <c r="BG53" s="1312"/>
      <c r="BH53" s="1312"/>
      <c r="BI53" s="1312"/>
      <c r="BJ53" s="1312"/>
      <c r="BK53" s="1312"/>
      <c r="BL53" s="1312"/>
      <c r="BM53" s="1312"/>
      <c r="BN53" s="1312"/>
      <c r="BO53" s="1312"/>
      <c r="BP53" s="1309">
        <v>48.8</v>
      </c>
      <c r="BQ53" s="1309"/>
      <c r="BR53" s="1309"/>
      <c r="BS53" s="1309"/>
      <c r="BT53" s="1309"/>
      <c r="BU53" s="1309"/>
      <c r="BV53" s="1309"/>
      <c r="BW53" s="1309"/>
      <c r="BX53" s="1309">
        <v>49.2</v>
      </c>
      <c r="BY53" s="1309"/>
      <c r="BZ53" s="1309"/>
      <c r="CA53" s="1309"/>
      <c r="CB53" s="1309"/>
      <c r="CC53" s="1309"/>
      <c r="CD53" s="1309"/>
      <c r="CE53" s="1309"/>
      <c r="CF53" s="1309">
        <v>50.5</v>
      </c>
      <c r="CG53" s="1309"/>
      <c r="CH53" s="1309"/>
      <c r="CI53" s="1309"/>
      <c r="CJ53" s="1309"/>
      <c r="CK53" s="1309"/>
      <c r="CL53" s="1309"/>
      <c r="CM53" s="1309"/>
      <c r="CN53" s="1309">
        <v>52.3</v>
      </c>
      <c r="CO53" s="1309"/>
      <c r="CP53" s="1309"/>
      <c r="CQ53" s="1309"/>
      <c r="CR53" s="1309"/>
      <c r="CS53" s="1309"/>
      <c r="CT53" s="1309"/>
      <c r="CU53" s="1309"/>
      <c r="CV53" s="1309">
        <v>53.5</v>
      </c>
      <c r="CW53" s="1309"/>
      <c r="CX53" s="1309"/>
      <c r="CY53" s="1309"/>
      <c r="CZ53" s="1309"/>
      <c r="DA53" s="1309"/>
      <c r="DB53" s="1309"/>
      <c r="DC53" s="1309"/>
    </row>
    <row r="54" spans="1:109">
      <c r="A54" s="403"/>
      <c r="B54" s="395"/>
      <c r="G54" s="1317"/>
      <c r="H54" s="1317"/>
      <c r="I54" s="1315"/>
      <c r="J54" s="1315"/>
      <c r="K54" s="1316"/>
      <c r="L54" s="1316"/>
      <c r="M54" s="1316"/>
      <c r="N54" s="1316"/>
      <c r="AM54" s="404"/>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09"/>
      <c r="BQ54" s="1309"/>
      <c r="BR54" s="1309"/>
      <c r="BS54" s="1309"/>
      <c r="BT54" s="1309"/>
      <c r="BU54" s="1309"/>
      <c r="BV54" s="1309"/>
      <c r="BW54" s="1309"/>
      <c r="BX54" s="1309"/>
      <c r="BY54" s="1309"/>
      <c r="BZ54" s="1309"/>
      <c r="CA54" s="1309"/>
      <c r="CB54" s="1309"/>
      <c r="CC54" s="1309"/>
      <c r="CD54" s="1309"/>
      <c r="CE54" s="1309"/>
      <c r="CF54" s="1309"/>
      <c r="CG54" s="1309"/>
      <c r="CH54" s="1309"/>
      <c r="CI54" s="1309"/>
      <c r="CJ54" s="1309"/>
      <c r="CK54" s="1309"/>
      <c r="CL54" s="1309"/>
      <c r="CM54" s="1309"/>
      <c r="CN54" s="1309"/>
      <c r="CO54" s="1309"/>
      <c r="CP54" s="1309"/>
      <c r="CQ54" s="1309"/>
      <c r="CR54" s="1309"/>
      <c r="CS54" s="1309"/>
      <c r="CT54" s="1309"/>
      <c r="CU54" s="1309"/>
      <c r="CV54" s="1309"/>
      <c r="CW54" s="1309"/>
      <c r="CX54" s="1309"/>
      <c r="CY54" s="1309"/>
      <c r="CZ54" s="1309"/>
      <c r="DA54" s="1309"/>
      <c r="DB54" s="1309"/>
      <c r="DC54" s="1309"/>
    </row>
    <row r="55" spans="1:109">
      <c r="A55" s="403"/>
      <c r="B55" s="395"/>
      <c r="G55" s="1315"/>
      <c r="H55" s="1315"/>
      <c r="I55" s="1315"/>
      <c r="J55" s="1315"/>
      <c r="K55" s="1316"/>
      <c r="L55" s="1316"/>
      <c r="M55" s="1316"/>
      <c r="N55" s="1316"/>
      <c r="AN55" s="1314" t="s">
        <v>617</v>
      </c>
      <c r="AO55" s="1314"/>
      <c r="AP55" s="1314"/>
      <c r="AQ55" s="1314"/>
      <c r="AR55" s="1314"/>
      <c r="AS55" s="1314"/>
      <c r="AT55" s="1314"/>
      <c r="AU55" s="1314"/>
      <c r="AV55" s="1314"/>
      <c r="AW55" s="1314"/>
      <c r="AX55" s="1314"/>
      <c r="AY55" s="1314"/>
      <c r="AZ55" s="1314"/>
      <c r="BA55" s="1314"/>
      <c r="BB55" s="1312" t="s">
        <v>615</v>
      </c>
      <c r="BC55" s="1312"/>
      <c r="BD55" s="1312"/>
      <c r="BE55" s="1312"/>
      <c r="BF55" s="1312"/>
      <c r="BG55" s="1312"/>
      <c r="BH55" s="1312"/>
      <c r="BI55" s="1312"/>
      <c r="BJ55" s="1312"/>
      <c r="BK55" s="1312"/>
      <c r="BL55" s="1312"/>
      <c r="BM55" s="1312"/>
      <c r="BN55" s="1312"/>
      <c r="BO55" s="1312"/>
      <c r="BP55" s="1309">
        <v>33.6</v>
      </c>
      <c r="BQ55" s="1309"/>
      <c r="BR55" s="1309"/>
      <c r="BS55" s="1309"/>
      <c r="BT55" s="1309"/>
      <c r="BU55" s="1309"/>
      <c r="BV55" s="1309"/>
      <c r="BW55" s="1309"/>
      <c r="BX55" s="1309">
        <v>35.299999999999997</v>
      </c>
      <c r="BY55" s="1309"/>
      <c r="BZ55" s="1309"/>
      <c r="CA55" s="1309"/>
      <c r="CB55" s="1309"/>
      <c r="CC55" s="1309"/>
      <c r="CD55" s="1309"/>
      <c r="CE55" s="1309"/>
      <c r="CF55" s="1309">
        <v>31.9</v>
      </c>
      <c r="CG55" s="1309"/>
      <c r="CH55" s="1309"/>
      <c r="CI55" s="1309"/>
      <c r="CJ55" s="1309"/>
      <c r="CK55" s="1309"/>
      <c r="CL55" s="1309"/>
      <c r="CM55" s="1309"/>
      <c r="CN55" s="1309">
        <v>24.2</v>
      </c>
      <c r="CO55" s="1309"/>
      <c r="CP55" s="1309"/>
      <c r="CQ55" s="1309"/>
      <c r="CR55" s="1309"/>
      <c r="CS55" s="1309"/>
      <c r="CT55" s="1309"/>
      <c r="CU55" s="1309"/>
      <c r="CV55" s="1309">
        <v>22.1</v>
      </c>
      <c r="CW55" s="1309"/>
      <c r="CX55" s="1309"/>
      <c r="CY55" s="1309"/>
      <c r="CZ55" s="1309"/>
      <c r="DA55" s="1309"/>
      <c r="DB55" s="1309"/>
      <c r="DC55" s="1309"/>
    </row>
    <row r="56" spans="1:109">
      <c r="A56" s="403"/>
      <c r="B56" s="395"/>
      <c r="G56" s="1315"/>
      <c r="H56" s="1315"/>
      <c r="I56" s="1315"/>
      <c r="J56" s="1315"/>
      <c r="K56" s="1316"/>
      <c r="L56" s="1316"/>
      <c r="M56" s="1316"/>
      <c r="N56" s="1316"/>
      <c r="AN56" s="1314"/>
      <c r="AO56" s="1314"/>
      <c r="AP56" s="1314"/>
      <c r="AQ56" s="1314"/>
      <c r="AR56" s="1314"/>
      <c r="AS56" s="1314"/>
      <c r="AT56" s="1314"/>
      <c r="AU56" s="1314"/>
      <c r="AV56" s="1314"/>
      <c r="AW56" s="1314"/>
      <c r="AX56" s="1314"/>
      <c r="AY56" s="1314"/>
      <c r="AZ56" s="1314"/>
      <c r="BA56" s="1314"/>
      <c r="BB56" s="1312"/>
      <c r="BC56" s="1312"/>
      <c r="BD56" s="1312"/>
      <c r="BE56" s="1312"/>
      <c r="BF56" s="1312"/>
      <c r="BG56" s="1312"/>
      <c r="BH56" s="1312"/>
      <c r="BI56" s="1312"/>
      <c r="BJ56" s="1312"/>
      <c r="BK56" s="1312"/>
      <c r="BL56" s="1312"/>
      <c r="BM56" s="1312"/>
      <c r="BN56" s="1312"/>
      <c r="BO56" s="1312"/>
      <c r="BP56" s="1309"/>
      <c r="BQ56" s="1309"/>
      <c r="BR56" s="1309"/>
      <c r="BS56" s="1309"/>
      <c r="BT56" s="1309"/>
      <c r="BU56" s="1309"/>
      <c r="BV56" s="1309"/>
      <c r="BW56" s="1309"/>
      <c r="BX56" s="1309"/>
      <c r="BY56" s="1309"/>
      <c r="BZ56" s="1309"/>
      <c r="CA56" s="1309"/>
      <c r="CB56" s="1309"/>
      <c r="CC56" s="1309"/>
      <c r="CD56" s="1309"/>
      <c r="CE56" s="1309"/>
      <c r="CF56" s="1309"/>
      <c r="CG56" s="1309"/>
      <c r="CH56" s="1309"/>
      <c r="CI56" s="1309"/>
      <c r="CJ56" s="1309"/>
      <c r="CK56" s="1309"/>
      <c r="CL56" s="1309"/>
      <c r="CM56" s="1309"/>
      <c r="CN56" s="1309"/>
      <c r="CO56" s="1309"/>
      <c r="CP56" s="1309"/>
      <c r="CQ56" s="1309"/>
      <c r="CR56" s="1309"/>
      <c r="CS56" s="1309"/>
      <c r="CT56" s="1309"/>
      <c r="CU56" s="1309"/>
      <c r="CV56" s="1309"/>
      <c r="CW56" s="1309"/>
      <c r="CX56" s="1309"/>
      <c r="CY56" s="1309"/>
      <c r="CZ56" s="1309"/>
      <c r="DA56" s="1309"/>
      <c r="DB56" s="1309"/>
      <c r="DC56" s="1309"/>
    </row>
    <row r="57" spans="1:109" s="403" customFormat="1">
      <c r="B57" s="407"/>
      <c r="G57" s="1315"/>
      <c r="H57" s="1315"/>
      <c r="I57" s="1310"/>
      <c r="J57" s="1310"/>
      <c r="K57" s="1316"/>
      <c r="L57" s="1316"/>
      <c r="M57" s="1316"/>
      <c r="N57" s="1316"/>
      <c r="AM57" s="388"/>
      <c r="AN57" s="1314"/>
      <c r="AO57" s="1314"/>
      <c r="AP57" s="1314"/>
      <c r="AQ57" s="1314"/>
      <c r="AR57" s="1314"/>
      <c r="AS57" s="1314"/>
      <c r="AT57" s="1314"/>
      <c r="AU57" s="1314"/>
      <c r="AV57" s="1314"/>
      <c r="AW57" s="1314"/>
      <c r="AX57" s="1314"/>
      <c r="AY57" s="1314"/>
      <c r="AZ57" s="1314"/>
      <c r="BA57" s="1314"/>
      <c r="BB57" s="1312" t="s">
        <v>616</v>
      </c>
      <c r="BC57" s="1312"/>
      <c r="BD57" s="1312"/>
      <c r="BE57" s="1312"/>
      <c r="BF57" s="1312"/>
      <c r="BG57" s="1312"/>
      <c r="BH57" s="1312"/>
      <c r="BI57" s="1312"/>
      <c r="BJ57" s="1312"/>
      <c r="BK57" s="1312"/>
      <c r="BL57" s="1312"/>
      <c r="BM57" s="1312"/>
      <c r="BN57" s="1312"/>
      <c r="BO57" s="1312"/>
      <c r="BP57" s="1309">
        <v>56.8</v>
      </c>
      <c r="BQ57" s="1309"/>
      <c r="BR57" s="1309"/>
      <c r="BS57" s="1309"/>
      <c r="BT57" s="1309"/>
      <c r="BU57" s="1309"/>
      <c r="BV57" s="1309"/>
      <c r="BW57" s="1309"/>
      <c r="BX57" s="1309">
        <v>60.4</v>
      </c>
      <c r="BY57" s="1309"/>
      <c r="BZ57" s="1309"/>
      <c r="CA57" s="1309"/>
      <c r="CB57" s="1309"/>
      <c r="CC57" s="1309"/>
      <c r="CD57" s="1309"/>
      <c r="CE57" s="1309"/>
      <c r="CF57" s="1309">
        <v>59.3</v>
      </c>
      <c r="CG57" s="1309"/>
      <c r="CH57" s="1309"/>
      <c r="CI57" s="1309"/>
      <c r="CJ57" s="1309"/>
      <c r="CK57" s="1309"/>
      <c r="CL57" s="1309"/>
      <c r="CM57" s="1309"/>
      <c r="CN57" s="1309">
        <v>59.9</v>
      </c>
      <c r="CO57" s="1309"/>
      <c r="CP57" s="1309"/>
      <c r="CQ57" s="1309"/>
      <c r="CR57" s="1309"/>
      <c r="CS57" s="1309"/>
      <c r="CT57" s="1309"/>
      <c r="CU57" s="1309"/>
      <c r="CV57" s="1309">
        <v>61.5</v>
      </c>
      <c r="CW57" s="1309"/>
      <c r="CX57" s="1309"/>
      <c r="CY57" s="1309"/>
      <c r="CZ57" s="1309"/>
      <c r="DA57" s="1309"/>
      <c r="DB57" s="1309"/>
      <c r="DC57" s="1309"/>
      <c r="DD57" s="408"/>
      <c r="DE57" s="407"/>
    </row>
    <row r="58" spans="1:109" s="403" customFormat="1">
      <c r="A58" s="388"/>
      <c r="B58" s="407"/>
      <c r="G58" s="1315"/>
      <c r="H58" s="1315"/>
      <c r="I58" s="1310"/>
      <c r="J58" s="1310"/>
      <c r="K58" s="1316"/>
      <c r="L58" s="1316"/>
      <c r="M58" s="1316"/>
      <c r="N58" s="1316"/>
      <c r="AM58" s="388"/>
      <c r="AN58" s="1314"/>
      <c r="AO58" s="1314"/>
      <c r="AP58" s="1314"/>
      <c r="AQ58" s="1314"/>
      <c r="AR58" s="1314"/>
      <c r="AS58" s="1314"/>
      <c r="AT58" s="1314"/>
      <c r="AU58" s="1314"/>
      <c r="AV58" s="1314"/>
      <c r="AW58" s="1314"/>
      <c r="AX58" s="1314"/>
      <c r="AY58" s="1314"/>
      <c r="AZ58" s="1314"/>
      <c r="BA58" s="1314"/>
      <c r="BB58" s="1312"/>
      <c r="BC58" s="1312"/>
      <c r="BD58" s="1312"/>
      <c r="BE58" s="1312"/>
      <c r="BF58" s="1312"/>
      <c r="BG58" s="1312"/>
      <c r="BH58" s="1312"/>
      <c r="BI58" s="1312"/>
      <c r="BJ58" s="1312"/>
      <c r="BK58" s="1312"/>
      <c r="BL58" s="1312"/>
      <c r="BM58" s="1312"/>
      <c r="BN58" s="1312"/>
      <c r="BO58" s="1312"/>
      <c r="BP58" s="1309"/>
      <c r="BQ58" s="1309"/>
      <c r="BR58" s="1309"/>
      <c r="BS58" s="1309"/>
      <c r="BT58" s="1309"/>
      <c r="BU58" s="1309"/>
      <c r="BV58" s="1309"/>
      <c r="BW58" s="1309"/>
      <c r="BX58" s="1309"/>
      <c r="BY58" s="1309"/>
      <c r="BZ58" s="1309"/>
      <c r="CA58" s="1309"/>
      <c r="CB58" s="1309"/>
      <c r="CC58" s="1309"/>
      <c r="CD58" s="1309"/>
      <c r="CE58" s="1309"/>
      <c r="CF58" s="1309"/>
      <c r="CG58" s="1309"/>
      <c r="CH58" s="1309"/>
      <c r="CI58" s="1309"/>
      <c r="CJ58" s="1309"/>
      <c r="CK58" s="1309"/>
      <c r="CL58" s="1309"/>
      <c r="CM58" s="1309"/>
      <c r="CN58" s="1309"/>
      <c r="CO58" s="1309"/>
      <c r="CP58" s="1309"/>
      <c r="CQ58" s="1309"/>
      <c r="CR58" s="1309"/>
      <c r="CS58" s="1309"/>
      <c r="CT58" s="1309"/>
      <c r="CU58" s="1309"/>
      <c r="CV58" s="1309"/>
      <c r="CW58" s="1309"/>
      <c r="CX58" s="1309"/>
      <c r="CY58" s="1309"/>
      <c r="CZ58" s="1309"/>
      <c r="DA58" s="1309"/>
      <c r="DB58" s="1309"/>
      <c r="DC58" s="1309"/>
      <c r="DD58" s="408"/>
      <c r="DE58" s="407"/>
    </row>
    <row r="59" spans="1:109" s="403" customFormat="1">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c r="B63" s="414" t="s">
        <v>618</v>
      </c>
    </row>
    <row r="64" spans="1:109">
      <c r="B64" s="395"/>
      <c r="G64" s="402"/>
      <c r="I64" s="415"/>
      <c r="J64" s="415"/>
      <c r="K64" s="415"/>
      <c r="L64" s="415"/>
      <c r="M64" s="415"/>
      <c r="N64" s="416"/>
      <c r="AM64" s="402"/>
      <c r="AN64" s="402" t="s">
        <v>611</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c r="B65" s="395"/>
      <c r="AN65" s="1321" t="s">
        <v>619</v>
      </c>
      <c r="AO65" s="1322"/>
      <c r="AP65" s="1322"/>
      <c r="AQ65" s="1322"/>
      <c r="AR65" s="1322"/>
      <c r="AS65" s="1322"/>
      <c r="AT65" s="1322"/>
      <c r="AU65" s="1322"/>
      <c r="AV65" s="1322"/>
      <c r="AW65" s="1322"/>
      <c r="AX65" s="1322"/>
      <c r="AY65" s="1322"/>
      <c r="AZ65" s="1322"/>
      <c r="BA65" s="1322"/>
      <c r="BB65" s="1322"/>
      <c r="BC65" s="1322"/>
      <c r="BD65" s="1322"/>
      <c r="BE65" s="1322"/>
      <c r="BF65" s="1322"/>
      <c r="BG65" s="1322"/>
      <c r="BH65" s="1322"/>
      <c r="BI65" s="1322"/>
      <c r="BJ65" s="1322"/>
      <c r="BK65" s="1322"/>
      <c r="BL65" s="1322"/>
      <c r="BM65" s="1322"/>
      <c r="BN65" s="1322"/>
      <c r="BO65" s="1322"/>
      <c r="BP65" s="1322"/>
      <c r="BQ65" s="1322"/>
      <c r="BR65" s="1322"/>
      <c r="BS65" s="1322"/>
      <c r="BT65" s="1322"/>
      <c r="BU65" s="1322"/>
      <c r="BV65" s="1322"/>
      <c r="BW65" s="1322"/>
      <c r="BX65" s="1322"/>
      <c r="BY65" s="1322"/>
      <c r="BZ65" s="1322"/>
      <c r="CA65" s="1322"/>
      <c r="CB65" s="1322"/>
      <c r="CC65" s="1322"/>
      <c r="CD65" s="1322"/>
      <c r="CE65" s="1322"/>
      <c r="CF65" s="1322"/>
      <c r="CG65" s="1322"/>
      <c r="CH65" s="1322"/>
      <c r="CI65" s="1322"/>
      <c r="CJ65" s="1322"/>
      <c r="CK65" s="1322"/>
      <c r="CL65" s="1322"/>
      <c r="CM65" s="1322"/>
      <c r="CN65" s="1322"/>
      <c r="CO65" s="1322"/>
      <c r="CP65" s="1322"/>
      <c r="CQ65" s="1322"/>
      <c r="CR65" s="1322"/>
      <c r="CS65" s="1322"/>
      <c r="CT65" s="1322"/>
      <c r="CU65" s="1322"/>
      <c r="CV65" s="1322"/>
      <c r="CW65" s="1322"/>
      <c r="CX65" s="1322"/>
      <c r="CY65" s="1322"/>
      <c r="CZ65" s="1322"/>
      <c r="DA65" s="1322"/>
      <c r="DB65" s="1322"/>
      <c r="DC65" s="1323"/>
    </row>
    <row r="66" spans="2:107">
      <c r="B66" s="395"/>
      <c r="AN66" s="1324"/>
      <c r="AO66" s="1325"/>
      <c r="AP66" s="1325"/>
      <c r="AQ66" s="1325"/>
      <c r="AR66" s="1325"/>
      <c r="AS66" s="1325"/>
      <c r="AT66" s="1325"/>
      <c r="AU66" s="1325"/>
      <c r="AV66" s="1325"/>
      <c r="AW66" s="1325"/>
      <c r="AX66" s="1325"/>
      <c r="AY66" s="1325"/>
      <c r="AZ66" s="1325"/>
      <c r="BA66" s="1325"/>
      <c r="BB66" s="1325"/>
      <c r="BC66" s="1325"/>
      <c r="BD66" s="1325"/>
      <c r="BE66" s="1325"/>
      <c r="BF66" s="1325"/>
      <c r="BG66" s="1325"/>
      <c r="BH66" s="1325"/>
      <c r="BI66" s="1325"/>
      <c r="BJ66" s="1325"/>
      <c r="BK66" s="1325"/>
      <c r="BL66" s="1325"/>
      <c r="BM66" s="1325"/>
      <c r="BN66" s="1325"/>
      <c r="BO66" s="1325"/>
      <c r="BP66" s="1325"/>
      <c r="BQ66" s="1325"/>
      <c r="BR66" s="1325"/>
      <c r="BS66" s="1325"/>
      <c r="BT66" s="1325"/>
      <c r="BU66" s="1325"/>
      <c r="BV66" s="1325"/>
      <c r="BW66" s="1325"/>
      <c r="BX66" s="1325"/>
      <c r="BY66" s="1325"/>
      <c r="BZ66" s="1325"/>
      <c r="CA66" s="1325"/>
      <c r="CB66" s="1325"/>
      <c r="CC66" s="1325"/>
      <c r="CD66" s="1325"/>
      <c r="CE66" s="1325"/>
      <c r="CF66" s="1325"/>
      <c r="CG66" s="1325"/>
      <c r="CH66" s="1325"/>
      <c r="CI66" s="1325"/>
      <c r="CJ66" s="1325"/>
      <c r="CK66" s="1325"/>
      <c r="CL66" s="1325"/>
      <c r="CM66" s="1325"/>
      <c r="CN66" s="1325"/>
      <c r="CO66" s="1325"/>
      <c r="CP66" s="1325"/>
      <c r="CQ66" s="1325"/>
      <c r="CR66" s="1325"/>
      <c r="CS66" s="1325"/>
      <c r="CT66" s="1325"/>
      <c r="CU66" s="1325"/>
      <c r="CV66" s="1325"/>
      <c r="CW66" s="1325"/>
      <c r="CX66" s="1325"/>
      <c r="CY66" s="1325"/>
      <c r="CZ66" s="1325"/>
      <c r="DA66" s="1325"/>
      <c r="DB66" s="1325"/>
      <c r="DC66" s="1326"/>
    </row>
    <row r="67" spans="2:107">
      <c r="B67" s="395"/>
      <c r="AN67" s="1324"/>
      <c r="AO67" s="1325"/>
      <c r="AP67" s="1325"/>
      <c r="AQ67" s="1325"/>
      <c r="AR67" s="1325"/>
      <c r="AS67" s="1325"/>
      <c r="AT67" s="1325"/>
      <c r="AU67" s="1325"/>
      <c r="AV67" s="1325"/>
      <c r="AW67" s="1325"/>
      <c r="AX67" s="1325"/>
      <c r="AY67" s="1325"/>
      <c r="AZ67" s="1325"/>
      <c r="BA67" s="1325"/>
      <c r="BB67" s="1325"/>
      <c r="BC67" s="1325"/>
      <c r="BD67" s="1325"/>
      <c r="BE67" s="1325"/>
      <c r="BF67" s="1325"/>
      <c r="BG67" s="1325"/>
      <c r="BH67" s="1325"/>
      <c r="BI67" s="1325"/>
      <c r="BJ67" s="1325"/>
      <c r="BK67" s="1325"/>
      <c r="BL67" s="1325"/>
      <c r="BM67" s="1325"/>
      <c r="BN67" s="1325"/>
      <c r="BO67" s="1325"/>
      <c r="BP67" s="1325"/>
      <c r="BQ67" s="1325"/>
      <c r="BR67" s="1325"/>
      <c r="BS67" s="1325"/>
      <c r="BT67" s="1325"/>
      <c r="BU67" s="1325"/>
      <c r="BV67" s="1325"/>
      <c r="BW67" s="1325"/>
      <c r="BX67" s="1325"/>
      <c r="BY67" s="1325"/>
      <c r="BZ67" s="1325"/>
      <c r="CA67" s="1325"/>
      <c r="CB67" s="1325"/>
      <c r="CC67" s="1325"/>
      <c r="CD67" s="1325"/>
      <c r="CE67" s="1325"/>
      <c r="CF67" s="1325"/>
      <c r="CG67" s="1325"/>
      <c r="CH67" s="1325"/>
      <c r="CI67" s="1325"/>
      <c r="CJ67" s="1325"/>
      <c r="CK67" s="1325"/>
      <c r="CL67" s="1325"/>
      <c r="CM67" s="1325"/>
      <c r="CN67" s="1325"/>
      <c r="CO67" s="1325"/>
      <c r="CP67" s="1325"/>
      <c r="CQ67" s="1325"/>
      <c r="CR67" s="1325"/>
      <c r="CS67" s="1325"/>
      <c r="CT67" s="1325"/>
      <c r="CU67" s="1325"/>
      <c r="CV67" s="1325"/>
      <c r="CW67" s="1325"/>
      <c r="CX67" s="1325"/>
      <c r="CY67" s="1325"/>
      <c r="CZ67" s="1325"/>
      <c r="DA67" s="1325"/>
      <c r="DB67" s="1325"/>
      <c r="DC67" s="1326"/>
    </row>
    <row r="68" spans="2:107">
      <c r="B68" s="395"/>
      <c r="AN68" s="1324"/>
      <c r="AO68" s="1325"/>
      <c r="AP68" s="1325"/>
      <c r="AQ68" s="1325"/>
      <c r="AR68" s="1325"/>
      <c r="AS68" s="1325"/>
      <c r="AT68" s="1325"/>
      <c r="AU68" s="1325"/>
      <c r="AV68" s="1325"/>
      <c r="AW68" s="1325"/>
      <c r="AX68" s="1325"/>
      <c r="AY68" s="1325"/>
      <c r="AZ68" s="1325"/>
      <c r="BA68" s="1325"/>
      <c r="BB68" s="1325"/>
      <c r="BC68" s="1325"/>
      <c r="BD68" s="1325"/>
      <c r="BE68" s="1325"/>
      <c r="BF68" s="1325"/>
      <c r="BG68" s="1325"/>
      <c r="BH68" s="1325"/>
      <c r="BI68" s="1325"/>
      <c r="BJ68" s="1325"/>
      <c r="BK68" s="1325"/>
      <c r="BL68" s="1325"/>
      <c r="BM68" s="1325"/>
      <c r="BN68" s="1325"/>
      <c r="BO68" s="1325"/>
      <c r="BP68" s="1325"/>
      <c r="BQ68" s="1325"/>
      <c r="BR68" s="1325"/>
      <c r="BS68" s="1325"/>
      <c r="BT68" s="1325"/>
      <c r="BU68" s="1325"/>
      <c r="BV68" s="1325"/>
      <c r="BW68" s="1325"/>
      <c r="BX68" s="1325"/>
      <c r="BY68" s="1325"/>
      <c r="BZ68" s="1325"/>
      <c r="CA68" s="1325"/>
      <c r="CB68" s="1325"/>
      <c r="CC68" s="1325"/>
      <c r="CD68" s="1325"/>
      <c r="CE68" s="1325"/>
      <c r="CF68" s="1325"/>
      <c r="CG68" s="1325"/>
      <c r="CH68" s="1325"/>
      <c r="CI68" s="1325"/>
      <c r="CJ68" s="1325"/>
      <c r="CK68" s="1325"/>
      <c r="CL68" s="1325"/>
      <c r="CM68" s="1325"/>
      <c r="CN68" s="1325"/>
      <c r="CO68" s="1325"/>
      <c r="CP68" s="1325"/>
      <c r="CQ68" s="1325"/>
      <c r="CR68" s="1325"/>
      <c r="CS68" s="1325"/>
      <c r="CT68" s="1325"/>
      <c r="CU68" s="1325"/>
      <c r="CV68" s="1325"/>
      <c r="CW68" s="1325"/>
      <c r="CX68" s="1325"/>
      <c r="CY68" s="1325"/>
      <c r="CZ68" s="1325"/>
      <c r="DA68" s="1325"/>
      <c r="DB68" s="1325"/>
      <c r="DC68" s="1326"/>
    </row>
    <row r="69" spans="2:107">
      <c r="B69" s="395"/>
      <c r="AN69" s="1327"/>
      <c r="AO69" s="1328"/>
      <c r="AP69" s="1328"/>
      <c r="AQ69" s="1328"/>
      <c r="AR69" s="1328"/>
      <c r="AS69" s="1328"/>
      <c r="AT69" s="1328"/>
      <c r="AU69" s="1328"/>
      <c r="AV69" s="1328"/>
      <c r="AW69" s="1328"/>
      <c r="AX69" s="1328"/>
      <c r="AY69" s="1328"/>
      <c r="AZ69" s="1328"/>
      <c r="BA69" s="1328"/>
      <c r="BB69" s="1328"/>
      <c r="BC69" s="1328"/>
      <c r="BD69" s="1328"/>
      <c r="BE69" s="1328"/>
      <c r="BF69" s="1328"/>
      <c r="BG69" s="1328"/>
      <c r="BH69" s="1328"/>
      <c r="BI69" s="1328"/>
      <c r="BJ69" s="1328"/>
      <c r="BK69" s="1328"/>
      <c r="BL69" s="1328"/>
      <c r="BM69" s="1328"/>
      <c r="BN69" s="1328"/>
      <c r="BO69" s="1328"/>
      <c r="BP69" s="1328"/>
      <c r="BQ69" s="1328"/>
      <c r="BR69" s="1328"/>
      <c r="BS69" s="1328"/>
      <c r="BT69" s="1328"/>
      <c r="BU69" s="1328"/>
      <c r="BV69" s="1328"/>
      <c r="BW69" s="1328"/>
      <c r="BX69" s="1328"/>
      <c r="BY69" s="1328"/>
      <c r="BZ69" s="1328"/>
      <c r="CA69" s="1328"/>
      <c r="CB69" s="1328"/>
      <c r="CC69" s="1328"/>
      <c r="CD69" s="1328"/>
      <c r="CE69" s="1328"/>
      <c r="CF69" s="1328"/>
      <c r="CG69" s="1328"/>
      <c r="CH69" s="1328"/>
      <c r="CI69" s="1328"/>
      <c r="CJ69" s="1328"/>
      <c r="CK69" s="1328"/>
      <c r="CL69" s="1328"/>
      <c r="CM69" s="1328"/>
      <c r="CN69" s="1328"/>
      <c r="CO69" s="1328"/>
      <c r="CP69" s="1328"/>
      <c r="CQ69" s="1328"/>
      <c r="CR69" s="1328"/>
      <c r="CS69" s="1328"/>
      <c r="CT69" s="1328"/>
      <c r="CU69" s="1328"/>
      <c r="CV69" s="1328"/>
      <c r="CW69" s="1328"/>
      <c r="CX69" s="1328"/>
      <c r="CY69" s="1328"/>
      <c r="CZ69" s="1328"/>
      <c r="DA69" s="1328"/>
      <c r="DB69" s="1328"/>
      <c r="DC69" s="1329"/>
    </row>
    <row r="70" spans="2:107">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c r="B71" s="395"/>
      <c r="G71" s="420"/>
      <c r="I71" s="421"/>
      <c r="J71" s="418"/>
      <c r="K71" s="418"/>
      <c r="L71" s="419"/>
      <c r="M71" s="418"/>
      <c r="N71" s="419"/>
      <c r="AM71" s="420"/>
      <c r="AN71" s="388" t="s">
        <v>613</v>
      </c>
    </row>
    <row r="72" spans="2:107">
      <c r="B72" s="395"/>
      <c r="G72" s="1315"/>
      <c r="H72" s="1315"/>
      <c r="I72" s="1315"/>
      <c r="J72" s="1315"/>
      <c r="K72" s="405"/>
      <c r="L72" s="405"/>
      <c r="M72" s="406"/>
      <c r="N72" s="406"/>
      <c r="AN72" s="1318"/>
      <c r="AO72" s="1319"/>
      <c r="AP72" s="1319"/>
      <c r="AQ72" s="1319"/>
      <c r="AR72" s="1319"/>
      <c r="AS72" s="1319"/>
      <c r="AT72" s="1319"/>
      <c r="AU72" s="1319"/>
      <c r="AV72" s="1319"/>
      <c r="AW72" s="1319"/>
      <c r="AX72" s="1319"/>
      <c r="AY72" s="1319"/>
      <c r="AZ72" s="1319"/>
      <c r="BA72" s="1319"/>
      <c r="BB72" s="1319"/>
      <c r="BC72" s="1319"/>
      <c r="BD72" s="1319"/>
      <c r="BE72" s="1319"/>
      <c r="BF72" s="1319"/>
      <c r="BG72" s="1319"/>
      <c r="BH72" s="1319"/>
      <c r="BI72" s="1319"/>
      <c r="BJ72" s="1319"/>
      <c r="BK72" s="1319"/>
      <c r="BL72" s="1319"/>
      <c r="BM72" s="1319"/>
      <c r="BN72" s="1319"/>
      <c r="BO72" s="1320"/>
      <c r="BP72" s="1314" t="s">
        <v>556</v>
      </c>
      <c r="BQ72" s="1314"/>
      <c r="BR72" s="1314"/>
      <c r="BS72" s="1314"/>
      <c r="BT72" s="1314"/>
      <c r="BU72" s="1314"/>
      <c r="BV72" s="1314"/>
      <c r="BW72" s="1314"/>
      <c r="BX72" s="1314" t="s">
        <v>557</v>
      </c>
      <c r="BY72" s="1314"/>
      <c r="BZ72" s="1314"/>
      <c r="CA72" s="1314"/>
      <c r="CB72" s="1314"/>
      <c r="CC72" s="1314"/>
      <c r="CD72" s="1314"/>
      <c r="CE72" s="1314"/>
      <c r="CF72" s="1314" t="s">
        <v>558</v>
      </c>
      <c r="CG72" s="1314"/>
      <c r="CH72" s="1314"/>
      <c r="CI72" s="1314"/>
      <c r="CJ72" s="1314"/>
      <c r="CK72" s="1314"/>
      <c r="CL72" s="1314"/>
      <c r="CM72" s="1314"/>
      <c r="CN72" s="1314" t="s">
        <v>559</v>
      </c>
      <c r="CO72" s="1314"/>
      <c r="CP72" s="1314"/>
      <c r="CQ72" s="1314"/>
      <c r="CR72" s="1314"/>
      <c r="CS72" s="1314"/>
      <c r="CT72" s="1314"/>
      <c r="CU72" s="1314"/>
      <c r="CV72" s="1314" t="s">
        <v>560</v>
      </c>
      <c r="CW72" s="1314"/>
      <c r="CX72" s="1314"/>
      <c r="CY72" s="1314"/>
      <c r="CZ72" s="1314"/>
      <c r="DA72" s="1314"/>
      <c r="DB72" s="1314"/>
      <c r="DC72" s="1314"/>
    </row>
    <row r="73" spans="2:107">
      <c r="B73" s="395"/>
      <c r="G73" s="1317"/>
      <c r="H73" s="1317"/>
      <c r="I73" s="1317"/>
      <c r="J73" s="1317"/>
      <c r="K73" s="1313"/>
      <c r="L73" s="1313"/>
      <c r="M73" s="1313"/>
      <c r="N73" s="1313"/>
      <c r="AM73" s="404"/>
      <c r="AN73" s="1312" t="s">
        <v>614</v>
      </c>
      <c r="AO73" s="1312"/>
      <c r="AP73" s="1312"/>
      <c r="AQ73" s="1312"/>
      <c r="AR73" s="1312"/>
      <c r="AS73" s="1312"/>
      <c r="AT73" s="1312"/>
      <c r="AU73" s="1312"/>
      <c r="AV73" s="1312"/>
      <c r="AW73" s="1312"/>
      <c r="AX73" s="1312"/>
      <c r="AY73" s="1312"/>
      <c r="AZ73" s="1312"/>
      <c r="BA73" s="1312"/>
      <c r="BB73" s="1312" t="s">
        <v>615</v>
      </c>
      <c r="BC73" s="1312"/>
      <c r="BD73" s="1312"/>
      <c r="BE73" s="1312"/>
      <c r="BF73" s="1312"/>
      <c r="BG73" s="1312"/>
      <c r="BH73" s="1312"/>
      <c r="BI73" s="1312"/>
      <c r="BJ73" s="1312"/>
      <c r="BK73" s="1312"/>
      <c r="BL73" s="1312"/>
      <c r="BM73" s="1312"/>
      <c r="BN73" s="1312"/>
      <c r="BO73" s="1312"/>
      <c r="BP73" s="1309"/>
      <c r="BQ73" s="1309"/>
      <c r="BR73" s="1309"/>
      <c r="BS73" s="1309"/>
      <c r="BT73" s="1309"/>
      <c r="BU73" s="1309"/>
      <c r="BV73" s="1309"/>
      <c r="BW73" s="1309"/>
      <c r="BX73" s="1309"/>
      <c r="BY73" s="1309"/>
      <c r="BZ73" s="1309"/>
      <c r="CA73" s="1309"/>
      <c r="CB73" s="1309"/>
      <c r="CC73" s="1309"/>
      <c r="CD73" s="1309"/>
      <c r="CE73" s="1309"/>
      <c r="CF73" s="1309"/>
      <c r="CG73" s="1309"/>
      <c r="CH73" s="1309"/>
      <c r="CI73" s="1309"/>
      <c r="CJ73" s="1309"/>
      <c r="CK73" s="1309"/>
      <c r="CL73" s="1309"/>
      <c r="CM73" s="1309"/>
      <c r="CN73" s="1309"/>
      <c r="CO73" s="1309"/>
      <c r="CP73" s="1309"/>
      <c r="CQ73" s="1309"/>
      <c r="CR73" s="1309"/>
      <c r="CS73" s="1309"/>
      <c r="CT73" s="1309"/>
      <c r="CU73" s="1309"/>
      <c r="CV73" s="1309"/>
      <c r="CW73" s="1309"/>
      <c r="CX73" s="1309"/>
      <c r="CY73" s="1309"/>
      <c r="CZ73" s="1309"/>
      <c r="DA73" s="1309"/>
      <c r="DB73" s="1309"/>
      <c r="DC73" s="1309"/>
    </row>
    <row r="74" spans="2:107">
      <c r="B74" s="395"/>
      <c r="G74" s="1317"/>
      <c r="H74" s="1317"/>
      <c r="I74" s="1317"/>
      <c r="J74" s="1317"/>
      <c r="K74" s="1313"/>
      <c r="L74" s="1313"/>
      <c r="M74" s="1313"/>
      <c r="N74" s="1313"/>
      <c r="AM74" s="404"/>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09"/>
      <c r="BQ74" s="1309"/>
      <c r="BR74" s="1309"/>
      <c r="BS74" s="1309"/>
      <c r="BT74" s="1309"/>
      <c r="BU74" s="1309"/>
      <c r="BV74" s="1309"/>
      <c r="BW74" s="1309"/>
      <c r="BX74" s="1309"/>
      <c r="BY74" s="1309"/>
      <c r="BZ74" s="1309"/>
      <c r="CA74" s="1309"/>
      <c r="CB74" s="1309"/>
      <c r="CC74" s="1309"/>
      <c r="CD74" s="1309"/>
      <c r="CE74" s="1309"/>
      <c r="CF74" s="1309"/>
      <c r="CG74" s="1309"/>
      <c r="CH74" s="1309"/>
      <c r="CI74" s="1309"/>
      <c r="CJ74" s="1309"/>
      <c r="CK74" s="1309"/>
      <c r="CL74" s="1309"/>
      <c r="CM74" s="1309"/>
      <c r="CN74" s="1309"/>
      <c r="CO74" s="1309"/>
      <c r="CP74" s="1309"/>
      <c r="CQ74" s="1309"/>
      <c r="CR74" s="1309"/>
      <c r="CS74" s="1309"/>
      <c r="CT74" s="1309"/>
      <c r="CU74" s="1309"/>
      <c r="CV74" s="1309"/>
      <c r="CW74" s="1309"/>
      <c r="CX74" s="1309"/>
      <c r="CY74" s="1309"/>
      <c r="CZ74" s="1309"/>
      <c r="DA74" s="1309"/>
      <c r="DB74" s="1309"/>
      <c r="DC74" s="1309"/>
    </row>
    <row r="75" spans="2:107">
      <c r="B75" s="395"/>
      <c r="G75" s="1317"/>
      <c r="H75" s="1317"/>
      <c r="I75" s="1315"/>
      <c r="J75" s="1315"/>
      <c r="K75" s="1316"/>
      <c r="L75" s="1316"/>
      <c r="M75" s="1316"/>
      <c r="N75" s="1316"/>
      <c r="AM75" s="404"/>
      <c r="AN75" s="1312"/>
      <c r="AO75" s="1312"/>
      <c r="AP75" s="1312"/>
      <c r="AQ75" s="1312"/>
      <c r="AR75" s="1312"/>
      <c r="AS75" s="1312"/>
      <c r="AT75" s="1312"/>
      <c r="AU75" s="1312"/>
      <c r="AV75" s="1312"/>
      <c r="AW75" s="1312"/>
      <c r="AX75" s="1312"/>
      <c r="AY75" s="1312"/>
      <c r="AZ75" s="1312"/>
      <c r="BA75" s="1312"/>
      <c r="BB75" s="1312" t="s">
        <v>620</v>
      </c>
      <c r="BC75" s="1312"/>
      <c r="BD75" s="1312"/>
      <c r="BE75" s="1312"/>
      <c r="BF75" s="1312"/>
      <c r="BG75" s="1312"/>
      <c r="BH75" s="1312"/>
      <c r="BI75" s="1312"/>
      <c r="BJ75" s="1312"/>
      <c r="BK75" s="1312"/>
      <c r="BL75" s="1312"/>
      <c r="BM75" s="1312"/>
      <c r="BN75" s="1312"/>
      <c r="BO75" s="1312"/>
      <c r="BP75" s="1309">
        <v>5.9</v>
      </c>
      <c r="BQ75" s="1309"/>
      <c r="BR75" s="1309"/>
      <c r="BS75" s="1309"/>
      <c r="BT75" s="1309"/>
      <c r="BU75" s="1309"/>
      <c r="BV75" s="1309"/>
      <c r="BW75" s="1309"/>
      <c r="BX75" s="1309">
        <v>5.0999999999999996</v>
      </c>
      <c r="BY75" s="1309"/>
      <c r="BZ75" s="1309"/>
      <c r="CA75" s="1309"/>
      <c r="CB75" s="1309"/>
      <c r="CC75" s="1309"/>
      <c r="CD75" s="1309"/>
      <c r="CE75" s="1309"/>
      <c r="CF75" s="1309">
        <v>5.3</v>
      </c>
      <c r="CG75" s="1309"/>
      <c r="CH75" s="1309"/>
      <c r="CI75" s="1309"/>
      <c r="CJ75" s="1309"/>
      <c r="CK75" s="1309"/>
      <c r="CL75" s="1309"/>
      <c r="CM75" s="1309"/>
      <c r="CN75" s="1309">
        <v>5.5</v>
      </c>
      <c r="CO75" s="1309"/>
      <c r="CP75" s="1309"/>
      <c r="CQ75" s="1309"/>
      <c r="CR75" s="1309"/>
      <c r="CS75" s="1309"/>
      <c r="CT75" s="1309"/>
      <c r="CU75" s="1309"/>
      <c r="CV75" s="1309">
        <v>5.7</v>
      </c>
      <c r="CW75" s="1309"/>
      <c r="CX75" s="1309"/>
      <c r="CY75" s="1309"/>
      <c r="CZ75" s="1309"/>
      <c r="DA75" s="1309"/>
      <c r="DB75" s="1309"/>
      <c r="DC75" s="1309"/>
    </row>
    <row r="76" spans="2:107">
      <c r="B76" s="395"/>
      <c r="G76" s="1317"/>
      <c r="H76" s="1317"/>
      <c r="I76" s="1315"/>
      <c r="J76" s="1315"/>
      <c r="K76" s="1316"/>
      <c r="L76" s="1316"/>
      <c r="M76" s="1316"/>
      <c r="N76" s="1316"/>
      <c r="AM76" s="404"/>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09"/>
      <c r="BQ76" s="1309"/>
      <c r="BR76" s="1309"/>
      <c r="BS76" s="1309"/>
      <c r="BT76" s="1309"/>
      <c r="BU76" s="1309"/>
      <c r="BV76" s="1309"/>
      <c r="BW76" s="1309"/>
      <c r="BX76" s="1309"/>
      <c r="BY76" s="1309"/>
      <c r="BZ76" s="1309"/>
      <c r="CA76" s="1309"/>
      <c r="CB76" s="1309"/>
      <c r="CC76" s="1309"/>
      <c r="CD76" s="1309"/>
      <c r="CE76" s="1309"/>
      <c r="CF76" s="1309"/>
      <c r="CG76" s="1309"/>
      <c r="CH76" s="1309"/>
      <c r="CI76" s="1309"/>
      <c r="CJ76" s="1309"/>
      <c r="CK76" s="1309"/>
      <c r="CL76" s="1309"/>
      <c r="CM76" s="1309"/>
      <c r="CN76" s="1309"/>
      <c r="CO76" s="1309"/>
      <c r="CP76" s="1309"/>
      <c r="CQ76" s="1309"/>
      <c r="CR76" s="1309"/>
      <c r="CS76" s="1309"/>
      <c r="CT76" s="1309"/>
      <c r="CU76" s="1309"/>
      <c r="CV76" s="1309"/>
      <c r="CW76" s="1309"/>
      <c r="CX76" s="1309"/>
      <c r="CY76" s="1309"/>
      <c r="CZ76" s="1309"/>
      <c r="DA76" s="1309"/>
      <c r="DB76" s="1309"/>
      <c r="DC76" s="1309"/>
    </row>
    <row r="77" spans="2:107">
      <c r="B77" s="395"/>
      <c r="G77" s="1315"/>
      <c r="H77" s="1315"/>
      <c r="I77" s="1315"/>
      <c r="J77" s="1315"/>
      <c r="K77" s="1313"/>
      <c r="L77" s="1313"/>
      <c r="M77" s="1313"/>
      <c r="N77" s="1313"/>
      <c r="AN77" s="1314" t="s">
        <v>617</v>
      </c>
      <c r="AO77" s="1314"/>
      <c r="AP77" s="1314"/>
      <c r="AQ77" s="1314"/>
      <c r="AR77" s="1314"/>
      <c r="AS77" s="1314"/>
      <c r="AT77" s="1314"/>
      <c r="AU77" s="1314"/>
      <c r="AV77" s="1314"/>
      <c r="AW77" s="1314"/>
      <c r="AX77" s="1314"/>
      <c r="AY77" s="1314"/>
      <c r="AZ77" s="1314"/>
      <c r="BA77" s="1314"/>
      <c r="BB77" s="1312" t="s">
        <v>615</v>
      </c>
      <c r="BC77" s="1312"/>
      <c r="BD77" s="1312"/>
      <c r="BE77" s="1312"/>
      <c r="BF77" s="1312"/>
      <c r="BG77" s="1312"/>
      <c r="BH77" s="1312"/>
      <c r="BI77" s="1312"/>
      <c r="BJ77" s="1312"/>
      <c r="BK77" s="1312"/>
      <c r="BL77" s="1312"/>
      <c r="BM77" s="1312"/>
      <c r="BN77" s="1312"/>
      <c r="BO77" s="1312"/>
      <c r="BP77" s="1309">
        <v>33.6</v>
      </c>
      <c r="BQ77" s="1309"/>
      <c r="BR77" s="1309"/>
      <c r="BS77" s="1309"/>
      <c r="BT77" s="1309"/>
      <c r="BU77" s="1309"/>
      <c r="BV77" s="1309"/>
      <c r="BW77" s="1309"/>
      <c r="BX77" s="1309">
        <v>35.299999999999997</v>
      </c>
      <c r="BY77" s="1309"/>
      <c r="BZ77" s="1309"/>
      <c r="CA77" s="1309"/>
      <c r="CB77" s="1309"/>
      <c r="CC77" s="1309"/>
      <c r="CD77" s="1309"/>
      <c r="CE77" s="1309"/>
      <c r="CF77" s="1309">
        <v>31.9</v>
      </c>
      <c r="CG77" s="1309"/>
      <c r="CH77" s="1309"/>
      <c r="CI77" s="1309"/>
      <c r="CJ77" s="1309"/>
      <c r="CK77" s="1309"/>
      <c r="CL77" s="1309"/>
      <c r="CM77" s="1309"/>
      <c r="CN77" s="1309">
        <v>24.2</v>
      </c>
      <c r="CO77" s="1309"/>
      <c r="CP77" s="1309"/>
      <c r="CQ77" s="1309"/>
      <c r="CR77" s="1309"/>
      <c r="CS77" s="1309"/>
      <c r="CT77" s="1309"/>
      <c r="CU77" s="1309"/>
      <c r="CV77" s="1309">
        <v>22.1</v>
      </c>
      <c r="CW77" s="1309"/>
      <c r="CX77" s="1309"/>
      <c r="CY77" s="1309"/>
      <c r="CZ77" s="1309"/>
      <c r="DA77" s="1309"/>
      <c r="DB77" s="1309"/>
      <c r="DC77" s="1309"/>
    </row>
    <row r="78" spans="2:107">
      <c r="B78" s="395"/>
      <c r="G78" s="1315"/>
      <c r="H78" s="1315"/>
      <c r="I78" s="1315"/>
      <c r="J78" s="1315"/>
      <c r="K78" s="1313"/>
      <c r="L78" s="1313"/>
      <c r="M78" s="1313"/>
      <c r="N78" s="1313"/>
      <c r="AN78" s="1314"/>
      <c r="AO78" s="1314"/>
      <c r="AP78" s="1314"/>
      <c r="AQ78" s="1314"/>
      <c r="AR78" s="1314"/>
      <c r="AS78" s="1314"/>
      <c r="AT78" s="1314"/>
      <c r="AU78" s="1314"/>
      <c r="AV78" s="1314"/>
      <c r="AW78" s="1314"/>
      <c r="AX78" s="1314"/>
      <c r="AY78" s="1314"/>
      <c r="AZ78" s="1314"/>
      <c r="BA78" s="1314"/>
      <c r="BB78" s="1312"/>
      <c r="BC78" s="1312"/>
      <c r="BD78" s="1312"/>
      <c r="BE78" s="1312"/>
      <c r="BF78" s="1312"/>
      <c r="BG78" s="1312"/>
      <c r="BH78" s="1312"/>
      <c r="BI78" s="1312"/>
      <c r="BJ78" s="1312"/>
      <c r="BK78" s="1312"/>
      <c r="BL78" s="1312"/>
      <c r="BM78" s="1312"/>
      <c r="BN78" s="1312"/>
      <c r="BO78" s="1312"/>
      <c r="BP78" s="1309"/>
      <c r="BQ78" s="1309"/>
      <c r="BR78" s="1309"/>
      <c r="BS78" s="1309"/>
      <c r="BT78" s="1309"/>
      <c r="BU78" s="1309"/>
      <c r="BV78" s="1309"/>
      <c r="BW78" s="1309"/>
      <c r="BX78" s="1309"/>
      <c r="BY78" s="1309"/>
      <c r="BZ78" s="1309"/>
      <c r="CA78" s="1309"/>
      <c r="CB78" s="1309"/>
      <c r="CC78" s="1309"/>
      <c r="CD78" s="1309"/>
      <c r="CE78" s="1309"/>
      <c r="CF78" s="1309"/>
      <c r="CG78" s="1309"/>
      <c r="CH78" s="1309"/>
      <c r="CI78" s="1309"/>
      <c r="CJ78" s="1309"/>
      <c r="CK78" s="1309"/>
      <c r="CL78" s="1309"/>
      <c r="CM78" s="1309"/>
      <c r="CN78" s="1309"/>
      <c r="CO78" s="1309"/>
      <c r="CP78" s="1309"/>
      <c r="CQ78" s="1309"/>
      <c r="CR78" s="1309"/>
      <c r="CS78" s="1309"/>
      <c r="CT78" s="1309"/>
      <c r="CU78" s="1309"/>
      <c r="CV78" s="1309"/>
      <c r="CW78" s="1309"/>
      <c r="CX78" s="1309"/>
      <c r="CY78" s="1309"/>
      <c r="CZ78" s="1309"/>
      <c r="DA78" s="1309"/>
      <c r="DB78" s="1309"/>
      <c r="DC78" s="1309"/>
    </row>
    <row r="79" spans="2:107">
      <c r="B79" s="395"/>
      <c r="G79" s="1315"/>
      <c r="H79" s="1315"/>
      <c r="I79" s="1310"/>
      <c r="J79" s="1310"/>
      <c r="K79" s="1311"/>
      <c r="L79" s="1311"/>
      <c r="M79" s="1311"/>
      <c r="N79" s="1311"/>
      <c r="AN79" s="1314"/>
      <c r="AO79" s="1314"/>
      <c r="AP79" s="1314"/>
      <c r="AQ79" s="1314"/>
      <c r="AR79" s="1314"/>
      <c r="AS79" s="1314"/>
      <c r="AT79" s="1314"/>
      <c r="AU79" s="1314"/>
      <c r="AV79" s="1314"/>
      <c r="AW79" s="1314"/>
      <c r="AX79" s="1314"/>
      <c r="AY79" s="1314"/>
      <c r="AZ79" s="1314"/>
      <c r="BA79" s="1314"/>
      <c r="BB79" s="1312" t="s">
        <v>620</v>
      </c>
      <c r="BC79" s="1312"/>
      <c r="BD79" s="1312"/>
      <c r="BE79" s="1312"/>
      <c r="BF79" s="1312"/>
      <c r="BG79" s="1312"/>
      <c r="BH79" s="1312"/>
      <c r="BI79" s="1312"/>
      <c r="BJ79" s="1312"/>
      <c r="BK79" s="1312"/>
      <c r="BL79" s="1312"/>
      <c r="BM79" s="1312"/>
      <c r="BN79" s="1312"/>
      <c r="BO79" s="1312"/>
      <c r="BP79" s="1309">
        <v>7</v>
      </c>
      <c r="BQ79" s="1309"/>
      <c r="BR79" s="1309"/>
      <c r="BS79" s="1309"/>
      <c r="BT79" s="1309"/>
      <c r="BU79" s="1309"/>
      <c r="BV79" s="1309"/>
      <c r="BW79" s="1309"/>
      <c r="BX79" s="1309">
        <v>6.9</v>
      </c>
      <c r="BY79" s="1309"/>
      <c r="BZ79" s="1309"/>
      <c r="CA79" s="1309"/>
      <c r="CB79" s="1309"/>
      <c r="CC79" s="1309"/>
      <c r="CD79" s="1309"/>
      <c r="CE79" s="1309"/>
      <c r="CF79" s="1309">
        <v>6.6</v>
      </c>
      <c r="CG79" s="1309"/>
      <c r="CH79" s="1309"/>
      <c r="CI79" s="1309"/>
      <c r="CJ79" s="1309"/>
      <c r="CK79" s="1309"/>
      <c r="CL79" s="1309"/>
      <c r="CM79" s="1309"/>
      <c r="CN79" s="1309">
        <v>6.4</v>
      </c>
      <c r="CO79" s="1309"/>
      <c r="CP79" s="1309"/>
      <c r="CQ79" s="1309"/>
      <c r="CR79" s="1309"/>
      <c r="CS79" s="1309"/>
      <c r="CT79" s="1309"/>
      <c r="CU79" s="1309"/>
      <c r="CV79" s="1309">
        <v>6.3</v>
      </c>
      <c r="CW79" s="1309"/>
      <c r="CX79" s="1309"/>
      <c r="CY79" s="1309"/>
      <c r="CZ79" s="1309"/>
      <c r="DA79" s="1309"/>
      <c r="DB79" s="1309"/>
      <c r="DC79" s="1309"/>
    </row>
    <row r="80" spans="2:107">
      <c r="B80" s="395"/>
      <c r="G80" s="1315"/>
      <c r="H80" s="1315"/>
      <c r="I80" s="1310"/>
      <c r="J80" s="1310"/>
      <c r="K80" s="1311"/>
      <c r="L80" s="1311"/>
      <c r="M80" s="1311"/>
      <c r="N80" s="1311"/>
      <c r="AN80" s="1314"/>
      <c r="AO80" s="1314"/>
      <c r="AP80" s="1314"/>
      <c r="AQ80" s="1314"/>
      <c r="AR80" s="1314"/>
      <c r="AS80" s="1314"/>
      <c r="AT80" s="1314"/>
      <c r="AU80" s="1314"/>
      <c r="AV80" s="1314"/>
      <c r="AW80" s="1314"/>
      <c r="AX80" s="1314"/>
      <c r="AY80" s="1314"/>
      <c r="AZ80" s="1314"/>
      <c r="BA80" s="1314"/>
      <c r="BB80" s="1312"/>
      <c r="BC80" s="1312"/>
      <c r="BD80" s="1312"/>
      <c r="BE80" s="1312"/>
      <c r="BF80" s="1312"/>
      <c r="BG80" s="1312"/>
      <c r="BH80" s="1312"/>
      <c r="BI80" s="1312"/>
      <c r="BJ80" s="1312"/>
      <c r="BK80" s="1312"/>
      <c r="BL80" s="1312"/>
      <c r="BM80" s="1312"/>
      <c r="BN80" s="1312"/>
      <c r="BO80" s="1312"/>
      <c r="BP80" s="1309"/>
      <c r="BQ80" s="1309"/>
      <c r="BR80" s="1309"/>
      <c r="BS80" s="1309"/>
      <c r="BT80" s="1309"/>
      <c r="BU80" s="1309"/>
      <c r="BV80" s="1309"/>
      <c r="BW80" s="1309"/>
      <c r="BX80" s="1309"/>
      <c r="BY80" s="1309"/>
      <c r="BZ80" s="1309"/>
      <c r="CA80" s="1309"/>
      <c r="CB80" s="1309"/>
      <c r="CC80" s="1309"/>
      <c r="CD80" s="1309"/>
      <c r="CE80" s="1309"/>
      <c r="CF80" s="1309"/>
      <c r="CG80" s="1309"/>
      <c r="CH80" s="1309"/>
      <c r="CI80" s="1309"/>
      <c r="CJ80" s="1309"/>
      <c r="CK80" s="1309"/>
      <c r="CL80" s="1309"/>
      <c r="CM80" s="1309"/>
      <c r="CN80" s="1309"/>
      <c r="CO80" s="1309"/>
      <c r="CP80" s="1309"/>
      <c r="CQ80" s="1309"/>
      <c r="CR80" s="1309"/>
      <c r="CS80" s="1309"/>
      <c r="CT80" s="1309"/>
      <c r="CU80" s="1309"/>
      <c r="CV80" s="1309"/>
      <c r="CW80" s="1309"/>
      <c r="CX80" s="1309"/>
      <c r="CY80" s="1309"/>
      <c r="CZ80" s="1309"/>
      <c r="DA80" s="1309"/>
      <c r="DB80" s="1309"/>
      <c r="DC80" s="1309"/>
    </row>
    <row r="81" spans="2:109">
      <c r="B81" s="395"/>
    </row>
    <row r="82" spans="2:109" ht="17.2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c r="DD84" s="388"/>
      <c r="DE84" s="388"/>
    </row>
    <row r="85" spans="2:109">
      <c r="DD85" s="388"/>
      <c r="DE85" s="388"/>
    </row>
    <row r="86" spans="2:109" hidden="1">
      <c r="DD86" s="388"/>
      <c r="DE86" s="388"/>
    </row>
    <row r="87" spans="2:109" hidden="1">
      <c r="K87" s="423"/>
      <c r="AQ87" s="423"/>
      <c r="BC87" s="423"/>
      <c r="BO87" s="423"/>
      <c r="CA87" s="423"/>
      <c r="CM87" s="423"/>
      <c r="CY87" s="423"/>
      <c r="DD87" s="388"/>
      <c r="DE87" s="388"/>
    </row>
    <row r="88" spans="2:109" hidden="1">
      <c r="DD88" s="388"/>
      <c r="DE88" s="388"/>
    </row>
    <row r="89" spans="2:109" hidden="1">
      <c r="DD89" s="388"/>
      <c r="DE89" s="388"/>
    </row>
    <row r="90" spans="2:109" hidden="1">
      <c r="DD90" s="388"/>
      <c r="DE90" s="388"/>
    </row>
    <row r="91" spans="2:109" hidden="1">
      <c r="DD91" s="388"/>
      <c r="DE91" s="388"/>
    </row>
    <row r="92" spans="2:109" ht="13.5" hidden="1" customHeight="1">
      <c r="DD92" s="388"/>
      <c r="DE92" s="388"/>
    </row>
    <row r="93" spans="2:109" ht="13.5" hidden="1" customHeight="1">
      <c r="DD93" s="388"/>
      <c r="DE93" s="388"/>
    </row>
    <row r="94" spans="2:109" ht="13.5" hidden="1" customHeight="1">
      <c r="DD94" s="388"/>
      <c r="DE94" s="388"/>
    </row>
    <row r="95" spans="2:109" ht="13.5" hidden="1" customHeight="1">
      <c r="DD95" s="388"/>
      <c r="DE95" s="388"/>
    </row>
    <row r="96" spans="2:109" ht="13.5" hidden="1" customHeight="1">
      <c r="DD96" s="388"/>
      <c r="DE96" s="388"/>
    </row>
    <row r="97" s="388" customFormat="1" ht="13.5" hidden="1" customHeight="1"/>
    <row r="98" s="388" customFormat="1" ht="13.5" hidden="1" customHeight="1"/>
    <row r="99" s="388" customFormat="1" ht="13.5" hidden="1" customHeight="1"/>
    <row r="100" s="388" customFormat="1" ht="13.5" hidden="1" customHeight="1"/>
    <row r="101" s="388" customFormat="1" ht="13.5" hidden="1" customHeight="1"/>
    <row r="102" s="388" customFormat="1" ht="13.5" hidden="1" customHeight="1"/>
    <row r="103" s="388" customFormat="1" ht="13.5" hidden="1" customHeight="1"/>
    <row r="104" s="388" customFormat="1" ht="13.5" hidden="1" customHeight="1"/>
    <row r="105" s="388" customFormat="1" ht="13.5" hidden="1" customHeight="1"/>
    <row r="106" s="388" customFormat="1" ht="13.5" hidden="1" customHeight="1"/>
    <row r="107" s="388" customFormat="1" ht="13.5" hidden="1" customHeight="1"/>
    <row r="108" s="388" customFormat="1" ht="13.5" hidden="1" customHeight="1"/>
    <row r="109" s="388" customFormat="1" ht="13.5" hidden="1" customHeight="1"/>
    <row r="110" s="388" customFormat="1" ht="13.5" hidden="1" customHeight="1"/>
    <row r="111" s="388" customFormat="1" ht="13.5" hidden="1" customHeight="1"/>
    <row r="112" s="388" customFormat="1" ht="13.5" hidden="1" customHeight="1"/>
    <row r="113" s="388" customFormat="1" ht="13.5" hidden="1" customHeight="1"/>
    <row r="114" s="388" customFormat="1" ht="13.5" hidden="1" customHeight="1"/>
    <row r="115" s="388" customFormat="1" ht="13.5" hidden="1" customHeight="1"/>
    <row r="116" s="388" customFormat="1" ht="13.5" hidden="1" customHeight="1"/>
    <row r="117" s="388" customFormat="1" ht="13.5" hidden="1" customHeight="1"/>
    <row r="118" s="388" customFormat="1" ht="13.5" hidden="1" customHeight="1"/>
    <row r="119" s="388" customFormat="1" ht="13.5" hidden="1" customHeight="1"/>
    <row r="120" s="388" customFormat="1" ht="13.5" hidden="1" customHeight="1"/>
    <row r="121" s="388" customFormat="1" ht="13.5" hidden="1" customHeight="1"/>
    <row r="122" s="388" customFormat="1" ht="13.5" hidden="1" customHeight="1"/>
    <row r="123" s="388" customFormat="1" ht="13.5" hidden="1" customHeight="1"/>
    <row r="124" s="388" customFormat="1" ht="13.5" hidden="1" customHeight="1"/>
    <row r="125" s="388" customFormat="1" ht="13.5" hidden="1" customHeight="1"/>
    <row r="126" s="388" customFormat="1" ht="13.5" hidden="1" customHeight="1"/>
    <row r="127" s="388" customFormat="1" ht="13.5" hidden="1" customHeight="1"/>
    <row r="128" s="388" customFormat="1" ht="13.5" hidden="1" customHeight="1"/>
    <row r="129" s="388" customFormat="1" ht="13.5" hidden="1" customHeight="1"/>
    <row r="130" s="388" customFormat="1" ht="13.5" hidden="1" customHeight="1"/>
    <row r="131" s="388" customFormat="1" ht="13.5" hidden="1" customHeight="1"/>
    <row r="132" s="388" customFormat="1" ht="13.5" hidden="1" customHeight="1"/>
    <row r="133" s="388" customFormat="1" ht="13.5" hidden="1" customHeight="1"/>
    <row r="134" s="388" customFormat="1" ht="13.5" hidden="1" customHeight="1"/>
    <row r="135" s="388" customFormat="1" ht="13.5" hidden="1" customHeight="1"/>
    <row r="136" s="388" customFormat="1" ht="13.5" hidden="1" customHeight="1"/>
    <row r="137" s="388" customFormat="1" ht="13.5" hidden="1" customHeight="1"/>
    <row r="138" s="388" customFormat="1" ht="13.5" hidden="1" customHeight="1"/>
    <row r="139" s="388" customFormat="1" ht="13.5" hidden="1" customHeight="1"/>
    <row r="140" s="388" customFormat="1" ht="13.5" hidden="1" customHeight="1"/>
    <row r="141" s="388" customFormat="1" ht="13.5" hidden="1" customHeight="1"/>
    <row r="142" s="388" customFormat="1" ht="13.5" hidden="1" customHeight="1"/>
    <row r="143" s="388" customFormat="1" ht="13.5" hidden="1" customHeight="1"/>
    <row r="144" s="388" customFormat="1" ht="13.5" hidden="1" customHeight="1"/>
    <row r="145" s="388" customFormat="1" ht="13.5" hidden="1" customHeight="1"/>
    <row r="146" s="388" customFormat="1" ht="13.5" hidden="1" customHeight="1"/>
    <row r="147" s="388" customFormat="1" ht="13.5" hidden="1" customHeight="1"/>
    <row r="148" s="388" customFormat="1" ht="13.5" hidden="1" customHeight="1"/>
    <row r="149" s="388" customFormat="1" ht="13.5" hidden="1" customHeight="1"/>
    <row r="150" s="388" customFormat="1" ht="13.5" hidden="1" customHeight="1"/>
    <row r="151" s="388" customFormat="1" ht="13.5" hidden="1" customHeight="1"/>
    <row r="152" s="388" customFormat="1" ht="13.5" hidden="1" customHeight="1"/>
    <row r="153" s="388" customFormat="1" ht="13.5" hidden="1" customHeight="1"/>
    <row r="154" s="388" customFormat="1" ht="13.5" hidden="1" customHeight="1"/>
    <row r="155" s="388" customFormat="1" ht="13.5" hidden="1" customHeight="1"/>
    <row r="156" s="388" customFormat="1" ht="13.5" hidden="1" customHeight="1"/>
    <row r="157" s="388" customFormat="1" ht="13.5" hidden="1" customHeight="1"/>
    <row r="158" s="388" customFormat="1" ht="13.5" hidden="1" customHeight="1"/>
    <row r="159" s="388" customFormat="1" ht="13.5" hidden="1" customHeight="1"/>
    <row r="160" s="388" customFormat="1" ht="13.5" hidden="1" customHeight="1"/>
  </sheetData>
  <sheetProtection algorithmName="SHA-512" hashValue="MN9TcX9cKhoe9eFkWTkdzTFEaW13tB34VWxzPqsj9JbidebPOUqRvarGhLO2pLhDvLXKDqpJfZ5LyGMhRtj40g==" saltValue="hBLe8hzuXvVumTfzzClx8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3"/>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cols>
    <col min="1" max="34" width="2.5" style="292" customWidth="1"/>
    <col min="35" max="122" width="2.5" style="291" customWidth="1"/>
    <col min="123" max="16384" width="2.5" style="291" hidden="1"/>
  </cols>
  <sheetData>
    <row r="1" spans="1:34"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c r="S2" s="291"/>
      <c r="AH2" s="291"/>
    </row>
    <row r="3" spans="1: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row r="5" spans="1:34"/>
    <row r="6" spans="1:34"/>
    <row r="7" spans="1:34"/>
    <row r="8" spans="1:34"/>
    <row r="9" spans="1:34">
      <c r="AH9" s="291"/>
    </row>
    <row r="10" spans="1:34"/>
    <row r="11" spans="1:34"/>
    <row r="12" spans="1:34"/>
    <row r="13" spans="1:34"/>
    <row r="14" spans="1:34"/>
    <row r="15" spans="1:34"/>
    <row r="16" spans="1: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502</v>
      </c>
    </row>
  </sheetData>
  <sheetProtection algorithmName="SHA-512" hashValue="20ESJ1FOKKQK+IeiLSNdcsAyztsaZtWG+pTuHvxejY2nTQd1l43eKmehvZ/VdkCZJpkm+CHkigIZKADpiHK1iw==" saltValue="sPuQRH2hpEkoXlTTqBrPIw==" spinCount="100000" sheet="1" objects="1" scenarios="1"/>
  <dataConsolidate/>
  <phoneticPr fontId="3"/>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cols>
    <col min="1" max="34" width="2.5" style="292" customWidth="1"/>
    <col min="35" max="122" width="2.5" style="291" customWidth="1"/>
    <col min="123" max="16384" width="2.5" style="291" hidden="1"/>
  </cols>
  <sheetData>
    <row r="1" spans="2:34"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c r="S2" s="291"/>
      <c r="AH2" s="291"/>
    </row>
    <row r="3" spans="2: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row r="5" spans="2:34"/>
    <row r="6" spans="2:34"/>
    <row r="7" spans="2:34"/>
    <row r="8" spans="2:34"/>
    <row r="9" spans="2:34">
      <c r="AH9" s="291"/>
    </row>
    <row r="10" spans="2:34"/>
    <row r="11" spans="2:34"/>
    <row r="12" spans="2:34"/>
    <row r="13" spans="2:34"/>
    <row r="14" spans="2:34"/>
    <row r="15" spans="2:34"/>
    <row r="16" spans="2: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c r="AG59" s="291"/>
      <c r="AH59" s="291"/>
    </row>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502</v>
      </c>
    </row>
  </sheetData>
  <sheetProtection algorithmName="SHA-512" hashValue="shRYSoVkkAUUa7FLn/FUIJaESHgW1zZyNuxOBpucWBT5H2XLQ0KN3OTsQZRe/35XAr0vc6Hk7FvOBTHJr25hRQ==" saltValue="+WNcjJpiW0/NDtp3Ac6oiQ==" spinCount="100000" sheet="1" objects="1" scenarios="1"/>
  <dataConsolidate/>
  <phoneticPr fontId="3"/>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5" style="150" customWidth="1"/>
    <col min="9" max="16384" width="11.125" style="150"/>
  </cols>
  <sheetData>
    <row r="1" spans="1:8">
      <c r="A1" s="144"/>
      <c r="B1" s="145"/>
      <c r="C1" s="146"/>
      <c r="D1" s="147"/>
      <c r="E1" s="148"/>
      <c r="F1" s="148"/>
      <c r="G1" s="148"/>
      <c r="H1" s="149"/>
    </row>
    <row r="2" spans="1:8">
      <c r="A2" s="151"/>
      <c r="B2" s="152"/>
      <c r="C2" s="153"/>
      <c r="D2" s="154" t="s">
        <v>52</v>
      </c>
      <c r="E2" s="155"/>
      <c r="F2" s="156" t="s">
        <v>553</v>
      </c>
      <c r="G2" s="157"/>
      <c r="H2" s="158"/>
    </row>
    <row r="3" spans="1:8">
      <c r="A3" s="154" t="s">
        <v>546</v>
      </c>
      <c r="B3" s="159"/>
      <c r="C3" s="160"/>
      <c r="D3" s="161">
        <v>39951</v>
      </c>
      <c r="E3" s="162"/>
      <c r="F3" s="163">
        <v>47278</v>
      </c>
      <c r="G3" s="164"/>
      <c r="H3" s="165"/>
    </row>
    <row r="4" spans="1:8">
      <c r="A4" s="166"/>
      <c r="B4" s="167"/>
      <c r="C4" s="168"/>
      <c r="D4" s="169">
        <v>5539</v>
      </c>
      <c r="E4" s="170"/>
      <c r="F4" s="171">
        <v>24096</v>
      </c>
      <c r="G4" s="172"/>
      <c r="H4" s="173"/>
    </row>
    <row r="5" spans="1:8">
      <c r="A5" s="154" t="s">
        <v>548</v>
      </c>
      <c r="B5" s="159"/>
      <c r="C5" s="160"/>
      <c r="D5" s="161">
        <v>30861</v>
      </c>
      <c r="E5" s="162"/>
      <c r="F5" s="163">
        <v>44504</v>
      </c>
      <c r="G5" s="164"/>
      <c r="H5" s="165"/>
    </row>
    <row r="6" spans="1:8">
      <c r="A6" s="166"/>
      <c r="B6" s="167"/>
      <c r="C6" s="168"/>
      <c r="D6" s="169">
        <v>10300</v>
      </c>
      <c r="E6" s="170"/>
      <c r="F6" s="171">
        <v>25876</v>
      </c>
      <c r="G6" s="172"/>
      <c r="H6" s="173"/>
    </row>
    <row r="7" spans="1:8">
      <c r="A7" s="154" t="s">
        <v>549</v>
      </c>
      <c r="B7" s="159"/>
      <c r="C7" s="160"/>
      <c r="D7" s="161">
        <v>24050</v>
      </c>
      <c r="E7" s="162"/>
      <c r="F7" s="163">
        <v>47820</v>
      </c>
      <c r="G7" s="164"/>
      <c r="H7" s="165"/>
    </row>
    <row r="8" spans="1:8">
      <c r="A8" s="166"/>
      <c r="B8" s="167"/>
      <c r="C8" s="168"/>
      <c r="D8" s="169">
        <v>10921</v>
      </c>
      <c r="E8" s="170"/>
      <c r="F8" s="171">
        <v>25855</v>
      </c>
      <c r="G8" s="172"/>
      <c r="H8" s="173"/>
    </row>
    <row r="9" spans="1:8">
      <c r="A9" s="154" t="s">
        <v>550</v>
      </c>
      <c r="B9" s="159"/>
      <c r="C9" s="160"/>
      <c r="D9" s="161">
        <v>23304</v>
      </c>
      <c r="E9" s="162"/>
      <c r="F9" s="163">
        <v>41934</v>
      </c>
      <c r="G9" s="164"/>
      <c r="H9" s="165"/>
    </row>
    <row r="10" spans="1:8">
      <c r="A10" s="166"/>
      <c r="B10" s="167"/>
      <c r="C10" s="168"/>
      <c r="D10" s="169">
        <v>4349</v>
      </c>
      <c r="E10" s="170"/>
      <c r="F10" s="171">
        <v>23352</v>
      </c>
      <c r="G10" s="172"/>
      <c r="H10" s="173"/>
    </row>
    <row r="11" spans="1:8">
      <c r="A11" s="154" t="s">
        <v>551</v>
      </c>
      <c r="B11" s="159"/>
      <c r="C11" s="160"/>
      <c r="D11" s="161">
        <v>33259</v>
      </c>
      <c r="E11" s="162"/>
      <c r="F11" s="163">
        <v>45588</v>
      </c>
      <c r="G11" s="164"/>
      <c r="H11" s="165"/>
    </row>
    <row r="12" spans="1:8">
      <c r="A12" s="166"/>
      <c r="B12" s="167"/>
      <c r="C12" s="174"/>
      <c r="D12" s="169">
        <v>9868</v>
      </c>
      <c r="E12" s="170"/>
      <c r="F12" s="171">
        <v>24150</v>
      </c>
      <c r="G12" s="172"/>
      <c r="H12" s="173"/>
    </row>
    <row r="13" spans="1:8">
      <c r="A13" s="154"/>
      <c r="B13" s="159"/>
      <c r="C13" s="175"/>
      <c r="D13" s="176">
        <v>30285</v>
      </c>
      <c r="E13" s="177"/>
      <c r="F13" s="178">
        <v>45425</v>
      </c>
      <c r="G13" s="179"/>
      <c r="H13" s="165"/>
    </row>
    <row r="14" spans="1:8">
      <c r="A14" s="166"/>
      <c r="B14" s="167"/>
      <c r="C14" s="168"/>
      <c r="D14" s="169">
        <v>8195</v>
      </c>
      <c r="E14" s="170"/>
      <c r="F14" s="171">
        <v>24666</v>
      </c>
      <c r="G14" s="172"/>
      <c r="H14" s="173"/>
    </row>
    <row r="17" spans="1:11">
      <c r="A17" s="150" t="s">
        <v>53</v>
      </c>
    </row>
    <row r="18" spans="1:11">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c r="A19" s="180" t="s">
        <v>54</v>
      </c>
      <c r="B19" s="180">
        <f>ROUND(VALUE(SUBSTITUTE(実質収支比率等に係る経年分析!F$48,"▲","-")),2)</f>
        <v>8.25</v>
      </c>
      <c r="C19" s="180">
        <f>ROUND(VALUE(SUBSTITUTE(実質収支比率等に係る経年分析!G$48,"▲","-")),2)</f>
        <v>6.32</v>
      </c>
      <c r="D19" s="180">
        <f>ROUND(VALUE(SUBSTITUTE(実質収支比率等に係る経年分析!H$48,"▲","-")),2)</f>
        <v>7.65</v>
      </c>
      <c r="E19" s="180">
        <f>ROUND(VALUE(SUBSTITUTE(実質収支比率等に係る経年分析!I$48,"▲","-")),2)</f>
        <v>7.39</v>
      </c>
      <c r="F19" s="180">
        <f>ROUND(VALUE(SUBSTITUTE(実質収支比率等に係る経年分析!J$48,"▲","-")),2)</f>
        <v>5.68</v>
      </c>
    </row>
    <row r="20" spans="1:11">
      <c r="A20" s="180" t="s">
        <v>55</v>
      </c>
      <c r="B20" s="180">
        <f>ROUND(VALUE(SUBSTITUTE(実質収支比率等に係る経年分析!F$47,"▲","-")),2)</f>
        <v>25.38</v>
      </c>
      <c r="C20" s="180">
        <f>ROUND(VALUE(SUBSTITUTE(実質収支比率等に係る経年分析!G$47,"▲","-")),2)</f>
        <v>27.42</v>
      </c>
      <c r="D20" s="180">
        <f>ROUND(VALUE(SUBSTITUTE(実質収支比率等に係る経年分析!H$47,"▲","-")),2)</f>
        <v>22.3</v>
      </c>
      <c r="E20" s="180">
        <f>ROUND(VALUE(SUBSTITUTE(実質収支比率等に係る経年分析!I$47,"▲","-")),2)</f>
        <v>18.670000000000002</v>
      </c>
      <c r="F20" s="180">
        <f>ROUND(VALUE(SUBSTITUTE(実質収支比率等に係る経年分析!J$47,"▲","-")),2)</f>
        <v>21.92</v>
      </c>
    </row>
    <row r="21" spans="1:11">
      <c r="A21" s="180" t="s">
        <v>56</v>
      </c>
      <c r="B21" s="180">
        <f>IF(ISNUMBER(VALUE(SUBSTITUTE(実質収支比率等に係る経年分析!F$49,"▲","-"))),ROUND(VALUE(SUBSTITUTE(実質収支比率等に係る経年分析!F$49,"▲","-")),2),NA())</f>
        <v>2.14</v>
      </c>
      <c r="C21" s="180">
        <f>IF(ISNUMBER(VALUE(SUBSTITUTE(実質収支比率等に係る経年分析!G$49,"▲","-"))),ROUND(VALUE(SUBSTITUTE(実質収支比率等に係る経年分析!G$49,"▲","-")),2),NA())</f>
        <v>0.09</v>
      </c>
      <c r="D21" s="180">
        <f>IF(ISNUMBER(VALUE(SUBSTITUTE(実質収支比率等に係る経年分析!H$49,"▲","-"))),ROUND(VALUE(SUBSTITUTE(実質収支比率等に係る経年分析!H$49,"▲","-")),2),NA())</f>
        <v>-3.96</v>
      </c>
      <c r="E21" s="180">
        <f>IF(ISNUMBER(VALUE(SUBSTITUTE(実質収支比率等に係る経年分析!I$49,"▲","-"))),ROUND(VALUE(SUBSTITUTE(実質収支比率等に係る経年分析!I$49,"▲","-")),2),NA())</f>
        <v>-0.49</v>
      </c>
      <c r="F21" s="180">
        <f>IF(ISNUMBER(VALUE(SUBSTITUTE(実質収支比率等に係る経年分析!J$49,"▲","-"))),ROUND(VALUE(SUBSTITUTE(実質収支比率等に係る経年分析!J$49,"▲","-")),2),NA())</f>
        <v>4.49</v>
      </c>
    </row>
    <row r="24" spans="1:11">
      <c r="A24" s="150" t="s">
        <v>57</v>
      </c>
    </row>
    <row r="25" spans="1:11">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c r="A26" s="181"/>
      <c r="B26" s="181" t="s">
        <v>58</v>
      </c>
      <c r="C26" s="181" t="s">
        <v>59</v>
      </c>
      <c r="D26" s="181" t="s">
        <v>58</v>
      </c>
      <c r="E26" s="181" t="s">
        <v>59</v>
      </c>
      <c r="F26" s="181" t="s">
        <v>58</v>
      </c>
      <c r="G26" s="181" t="s">
        <v>59</v>
      </c>
      <c r="H26" s="181" t="s">
        <v>58</v>
      </c>
      <c r="I26" s="181" t="s">
        <v>59</v>
      </c>
      <c r="J26" s="181" t="s">
        <v>58</v>
      </c>
      <c r="K26" s="181" t="s">
        <v>59</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0.11</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0.12</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0.17</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0.87</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str">
        <f>IF(連結実質赤字比率に係る赤字・黒字の構成分析!C$41="",NA(),連結実質赤字比率に係る赤字・黒字の構成分析!C$41)</f>
        <v>後期高齢者医療特別会計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0.01</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0.01</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0.01</v>
      </c>
    </row>
    <row r="30" spans="1:11">
      <c r="A30" s="181" t="str">
        <f>IF(連結実質赤字比率に係る赤字・黒字の構成分析!C$40="",NA(),連結実質赤字比率に係る赤字・黒字の構成分析!C$40)</f>
        <v>介護保険特別会計（介護サービス事業勘定）</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0.04</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7.0000000000000007E-2</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0.1</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0.08</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0.06</v>
      </c>
    </row>
    <row r="31" spans="1:11">
      <c r="A31" s="181" t="str">
        <f>IF(連結実質赤字比率に係る赤字・黒字の構成分析!C$39="",NA(),連結実質赤字比率に係る赤字・黒字の構成分析!C$39)</f>
        <v>住宅新築資金等貸付事業特別会計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0.08</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0.13</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0.16</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0.23</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0.32</v>
      </c>
    </row>
    <row r="32" spans="1:11">
      <c r="A32" s="181" t="str">
        <f>IF(連結実質赤字比率に係る赤字・黒字の構成分析!C$38="",NA(),連結実質赤字比率に係る赤字・黒字の構成分析!C$38)</f>
        <v>介護保険特別会計（保険事業勘定）</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0.59</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1.5</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0.84</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0.6</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1.28</v>
      </c>
    </row>
    <row r="33" spans="1:16">
      <c r="A33" s="181" t="str">
        <f>IF(連結実質赤字比率に係る赤字・黒字の構成分析!C$37="",NA(),連結実質赤字比率に係る赤字・黒字の構成分析!C$37)</f>
        <v>国民健康保険特別会計</v>
      </c>
      <c r="B33" s="181">
        <f>IF(ROUND(VALUE(SUBSTITUTE(連結実質赤字比率に係る赤字・黒字の構成分析!F$37,"▲", "-")), 2) &lt; 0, ABS(ROUND(VALUE(SUBSTITUTE(連結実質赤字比率に係る赤字・黒字の構成分析!F$37,"▲", "-")), 2)), NA())</f>
        <v>0.9</v>
      </c>
      <c r="C33" s="181" t="e">
        <f>IF(ROUND(VALUE(SUBSTITUTE(連結実質赤字比率に係る赤字・黒字の構成分析!F$37,"▲", "-")), 2) &gt;= 0, ABS(ROUND(VALUE(SUBSTITUTE(連結実質赤字比率に係る赤字・黒字の構成分析!F$37,"▲", "-")), 2)), NA())</f>
        <v>#N/A</v>
      </c>
      <c r="D33" s="181">
        <f>IF(ROUND(VALUE(SUBSTITUTE(連結実質赤字比率に係る赤字・黒字の構成分析!G$37,"▲", "-")), 2) &lt; 0, ABS(ROUND(VALUE(SUBSTITUTE(連結実質赤字比率に係る赤字・黒字の構成分析!G$37,"▲", "-")), 2)), NA())</f>
        <v>0.28000000000000003</v>
      </c>
      <c r="E33" s="181" t="e">
        <f>IF(ROUND(VALUE(SUBSTITUTE(連結実質赤字比率に係る赤字・黒字の構成分析!G$37,"▲", "-")), 2) &gt;= 0, ABS(ROUND(VALUE(SUBSTITUTE(連結実質赤字比率に係る赤字・黒字の構成分析!G$37,"▲", "-")), 2)), NA())</f>
        <v>#N/A</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1.24</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2.25</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1.82</v>
      </c>
    </row>
    <row r="34" spans="1:16">
      <c r="A34" s="181" t="str">
        <f>IF(連結実質赤字比率に係る赤字・黒字の構成分析!C$36="",NA(),連結実質赤字比率に係る赤字・黒字の構成分析!C$36)</f>
        <v>下水道事業会計</v>
      </c>
      <c r="B34" s="181" t="e">
        <f>IF(ROUND(VALUE(SUBSTITUTE(連結実質赤字比率に係る赤字・黒字の構成分析!F$36,"▲", "-")), 2) &lt; 0, ABS(ROUND(VALUE(SUBSTITUTE(連結実質赤字比率に係る赤字・黒字の構成分析!F$36,"▲", "-")), 2)), NA())</f>
        <v>#VALUE!</v>
      </c>
      <c r="C34" s="181" t="e">
        <f>IF(ROUND(VALUE(SUBSTITUTE(連結実質赤字比率に係る赤字・黒字の構成分析!F$36,"▲", "-")), 2) &gt;= 0, ABS(ROUND(VALUE(SUBSTITUTE(連結実質赤字比率に係る赤字・黒字の構成分析!F$36,"▲", "-")), 2)), NA())</f>
        <v>#VALUE!</v>
      </c>
      <c r="D34" s="181" t="e">
        <f>IF(ROUND(VALUE(SUBSTITUTE(連結実質赤字比率に係る赤字・黒字の構成分析!G$36,"▲", "-")), 2) &lt; 0, ABS(ROUND(VALUE(SUBSTITUTE(連結実質赤字比率に係る赤字・黒字の構成分析!G$36,"▲", "-")), 2)), NA())</f>
        <v>#VALUE!</v>
      </c>
      <c r="E34" s="181" t="e">
        <f>IF(ROUND(VALUE(SUBSTITUTE(連結実質赤字比率に係る赤字・黒字の構成分析!G$36,"▲", "-")), 2) &gt;= 0, ABS(ROUND(VALUE(SUBSTITUTE(連結実質赤字比率に係る赤字・黒字の構成分析!G$36,"▲", "-")), 2)), NA())</f>
        <v>#VALUE!</v>
      </c>
      <c r="F34" s="181" t="e">
        <f>IF(ROUND(VALUE(SUBSTITUTE(連結実質赤字比率に係る赤字・黒字の構成分析!H$36,"▲", "-")), 2) &lt; 0, ABS(ROUND(VALUE(SUBSTITUTE(連結実質赤字比率に係る赤字・黒字の構成分析!H$36,"▲", "-")), 2)), NA())</f>
        <v>#VALUE!</v>
      </c>
      <c r="G34" s="181" t="e">
        <f>IF(ROUND(VALUE(SUBSTITUTE(連結実質赤字比率に係る赤字・黒字の構成分析!H$36,"▲", "-")), 2) &gt;= 0, ABS(ROUND(VALUE(SUBSTITUTE(連結実質赤字比率に係る赤字・黒字の構成分析!H$36,"▲", "-")), 2)), NA())</f>
        <v>#VALUE!</v>
      </c>
      <c r="H34" s="181" t="e">
        <f>IF(ROUND(VALUE(SUBSTITUTE(連結実質赤字比率に係る赤字・黒字の構成分析!I$36,"▲", "-")), 2) &lt; 0, ABS(ROUND(VALUE(SUBSTITUTE(連結実質赤字比率に係る赤字・黒字の構成分析!I$36,"▲", "-")), 2)), NA())</f>
        <v>#VALUE!</v>
      </c>
      <c r="I34" s="181" t="e">
        <f>IF(ROUND(VALUE(SUBSTITUTE(連結実質赤字比率に係る赤字・黒字の構成分析!I$36,"▲", "-")), 2) &gt;= 0, ABS(ROUND(VALUE(SUBSTITUTE(連結実質赤字比率に係る赤字・黒字の構成分析!I$36,"▲", "-")), 2)), NA())</f>
        <v>#VALUE!</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2.77</v>
      </c>
    </row>
    <row r="35" spans="1:16">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8.16</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6.18</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7.49</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7.15</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5.35</v>
      </c>
    </row>
    <row r="36" spans="1:16">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13.12</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13.51</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13.86</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21.08</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12.9</v>
      </c>
    </row>
    <row r="39" spans="1:16">
      <c r="A39" s="150" t="s">
        <v>60</v>
      </c>
    </row>
    <row r="40" spans="1:16">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c r="A42" s="182" t="s">
        <v>63</v>
      </c>
      <c r="B42" s="182"/>
      <c r="C42" s="182"/>
      <c r="D42" s="182">
        <f>'実質公債費比率（分子）の構造'!K$52</f>
        <v>1726</v>
      </c>
      <c r="E42" s="182"/>
      <c r="F42" s="182"/>
      <c r="G42" s="182">
        <f>'実質公債費比率（分子）の構造'!L$52</f>
        <v>1738</v>
      </c>
      <c r="H42" s="182"/>
      <c r="I42" s="182"/>
      <c r="J42" s="182">
        <f>'実質公債費比率（分子）の構造'!M$52</f>
        <v>1543</v>
      </c>
      <c r="K42" s="182"/>
      <c r="L42" s="182"/>
      <c r="M42" s="182">
        <f>'実質公債費比率（分子）の構造'!N$52</f>
        <v>1502</v>
      </c>
      <c r="N42" s="182"/>
      <c r="O42" s="182"/>
      <c r="P42" s="182">
        <f>'実質公債費比率（分子）の構造'!O$52</f>
        <v>1469</v>
      </c>
    </row>
    <row r="43" spans="1:16">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c r="A44" s="182" t="s">
        <v>65</v>
      </c>
      <c r="B44" s="182">
        <f>'実質公債費比率（分子）の構造'!K$50</f>
        <v>165</v>
      </c>
      <c r="C44" s="182"/>
      <c r="D44" s="182"/>
      <c r="E44" s="182">
        <f>'実質公債費比率（分子）の構造'!L$50</f>
        <v>170</v>
      </c>
      <c r="F44" s="182"/>
      <c r="G44" s="182"/>
      <c r="H44" s="182">
        <f>'実質公債費比率（分子）の構造'!M$50</f>
        <v>192</v>
      </c>
      <c r="I44" s="182"/>
      <c r="J44" s="182"/>
      <c r="K44" s="182">
        <f>'実質公債費比率（分子）の構造'!N$50</f>
        <v>104</v>
      </c>
      <c r="L44" s="182"/>
      <c r="M44" s="182"/>
      <c r="N44" s="182">
        <f>'実質公債費比率（分子）の構造'!O$50</f>
        <v>49</v>
      </c>
      <c r="O44" s="182"/>
      <c r="P44" s="182"/>
    </row>
    <row r="45" spans="1:16">
      <c r="A45" s="182" t="s">
        <v>66</v>
      </c>
      <c r="B45" s="182">
        <f>'実質公債費比率（分子）の構造'!K$49</f>
        <v>320</v>
      </c>
      <c r="C45" s="182"/>
      <c r="D45" s="182"/>
      <c r="E45" s="182">
        <f>'実質公債費比率（分子）の構造'!L$49</f>
        <v>279</v>
      </c>
      <c r="F45" s="182"/>
      <c r="G45" s="182"/>
      <c r="H45" s="182">
        <f>'実質公債費比率（分子）の構造'!M$49</f>
        <v>105</v>
      </c>
      <c r="I45" s="182"/>
      <c r="J45" s="182"/>
      <c r="K45" s="182">
        <f>'実質公債費比率（分子）の構造'!N$49</f>
        <v>69</v>
      </c>
      <c r="L45" s="182"/>
      <c r="M45" s="182"/>
      <c r="N45" s="182">
        <f>'実質公債費比率（分子）の構造'!O$49</f>
        <v>56</v>
      </c>
      <c r="O45" s="182"/>
      <c r="P45" s="182"/>
    </row>
    <row r="46" spans="1:16">
      <c r="A46" s="182" t="s">
        <v>67</v>
      </c>
      <c r="B46" s="182">
        <f>'実質公債費比率（分子）の構造'!K$48</f>
        <v>450</v>
      </c>
      <c r="C46" s="182"/>
      <c r="D46" s="182"/>
      <c r="E46" s="182">
        <f>'実質公債費比率（分子）の構造'!L$48</f>
        <v>460</v>
      </c>
      <c r="F46" s="182"/>
      <c r="G46" s="182"/>
      <c r="H46" s="182">
        <f>'実質公債費比率（分子）の構造'!M$48</f>
        <v>491</v>
      </c>
      <c r="I46" s="182"/>
      <c r="J46" s="182"/>
      <c r="K46" s="182">
        <f>'実質公債費比率（分子）の構造'!N$48</f>
        <v>575</v>
      </c>
      <c r="L46" s="182"/>
      <c r="M46" s="182"/>
      <c r="N46" s="182">
        <f>'実質公債費比率（分子）の構造'!O$48</f>
        <v>623</v>
      </c>
      <c r="O46" s="182"/>
      <c r="P46" s="182"/>
    </row>
    <row r="47" spans="1:16">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70</v>
      </c>
      <c r="B49" s="182">
        <f>'実質公債費比率（分子）の構造'!K$45</f>
        <v>1310</v>
      </c>
      <c r="C49" s="182"/>
      <c r="D49" s="182"/>
      <c r="E49" s="182">
        <f>'実質公債費比率（分子）の構造'!L$45</f>
        <v>1304</v>
      </c>
      <c r="F49" s="182"/>
      <c r="G49" s="182"/>
      <c r="H49" s="182">
        <f>'実質公債費比率（分子）の構造'!M$45</f>
        <v>1355</v>
      </c>
      <c r="I49" s="182"/>
      <c r="J49" s="182"/>
      <c r="K49" s="182">
        <f>'実質公債費比率（分子）の構造'!N$45</f>
        <v>1335</v>
      </c>
      <c r="L49" s="182"/>
      <c r="M49" s="182"/>
      <c r="N49" s="182">
        <f>'実質公債費比率（分子）の構造'!O$45</f>
        <v>1329</v>
      </c>
      <c r="O49" s="182"/>
      <c r="P49" s="182"/>
    </row>
    <row r="50" spans="1:16">
      <c r="A50" s="182" t="s">
        <v>71</v>
      </c>
      <c r="B50" s="182" t="e">
        <f>NA()</f>
        <v>#N/A</v>
      </c>
      <c r="C50" s="182">
        <f>IF(ISNUMBER('実質公債費比率（分子）の構造'!K$53),'実質公債費比率（分子）の構造'!K$53,NA())</f>
        <v>519</v>
      </c>
      <c r="D50" s="182" t="e">
        <f>NA()</f>
        <v>#N/A</v>
      </c>
      <c r="E50" s="182" t="e">
        <f>NA()</f>
        <v>#N/A</v>
      </c>
      <c r="F50" s="182">
        <f>IF(ISNUMBER('実質公債費比率（分子）の構造'!L$53),'実質公債費比率（分子）の構造'!L$53,NA())</f>
        <v>475</v>
      </c>
      <c r="G50" s="182" t="e">
        <f>NA()</f>
        <v>#N/A</v>
      </c>
      <c r="H50" s="182" t="e">
        <f>NA()</f>
        <v>#N/A</v>
      </c>
      <c r="I50" s="182">
        <f>IF(ISNUMBER('実質公債費比率（分子）の構造'!M$53),'実質公債費比率（分子）の構造'!M$53,NA())</f>
        <v>600</v>
      </c>
      <c r="J50" s="182" t="e">
        <f>NA()</f>
        <v>#N/A</v>
      </c>
      <c r="K50" s="182" t="e">
        <f>NA()</f>
        <v>#N/A</v>
      </c>
      <c r="L50" s="182">
        <f>IF(ISNUMBER('実質公債費比率（分子）の構造'!N$53),'実質公債費比率（分子）の構造'!N$53,NA())</f>
        <v>581</v>
      </c>
      <c r="M50" s="182" t="e">
        <f>NA()</f>
        <v>#N/A</v>
      </c>
      <c r="N50" s="182" t="e">
        <f>NA()</f>
        <v>#N/A</v>
      </c>
      <c r="O50" s="182">
        <f>IF(ISNUMBER('実質公債費比率（分子）の構造'!O$53),'実質公債費比率（分子）の構造'!O$53,NA())</f>
        <v>588</v>
      </c>
      <c r="P50" s="182" t="e">
        <f>NA()</f>
        <v>#N/A</v>
      </c>
    </row>
    <row r="53" spans="1:16">
      <c r="A53" s="150" t="s">
        <v>72</v>
      </c>
    </row>
    <row r="54" spans="1:16">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c r="A56" s="181" t="s">
        <v>43</v>
      </c>
      <c r="B56" s="181"/>
      <c r="C56" s="181"/>
      <c r="D56" s="181">
        <f>'将来負担比率（分子）の構造'!I$52</f>
        <v>18249</v>
      </c>
      <c r="E56" s="181"/>
      <c r="F56" s="181"/>
      <c r="G56" s="181">
        <f>'将来負担比率（分子）の構造'!J$52</f>
        <v>18240</v>
      </c>
      <c r="H56" s="181"/>
      <c r="I56" s="181"/>
      <c r="J56" s="181">
        <f>'将来負担比率（分子）の構造'!K$52</f>
        <v>17991</v>
      </c>
      <c r="K56" s="181"/>
      <c r="L56" s="181"/>
      <c r="M56" s="181">
        <f>'将来負担比率（分子）の構造'!L$52</f>
        <v>17691</v>
      </c>
      <c r="N56" s="181"/>
      <c r="O56" s="181"/>
      <c r="P56" s="181">
        <f>'将来負担比率（分子）の構造'!M$52</f>
        <v>17563</v>
      </c>
    </row>
    <row r="57" spans="1:16">
      <c r="A57" s="181" t="s">
        <v>42</v>
      </c>
      <c r="B57" s="181"/>
      <c r="C57" s="181"/>
      <c r="D57" s="181">
        <f>'将来負担比率（分子）の構造'!I$51</f>
        <v>792</v>
      </c>
      <c r="E57" s="181"/>
      <c r="F57" s="181"/>
      <c r="G57" s="181">
        <f>'将来負担比率（分子）の構造'!J$51</f>
        <v>746</v>
      </c>
      <c r="H57" s="181"/>
      <c r="I57" s="181"/>
      <c r="J57" s="181">
        <f>'将来負担比率（分子）の構造'!K$51</f>
        <v>654</v>
      </c>
      <c r="K57" s="181"/>
      <c r="L57" s="181"/>
      <c r="M57" s="181">
        <f>'将来負担比率（分子）の構造'!L$51</f>
        <v>583</v>
      </c>
      <c r="N57" s="181"/>
      <c r="O57" s="181"/>
      <c r="P57" s="181">
        <f>'将来負担比率（分子）の構造'!M$51</f>
        <v>401</v>
      </c>
    </row>
    <row r="58" spans="1:16">
      <c r="A58" s="181" t="s">
        <v>41</v>
      </c>
      <c r="B58" s="181"/>
      <c r="C58" s="181"/>
      <c r="D58" s="181">
        <f>'将来負担比率（分子）の構造'!I$50</f>
        <v>5612</v>
      </c>
      <c r="E58" s="181"/>
      <c r="F58" s="181"/>
      <c r="G58" s="181">
        <f>'将来負担比率（分子）の構造'!J$50</f>
        <v>6093</v>
      </c>
      <c r="H58" s="181"/>
      <c r="I58" s="181"/>
      <c r="J58" s="181">
        <f>'将来負担比率（分子）の構造'!K$50</f>
        <v>6489</v>
      </c>
      <c r="K58" s="181"/>
      <c r="L58" s="181"/>
      <c r="M58" s="181">
        <f>'将来負担比率（分子）の構造'!L$50</f>
        <v>5937</v>
      </c>
      <c r="N58" s="181"/>
      <c r="O58" s="181"/>
      <c r="P58" s="181">
        <f>'将来負担比率（分子）の構造'!M$50</f>
        <v>6353</v>
      </c>
    </row>
    <row r="59" spans="1:16">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f>'将来負担比率（分子）の構造'!I$46</f>
        <v>249</v>
      </c>
      <c r="C61" s="181"/>
      <c r="D61" s="181"/>
      <c r="E61" s="181">
        <f>'将来負担比率（分子）の構造'!J$46</f>
        <v>248</v>
      </c>
      <c r="F61" s="181"/>
      <c r="G61" s="181"/>
      <c r="H61" s="181">
        <f>'将来負担比率（分子）の構造'!K$46</f>
        <v>258</v>
      </c>
      <c r="I61" s="181"/>
      <c r="J61" s="181"/>
      <c r="K61" s="181">
        <f>'将来負担比率（分子）の構造'!L$46</f>
        <v>264</v>
      </c>
      <c r="L61" s="181"/>
      <c r="M61" s="181"/>
      <c r="N61" s="181">
        <f>'将来負担比率（分子）の構造'!M$46</f>
        <v>198</v>
      </c>
      <c r="O61" s="181"/>
      <c r="P61" s="181"/>
    </row>
    <row r="62" spans="1:16">
      <c r="A62" s="181" t="s">
        <v>35</v>
      </c>
      <c r="B62" s="181" t="str">
        <f>'将来負担比率（分子）の構造'!I$45</f>
        <v>-</v>
      </c>
      <c r="C62" s="181"/>
      <c r="D62" s="181"/>
      <c r="E62" s="181" t="str">
        <f>'将来負担比率（分子）の構造'!J$45</f>
        <v>-</v>
      </c>
      <c r="F62" s="181"/>
      <c r="G62" s="181"/>
      <c r="H62" s="181" t="str">
        <f>'将来負担比率（分子）の構造'!K$45</f>
        <v>-</v>
      </c>
      <c r="I62" s="181"/>
      <c r="J62" s="181"/>
      <c r="K62" s="181" t="str">
        <f>'将来負担比率（分子）の構造'!L$45</f>
        <v>-</v>
      </c>
      <c r="L62" s="181"/>
      <c r="M62" s="181"/>
      <c r="N62" s="181" t="str">
        <f>'将来負担比率（分子）の構造'!M$45</f>
        <v>-</v>
      </c>
      <c r="O62" s="181"/>
      <c r="P62" s="181"/>
    </row>
    <row r="63" spans="1:16">
      <c r="A63" s="181" t="s">
        <v>34</v>
      </c>
      <c r="B63" s="181">
        <f>'将来負担比率（分子）の構造'!I$44</f>
        <v>1251</v>
      </c>
      <c r="C63" s="181"/>
      <c r="D63" s="181"/>
      <c r="E63" s="181">
        <f>'将来負担比率（分子）の構造'!J$44</f>
        <v>867</v>
      </c>
      <c r="F63" s="181"/>
      <c r="G63" s="181"/>
      <c r="H63" s="181">
        <f>'将来負担比率（分子）の構造'!K$44</f>
        <v>786</v>
      </c>
      <c r="I63" s="181"/>
      <c r="J63" s="181"/>
      <c r="K63" s="181">
        <f>'将来負担比率（分子）の構造'!L$44</f>
        <v>727</v>
      </c>
      <c r="L63" s="181"/>
      <c r="M63" s="181"/>
      <c r="N63" s="181">
        <f>'将来負担比率（分子）の構造'!M$44</f>
        <v>678</v>
      </c>
      <c r="O63" s="181"/>
      <c r="P63" s="181"/>
    </row>
    <row r="64" spans="1:16">
      <c r="A64" s="181" t="s">
        <v>33</v>
      </c>
      <c r="B64" s="181">
        <f>'将来負担比率（分子）の構造'!I$43</f>
        <v>6063</v>
      </c>
      <c r="C64" s="181"/>
      <c r="D64" s="181"/>
      <c r="E64" s="181">
        <f>'将来負担比率（分子）の構造'!J$43</f>
        <v>5988</v>
      </c>
      <c r="F64" s="181"/>
      <c r="G64" s="181"/>
      <c r="H64" s="181">
        <f>'将来負担比率（分子）の構造'!K$43</f>
        <v>5783</v>
      </c>
      <c r="I64" s="181"/>
      <c r="J64" s="181"/>
      <c r="K64" s="181">
        <f>'将来負担比率（分子）の構造'!L$43</f>
        <v>5991</v>
      </c>
      <c r="L64" s="181"/>
      <c r="M64" s="181"/>
      <c r="N64" s="181">
        <f>'将来負担比率（分子）の構造'!M$43</f>
        <v>6988</v>
      </c>
      <c r="O64" s="181"/>
      <c r="P64" s="181"/>
    </row>
    <row r="65" spans="1:16">
      <c r="A65" s="181" t="s">
        <v>32</v>
      </c>
      <c r="B65" s="181">
        <f>'将来負担比率（分子）の構造'!I$42</f>
        <v>9</v>
      </c>
      <c r="C65" s="181"/>
      <c r="D65" s="181"/>
      <c r="E65" s="181">
        <f>'将来負担比率（分子）の構造'!J$42</f>
        <v>8</v>
      </c>
      <c r="F65" s="181"/>
      <c r="G65" s="181"/>
      <c r="H65" s="181">
        <f>'将来負担比率（分子）の構造'!K$42</f>
        <v>6</v>
      </c>
      <c r="I65" s="181"/>
      <c r="J65" s="181"/>
      <c r="K65" s="181">
        <f>'将来負担比率（分子）の構造'!L$42</f>
        <v>4</v>
      </c>
      <c r="L65" s="181"/>
      <c r="M65" s="181"/>
      <c r="N65" s="181">
        <f>'将来負担比率（分子）の構造'!M$42</f>
        <v>2</v>
      </c>
      <c r="O65" s="181"/>
      <c r="P65" s="181"/>
    </row>
    <row r="66" spans="1:16">
      <c r="A66" s="181" t="s">
        <v>31</v>
      </c>
      <c r="B66" s="181">
        <f>'将来負担比率（分子）の構造'!I$41</f>
        <v>14449</v>
      </c>
      <c r="C66" s="181"/>
      <c r="D66" s="181"/>
      <c r="E66" s="181">
        <f>'将来負担比率（分子）の構造'!J$41</f>
        <v>14765</v>
      </c>
      <c r="F66" s="181"/>
      <c r="G66" s="181"/>
      <c r="H66" s="181">
        <f>'将来負担比率（分子）の構造'!K$41</f>
        <v>14826</v>
      </c>
      <c r="I66" s="181"/>
      <c r="J66" s="181"/>
      <c r="K66" s="181">
        <f>'将来負担比率（分子）の構造'!L$41</f>
        <v>14215</v>
      </c>
      <c r="L66" s="181"/>
      <c r="M66" s="181"/>
      <c r="N66" s="181">
        <f>'将来負担比率（分子）の構造'!M$41</f>
        <v>13959</v>
      </c>
      <c r="O66" s="181"/>
      <c r="P66" s="181"/>
    </row>
    <row r="67" spans="1:16">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c r="A70" s="183" t="s">
        <v>76</v>
      </c>
      <c r="B70" s="183"/>
      <c r="C70" s="183"/>
      <c r="D70" s="183"/>
      <c r="E70" s="183"/>
      <c r="F70" s="183"/>
    </row>
    <row r="71" spans="1:16">
      <c r="A71" s="184"/>
      <c r="B71" s="184" t="str">
        <f>基金残高に係る経年分析!F54</f>
        <v>H29</v>
      </c>
      <c r="C71" s="184" t="str">
        <f>基金残高に係る経年分析!G54</f>
        <v>H30</v>
      </c>
      <c r="D71" s="184" t="str">
        <f>基金残高に係る経年分析!H54</f>
        <v>R01</v>
      </c>
    </row>
    <row r="72" spans="1:16">
      <c r="A72" s="184" t="s">
        <v>77</v>
      </c>
      <c r="B72" s="185">
        <f>基金残高に係る経年分析!F55</f>
        <v>2574</v>
      </c>
      <c r="C72" s="185">
        <f>基金残高に係る経年分析!G55</f>
        <v>2169</v>
      </c>
      <c r="D72" s="185">
        <f>基金残高に係る経年分析!H55</f>
        <v>2590</v>
      </c>
    </row>
    <row r="73" spans="1:16">
      <c r="A73" s="184" t="s">
        <v>78</v>
      </c>
      <c r="B73" s="185">
        <f>基金残高に係る経年分析!F56</f>
        <v>42</v>
      </c>
      <c r="C73" s="185">
        <f>基金残高に係る経年分析!G56</f>
        <v>42</v>
      </c>
      <c r="D73" s="185">
        <f>基金残高に係る経年分析!H56</f>
        <v>42</v>
      </c>
    </row>
    <row r="74" spans="1:16">
      <c r="A74" s="184" t="s">
        <v>79</v>
      </c>
      <c r="B74" s="185">
        <f>基金残高に係る経年分析!F57</f>
        <v>3255</v>
      </c>
      <c r="C74" s="185">
        <f>基金残高に係る経年分析!G57</f>
        <v>3097</v>
      </c>
      <c r="D74" s="185">
        <f>基金残高に係る経年分析!H57</f>
        <v>2970</v>
      </c>
    </row>
  </sheetData>
  <sheetProtection algorithmName="SHA-512" hashValue="omPoq571OkgX/m/8flqeuPA3adtFUhnK3ya84jJR7xvUHPJiJ+r2PJSmwIlGGe+x+N3OMp1YnYpHk4TK+exDJQ==" saltValue="m51C1tmu21kpM2qtR4uc8g==" spinCount="100000" sheet="1" objects="1" scenarios="1"/>
  <phoneticPr fontId="3"/>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95" width="1.5" style="226" customWidth="1"/>
    <col min="96" max="133" width="1.5" style="242" customWidth="1"/>
    <col min="134" max="143" width="1.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213</v>
      </c>
      <c r="DI1" s="660"/>
      <c r="DJ1" s="660"/>
      <c r="DK1" s="660"/>
      <c r="DL1" s="660"/>
      <c r="DM1" s="660"/>
      <c r="DN1" s="661"/>
      <c r="DO1" s="226"/>
      <c r="DP1" s="659" t="s">
        <v>214</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662" t="s">
        <v>216</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217</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218</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c r="B4" s="662" t="s">
        <v>1</v>
      </c>
      <c r="C4" s="663"/>
      <c r="D4" s="663"/>
      <c r="E4" s="663"/>
      <c r="F4" s="663"/>
      <c r="G4" s="663"/>
      <c r="H4" s="663"/>
      <c r="I4" s="663"/>
      <c r="J4" s="663"/>
      <c r="K4" s="663"/>
      <c r="L4" s="663"/>
      <c r="M4" s="663"/>
      <c r="N4" s="663"/>
      <c r="O4" s="663"/>
      <c r="P4" s="663"/>
      <c r="Q4" s="664"/>
      <c r="R4" s="662" t="s">
        <v>219</v>
      </c>
      <c r="S4" s="663"/>
      <c r="T4" s="663"/>
      <c r="U4" s="663"/>
      <c r="V4" s="663"/>
      <c r="W4" s="663"/>
      <c r="X4" s="663"/>
      <c r="Y4" s="664"/>
      <c r="Z4" s="662" t="s">
        <v>220</v>
      </c>
      <c r="AA4" s="663"/>
      <c r="AB4" s="663"/>
      <c r="AC4" s="664"/>
      <c r="AD4" s="662" t="s">
        <v>221</v>
      </c>
      <c r="AE4" s="663"/>
      <c r="AF4" s="663"/>
      <c r="AG4" s="663"/>
      <c r="AH4" s="663"/>
      <c r="AI4" s="663"/>
      <c r="AJ4" s="663"/>
      <c r="AK4" s="664"/>
      <c r="AL4" s="662" t="s">
        <v>220</v>
      </c>
      <c r="AM4" s="663"/>
      <c r="AN4" s="663"/>
      <c r="AO4" s="664"/>
      <c r="AP4" s="668" t="s">
        <v>222</v>
      </c>
      <c r="AQ4" s="668"/>
      <c r="AR4" s="668"/>
      <c r="AS4" s="668"/>
      <c r="AT4" s="668"/>
      <c r="AU4" s="668"/>
      <c r="AV4" s="668"/>
      <c r="AW4" s="668"/>
      <c r="AX4" s="668"/>
      <c r="AY4" s="668"/>
      <c r="AZ4" s="668"/>
      <c r="BA4" s="668"/>
      <c r="BB4" s="668"/>
      <c r="BC4" s="668"/>
      <c r="BD4" s="668"/>
      <c r="BE4" s="668"/>
      <c r="BF4" s="668"/>
      <c r="BG4" s="668" t="s">
        <v>223</v>
      </c>
      <c r="BH4" s="668"/>
      <c r="BI4" s="668"/>
      <c r="BJ4" s="668"/>
      <c r="BK4" s="668"/>
      <c r="BL4" s="668"/>
      <c r="BM4" s="668"/>
      <c r="BN4" s="668"/>
      <c r="BO4" s="668" t="s">
        <v>220</v>
      </c>
      <c r="BP4" s="668"/>
      <c r="BQ4" s="668"/>
      <c r="BR4" s="668"/>
      <c r="BS4" s="668" t="s">
        <v>224</v>
      </c>
      <c r="BT4" s="668"/>
      <c r="BU4" s="668"/>
      <c r="BV4" s="668"/>
      <c r="BW4" s="668"/>
      <c r="BX4" s="668"/>
      <c r="BY4" s="668"/>
      <c r="BZ4" s="668"/>
      <c r="CA4" s="668"/>
      <c r="CB4" s="668"/>
      <c r="CD4" s="665" t="s">
        <v>225</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c r="B5" s="669" t="s">
        <v>226</v>
      </c>
      <c r="C5" s="670"/>
      <c r="D5" s="670"/>
      <c r="E5" s="670"/>
      <c r="F5" s="670"/>
      <c r="G5" s="670"/>
      <c r="H5" s="670"/>
      <c r="I5" s="670"/>
      <c r="J5" s="670"/>
      <c r="K5" s="670"/>
      <c r="L5" s="670"/>
      <c r="M5" s="670"/>
      <c r="N5" s="670"/>
      <c r="O5" s="670"/>
      <c r="P5" s="670"/>
      <c r="Q5" s="671"/>
      <c r="R5" s="672">
        <v>7230114</v>
      </c>
      <c r="S5" s="673"/>
      <c r="T5" s="673"/>
      <c r="U5" s="673"/>
      <c r="V5" s="673"/>
      <c r="W5" s="673"/>
      <c r="X5" s="673"/>
      <c r="Y5" s="674"/>
      <c r="Z5" s="675">
        <v>31.4</v>
      </c>
      <c r="AA5" s="675"/>
      <c r="AB5" s="675"/>
      <c r="AC5" s="675"/>
      <c r="AD5" s="676">
        <v>7230114</v>
      </c>
      <c r="AE5" s="676"/>
      <c r="AF5" s="676"/>
      <c r="AG5" s="676"/>
      <c r="AH5" s="676"/>
      <c r="AI5" s="676"/>
      <c r="AJ5" s="676"/>
      <c r="AK5" s="676"/>
      <c r="AL5" s="677">
        <v>63.1</v>
      </c>
      <c r="AM5" s="678"/>
      <c r="AN5" s="678"/>
      <c r="AO5" s="679"/>
      <c r="AP5" s="669" t="s">
        <v>227</v>
      </c>
      <c r="AQ5" s="670"/>
      <c r="AR5" s="670"/>
      <c r="AS5" s="670"/>
      <c r="AT5" s="670"/>
      <c r="AU5" s="670"/>
      <c r="AV5" s="670"/>
      <c r="AW5" s="670"/>
      <c r="AX5" s="670"/>
      <c r="AY5" s="670"/>
      <c r="AZ5" s="670"/>
      <c r="BA5" s="670"/>
      <c r="BB5" s="670"/>
      <c r="BC5" s="670"/>
      <c r="BD5" s="670"/>
      <c r="BE5" s="670"/>
      <c r="BF5" s="671"/>
      <c r="BG5" s="683">
        <v>7230089</v>
      </c>
      <c r="BH5" s="684"/>
      <c r="BI5" s="684"/>
      <c r="BJ5" s="684"/>
      <c r="BK5" s="684"/>
      <c r="BL5" s="684"/>
      <c r="BM5" s="684"/>
      <c r="BN5" s="685"/>
      <c r="BO5" s="686">
        <v>100</v>
      </c>
      <c r="BP5" s="686"/>
      <c r="BQ5" s="686"/>
      <c r="BR5" s="686"/>
      <c r="BS5" s="687">
        <v>126677</v>
      </c>
      <c r="BT5" s="687"/>
      <c r="BU5" s="687"/>
      <c r="BV5" s="687"/>
      <c r="BW5" s="687"/>
      <c r="BX5" s="687"/>
      <c r="BY5" s="687"/>
      <c r="BZ5" s="687"/>
      <c r="CA5" s="687"/>
      <c r="CB5" s="691"/>
      <c r="CD5" s="665" t="s">
        <v>222</v>
      </c>
      <c r="CE5" s="666"/>
      <c r="CF5" s="666"/>
      <c r="CG5" s="666"/>
      <c r="CH5" s="666"/>
      <c r="CI5" s="666"/>
      <c r="CJ5" s="666"/>
      <c r="CK5" s="666"/>
      <c r="CL5" s="666"/>
      <c r="CM5" s="666"/>
      <c r="CN5" s="666"/>
      <c r="CO5" s="666"/>
      <c r="CP5" s="666"/>
      <c r="CQ5" s="667"/>
      <c r="CR5" s="665" t="s">
        <v>228</v>
      </c>
      <c r="CS5" s="666"/>
      <c r="CT5" s="666"/>
      <c r="CU5" s="666"/>
      <c r="CV5" s="666"/>
      <c r="CW5" s="666"/>
      <c r="CX5" s="666"/>
      <c r="CY5" s="667"/>
      <c r="CZ5" s="665" t="s">
        <v>220</v>
      </c>
      <c r="DA5" s="666"/>
      <c r="DB5" s="666"/>
      <c r="DC5" s="667"/>
      <c r="DD5" s="665" t="s">
        <v>229</v>
      </c>
      <c r="DE5" s="666"/>
      <c r="DF5" s="666"/>
      <c r="DG5" s="666"/>
      <c r="DH5" s="666"/>
      <c r="DI5" s="666"/>
      <c r="DJ5" s="666"/>
      <c r="DK5" s="666"/>
      <c r="DL5" s="666"/>
      <c r="DM5" s="666"/>
      <c r="DN5" s="666"/>
      <c r="DO5" s="666"/>
      <c r="DP5" s="667"/>
      <c r="DQ5" s="665" t="s">
        <v>230</v>
      </c>
      <c r="DR5" s="666"/>
      <c r="DS5" s="666"/>
      <c r="DT5" s="666"/>
      <c r="DU5" s="666"/>
      <c r="DV5" s="666"/>
      <c r="DW5" s="666"/>
      <c r="DX5" s="666"/>
      <c r="DY5" s="666"/>
      <c r="DZ5" s="666"/>
      <c r="EA5" s="666"/>
      <c r="EB5" s="666"/>
      <c r="EC5" s="667"/>
    </row>
    <row r="6" spans="2:143" ht="11.25" customHeight="1">
      <c r="B6" s="680" t="s">
        <v>231</v>
      </c>
      <c r="C6" s="681"/>
      <c r="D6" s="681"/>
      <c r="E6" s="681"/>
      <c r="F6" s="681"/>
      <c r="G6" s="681"/>
      <c r="H6" s="681"/>
      <c r="I6" s="681"/>
      <c r="J6" s="681"/>
      <c r="K6" s="681"/>
      <c r="L6" s="681"/>
      <c r="M6" s="681"/>
      <c r="N6" s="681"/>
      <c r="O6" s="681"/>
      <c r="P6" s="681"/>
      <c r="Q6" s="682"/>
      <c r="R6" s="683">
        <v>157764</v>
      </c>
      <c r="S6" s="684"/>
      <c r="T6" s="684"/>
      <c r="U6" s="684"/>
      <c r="V6" s="684"/>
      <c r="W6" s="684"/>
      <c r="X6" s="684"/>
      <c r="Y6" s="685"/>
      <c r="Z6" s="686">
        <v>0.7</v>
      </c>
      <c r="AA6" s="686"/>
      <c r="AB6" s="686"/>
      <c r="AC6" s="686"/>
      <c r="AD6" s="687">
        <v>157764</v>
      </c>
      <c r="AE6" s="687"/>
      <c r="AF6" s="687"/>
      <c r="AG6" s="687"/>
      <c r="AH6" s="687"/>
      <c r="AI6" s="687"/>
      <c r="AJ6" s="687"/>
      <c r="AK6" s="687"/>
      <c r="AL6" s="688">
        <v>1.4</v>
      </c>
      <c r="AM6" s="689"/>
      <c r="AN6" s="689"/>
      <c r="AO6" s="690"/>
      <c r="AP6" s="680" t="s">
        <v>232</v>
      </c>
      <c r="AQ6" s="681"/>
      <c r="AR6" s="681"/>
      <c r="AS6" s="681"/>
      <c r="AT6" s="681"/>
      <c r="AU6" s="681"/>
      <c r="AV6" s="681"/>
      <c r="AW6" s="681"/>
      <c r="AX6" s="681"/>
      <c r="AY6" s="681"/>
      <c r="AZ6" s="681"/>
      <c r="BA6" s="681"/>
      <c r="BB6" s="681"/>
      <c r="BC6" s="681"/>
      <c r="BD6" s="681"/>
      <c r="BE6" s="681"/>
      <c r="BF6" s="682"/>
      <c r="BG6" s="683">
        <v>7230089</v>
      </c>
      <c r="BH6" s="684"/>
      <c r="BI6" s="684"/>
      <c r="BJ6" s="684"/>
      <c r="BK6" s="684"/>
      <c r="BL6" s="684"/>
      <c r="BM6" s="684"/>
      <c r="BN6" s="685"/>
      <c r="BO6" s="686">
        <v>100</v>
      </c>
      <c r="BP6" s="686"/>
      <c r="BQ6" s="686"/>
      <c r="BR6" s="686"/>
      <c r="BS6" s="687">
        <v>126677</v>
      </c>
      <c r="BT6" s="687"/>
      <c r="BU6" s="687"/>
      <c r="BV6" s="687"/>
      <c r="BW6" s="687"/>
      <c r="BX6" s="687"/>
      <c r="BY6" s="687"/>
      <c r="BZ6" s="687"/>
      <c r="CA6" s="687"/>
      <c r="CB6" s="691"/>
      <c r="CD6" s="694" t="s">
        <v>233</v>
      </c>
      <c r="CE6" s="695"/>
      <c r="CF6" s="695"/>
      <c r="CG6" s="695"/>
      <c r="CH6" s="695"/>
      <c r="CI6" s="695"/>
      <c r="CJ6" s="695"/>
      <c r="CK6" s="695"/>
      <c r="CL6" s="695"/>
      <c r="CM6" s="695"/>
      <c r="CN6" s="695"/>
      <c r="CO6" s="695"/>
      <c r="CP6" s="695"/>
      <c r="CQ6" s="696"/>
      <c r="CR6" s="683">
        <v>205710</v>
      </c>
      <c r="CS6" s="684"/>
      <c r="CT6" s="684"/>
      <c r="CU6" s="684"/>
      <c r="CV6" s="684"/>
      <c r="CW6" s="684"/>
      <c r="CX6" s="684"/>
      <c r="CY6" s="685"/>
      <c r="CZ6" s="677">
        <v>0.9</v>
      </c>
      <c r="DA6" s="678"/>
      <c r="DB6" s="678"/>
      <c r="DC6" s="697"/>
      <c r="DD6" s="692" t="s">
        <v>137</v>
      </c>
      <c r="DE6" s="684"/>
      <c r="DF6" s="684"/>
      <c r="DG6" s="684"/>
      <c r="DH6" s="684"/>
      <c r="DI6" s="684"/>
      <c r="DJ6" s="684"/>
      <c r="DK6" s="684"/>
      <c r="DL6" s="684"/>
      <c r="DM6" s="684"/>
      <c r="DN6" s="684"/>
      <c r="DO6" s="684"/>
      <c r="DP6" s="685"/>
      <c r="DQ6" s="692">
        <v>205710</v>
      </c>
      <c r="DR6" s="684"/>
      <c r="DS6" s="684"/>
      <c r="DT6" s="684"/>
      <c r="DU6" s="684"/>
      <c r="DV6" s="684"/>
      <c r="DW6" s="684"/>
      <c r="DX6" s="684"/>
      <c r="DY6" s="684"/>
      <c r="DZ6" s="684"/>
      <c r="EA6" s="684"/>
      <c r="EB6" s="684"/>
      <c r="EC6" s="693"/>
    </row>
    <row r="7" spans="2:143" ht="11.25" customHeight="1">
      <c r="B7" s="680" t="s">
        <v>234</v>
      </c>
      <c r="C7" s="681"/>
      <c r="D7" s="681"/>
      <c r="E7" s="681"/>
      <c r="F7" s="681"/>
      <c r="G7" s="681"/>
      <c r="H7" s="681"/>
      <c r="I7" s="681"/>
      <c r="J7" s="681"/>
      <c r="K7" s="681"/>
      <c r="L7" s="681"/>
      <c r="M7" s="681"/>
      <c r="N7" s="681"/>
      <c r="O7" s="681"/>
      <c r="P7" s="681"/>
      <c r="Q7" s="682"/>
      <c r="R7" s="683">
        <v>4779</v>
      </c>
      <c r="S7" s="684"/>
      <c r="T7" s="684"/>
      <c r="U7" s="684"/>
      <c r="V7" s="684"/>
      <c r="W7" s="684"/>
      <c r="X7" s="684"/>
      <c r="Y7" s="685"/>
      <c r="Z7" s="686">
        <v>0</v>
      </c>
      <c r="AA7" s="686"/>
      <c r="AB7" s="686"/>
      <c r="AC7" s="686"/>
      <c r="AD7" s="687">
        <v>4779</v>
      </c>
      <c r="AE7" s="687"/>
      <c r="AF7" s="687"/>
      <c r="AG7" s="687"/>
      <c r="AH7" s="687"/>
      <c r="AI7" s="687"/>
      <c r="AJ7" s="687"/>
      <c r="AK7" s="687"/>
      <c r="AL7" s="688">
        <v>0</v>
      </c>
      <c r="AM7" s="689"/>
      <c r="AN7" s="689"/>
      <c r="AO7" s="690"/>
      <c r="AP7" s="680" t="s">
        <v>235</v>
      </c>
      <c r="AQ7" s="681"/>
      <c r="AR7" s="681"/>
      <c r="AS7" s="681"/>
      <c r="AT7" s="681"/>
      <c r="AU7" s="681"/>
      <c r="AV7" s="681"/>
      <c r="AW7" s="681"/>
      <c r="AX7" s="681"/>
      <c r="AY7" s="681"/>
      <c r="AZ7" s="681"/>
      <c r="BA7" s="681"/>
      <c r="BB7" s="681"/>
      <c r="BC7" s="681"/>
      <c r="BD7" s="681"/>
      <c r="BE7" s="681"/>
      <c r="BF7" s="682"/>
      <c r="BG7" s="683">
        <v>3544971</v>
      </c>
      <c r="BH7" s="684"/>
      <c r="BI7" s="684"/>
      <c r="BJ7" s="684"/>
      <c r="BK7" s="684"/>
      <c r="BL7" s="684"/>
      <c r="BM7" s="684"/>
      <c r="BN7" s="685"/>
      <c r="BO7" s="686">
        <v>49</v>
      </c>
      <c r="BP7" s="686"/>
      <c r="BQ7" s="686"/>
      <c r="BR7" s="686"/>
      <c r="BS7" s="687">
        <v>126677</v>
      </c>
      <c r="BT7" s="687"/>
      <c r="BU7" s="687"/>
      <c r="BV7" s="687"/>
      <c r="BW7" s="687"/>
      <c r="BX7" s="687"/>
      <c r="BY7" s="687"/>
      <c r="BZ7" s="687"/>
      <c r="CA7" s="687"/>
      <c r="CB7" s="691"/>
      <c r="CD7" s="698" t="s">
        <v>236</v>
      </c>
      <c r="CE7" s="699"/>
      <c r="CF7" s="699"/>
      <c r="CG7" s="699"/>
      <c r="CH7" s="699"/>
      <c r="CI7" s="699"/>
      <c r="CJ7" s="699"/>
      <c r="CK7" s="699"/>
      <c r="CL7" s="699"/>
      <c r="CM7" s="699"/>
      <c r="CN7" s="699"/>
      <c r="CO7" s="699"/>
      <c r="CP7" s="699"/>
      <c r="CQ7" s="700"/>
      <c r="CR7" s="683">
        <v>3775953</v>
      </c>
      <c r="CS7" s="684"/>
      <c r="CT7" s="684"/>
      <c r="CU7" s="684"/>
      <c r="CV7" s="684"/>
      <c r="CW7" s="684"/>
      <c r="CX7" s="684"/>
      <c r="CY7" s="685"/>
      <c r="CZ7" s="686">
        <v>17</v>
      </c>
      <c r="DA7" s="686"/>
      <c r="DB7" s="686"/>
      <c r="DC7" s="686"/>
      <c r="DD7" s="692">
        <v>97618</v>
      </c>
      <c r="DE7" s="684"/>
      <c r="DF7" s="684"/>
      <c r="DG7" s="684"/>
      <c r="DH7" s="684"/>
      <c r="DI7" s="684"/>
      <c r="DJ7" s="684"/>
      <c r="DK7" s="684"/>
      <c r="DL7" s="684"/>
      <c r="DM7" s="684"/>
      <c r="DN7" s="684"/>
      <c r="DO7" s="684"/>
      <c r="DP7" s="685"/>
      <c r="DQ7" s="692">
        <v>2596618</v>
      </c>
      <c r="DR7" s="684"/>
      <c r="DS7" s="684"/>
      <c r="DT7" s="684"/>
      <c r="DU7" s="684"/>
      <c r="DV7" s="684"/>
      <c r="DW7" s="684"/>
      <c r="DX7" s="684"/>
      <c r="DY7" s="684"/>
      <c r="DZ7" s="684"/>
      <c r="EA7" s="684"/>
      <c r="EB7" s="684"/>
      <c r="EC7" s="693"/>
    </row>
    <row r="8" spans="2:143" ht="11.25" customHeight="1">
      <c r="B8" s="680" t="s">
        <v>237</v>
      </c>
      <c r="C8" s="681"/>
      <c r="D8" s="681"/>
      <c r="E8" s="681"/>
      <c r="F8" s="681"/>
      <c r="G8" s="681"/>
      <c r="H8" s="681"/>
      <c r="I8" s="681"/>
      <c r="J8" s="681"/>
      <c r="K8" s="681"/>
      <c r="L8" s="681"/>
      <c r="M8" s="681"/>
      <c r="N8" s="681"/>
      <c r="O8" s="681"/>
      <c r="P8" s="681"/>
      <c r="Q8" s="682"/>
      <c r="R8" s="683">
        <v>27335</v>
      </c>
      <c r="S8" s="684"/>
      <c r="T8" s="684"/>
      <c r="U8" s="684"/>
      <c r="V8" s="684"/>
      <c r="W8" s="684"/>
      <c r="X8" s="684"/>
      <c r="Y8" s="685"/>
      <c r="Z8" s="686">
        <v>0.1</v>
      </c>
      <c r="AA8" s="686"/>
      <c r="AB8" s="686"/>
      <c r="AC8" s="686"/>
      <c r="AD8" s="687">
        <v>27335</v>
      </c>
      <c r="AE8" s="687"/>
      <c r="AF8" s="687"/>
      <c r="AG8" s="687"/>
      <c r="AH8" s="687"/>
      <c r="AI8" s="687"/>
      <c r="AJ8" s="687"/>
      <c r="AK8" s="687"/>
      <c r="AL8" s="688">
        <v>0.2</v>
      </c>
      <c r="AM8" s="689"/>
      <c r="AN8" s="689"/>
      <c r="AO8" s="690"/>
      <c r="AP8" s="680" t="s">
        <v>238</v>
      </c>
      <c r="AQ8" s="681"/>
      <c r="AR8" s="681"/>
      <c r="AS8" s="681"/>
      <c r="AT8" s="681"/>
      <c r="AU8" s="681"/>
      <c r="AV8" s="681"/>
      <c r="AW8" s="681"/>
      <c r="AX8" s="681"/>
      <c r="AY8" s="681"/>
      <c r="AZ8" s="681"/>
      <c r="BA8" s="681"/>
      <c r="BB8" s="681"/>
      <c r="BC8" s="681"/>
      <c r="BD8" s="681"/>
      <c r="BE8" s="681"/>
      <c r="BF8" s="682"/>
      <c r="BG8" s="683">
        <v>94820</v>
      </c>
      <c r="BH8" s="684"/>
      <c r="BI8" s="684"/>
      <c r="BJ8" s="684"/>
      <c r="BK8" s="684"/>
      <c r="BL8" s="684"/>
      <c r="BM8" s="684"/>
      <c r="BN8" s="685"/>
      <c r="BO8" s="686">
        <v>1.3</v>
      </c>
      <c r="BP8" s="686"/>
      <c r="BQ8" s="686"/>
      <c r="BR8" s="686"/>
      <c r="BS8" s="692" t="s">
        <v>239</v>
      </c>
      <c r="BT8" s="684"/>
      <c r="BU8" s="684"/>
      <c r="BV8" s="684"/>
      <c r="BW8" s="684"/>
      <c r="BX8" s="684"/>
      <c r="BY8" s="684"/>
      <c r="BZ8" s="684"/>
      <c r="CA8" s="684"/>
      <c r="CB8" s="693"/>
      <c r="CD8" s="698" t="s">
        <v>240</v>
      </c>
      <c r="CE8" s="699"/>
      <c r="CF8" s="699"/>
      <c r="CG8" s="699"/>
      <c r="CH8" s="699"/>
      <c r="CI8" s="699"/>
      <c r="CJ8" s="699"/>
      <c r="CK8" s="699"/>
      <c r="CL8" s="699"/>
      <c r="CM8" s="699"/>
      <c r="CN8" s="699"/>
      <c r="CO8" s="699"/>
      <c r="CP8" s="699"/>
      <c r="CQ8" s="700"/>
      <c r="CR8" s="683">
        <v>9006397</v>
      </c>
      <c r="CS8" s="684"/>
      <c r="CT8" s="684"/>
      <c r="CU8" s="684"/>
      <c r="CV8" s="684"/>
      <c r="CW8" s="684"/>
      <c r="CX8" s="684"/>
      <c r="CY8" s="685"/>
      <c r="CZ8" s="686">
        <v>40.6</v>
      </c>
      <c r="DA8" s="686"/>
      <c r="DB8" s="686"/>
      <c r="DC8" s="686"/>
      <c r="DD8" s="692">
        <v>210740</v>
      </c>
      <c r="DE8" s="684"/>
      <c r="DF8" s="684"/>
      <c r="DG8" s="684"/>
      <c r="DH8" s="684"/>
      <c r="DI8" s="684"/>
      <c r="DJ8" s="684"/>
      <c r="DK8" s="684"/>
      <c r="DL8" s="684"/>
      <c r="DM8" s="684"/>
      <c r="DN8" s="684"/>
      <c r="DO8" s="684"/>
      <c r="DP8" s="685"/>
      <c r="DQ8" s="692">
        <v>3849261</v>
      </c>
      <c r="DR8" s="684"/>
      <c r="DS8" s="684"/>
      <c r="DT8" s="684"/>
      <c r="DU8" s="684"/>
      <c r="DV8" s="684"/>
      <c r="DW8" s="684"/>
      <c r="DX8" s="684"/>
      <c r="DY8" s="684"/>
      <c r="DZ8" s="684"/>
      <c r="EA8" s="684"/>
      <c r="EB8" s="684"/>
      <c r="EC8" s="693"/>
    </row>
    <row r="9" spans="2:143" ht="11.25" customHeight="1">
      <c r="B9" s="680" t="s">
        <v>241</v>
      </c>
      <c r="C9" s="681"/>
      <c r="D9" s="681"/>
      <c r="E9" s="681"/>
      <c r="F9" s="681"/>
      <c r="G9" s="681"/>
      <c r="H9" s="681"/>
      <c r="I9" s="681"/>
      <c r="J9" s="681"/>
      <c r="K9" s="681"/>
      <c r="L9" s="681"/>
      <c r="M9" s="681"/>
      <c r="N9" s="681"/>
      <c r="O9" s="681"/>
      <c r="P9" s="681"/>
      <c r="Q9" s="682"/>
      <c r="R9" s="683">
        <v>16643</v>
      </c>
      <c r="S9" s="684"/>
      <c r="T9" s="684"/>
      <c r="U9" s="684"/>
      <c r="V9" s="684"/>
      <c r="W9" s="684"/>
      <c r="X9" s="684"/>
      <c r="Y9" s="685"/>
      <c r="Z9" s="686">
        <v>0.1</v>
      </c>
      <c r="AA9" s="686"/>
      <c r="AB9" s="686"/>
      <c r="AC9" s="686"/>
      <c r="AD9" s="687">
        <v>16643</v>
      </c>
      <c r="AE9" s="687"/>
      <c r="AF9" s="687"/>
      <c r="AG9" s="687"/>
      <c r="AH9" s="687"/>
      <c r="AI9" s="687"/>
      <c r="AJ9" s="687"/>
      <c r="AK9" s="687"/>
      <c r="AL9" s="688">
        <v>0.1</v>
      </c>
      <c r="AM9" s="689"/>
      <c r="AN9" s="689"/>
      <c r="AO9" s="690"/>
      <c r="AP9" s="680" t="s">
        <v>242</v>
      </c>
      <c r="AQ9" s="681"/>
      <c r="AR9" s="681"/>
      <c r="AS9" s="681"/>
      <c r="AT9" s="681"/>
      <c r="AU9" s="681"/>
      <c r="AV9" s="681"/>
      <c r="AW9" s="681"/>
      <c r="AX9" s="681"/>
      <c r="AY9" s="681"/>
      <c r="AZ9" s="681"/>
      <c r="BA9" s="681"/>
      <c r="BB9" s="681"/>
      <c r="BC9" s="681"/>
      <c r="BD9" s="681"/>
      <c r="BE9" s="681"/>
      <c r="BF9" s="682"/>
      <c r="BG9" s="683">
        <v>2779313</v>
      </c>
      <c r="BH9" s="684"/>
      <c r="BI9" s="684"/>
      <c r="BJ9" s="684"/>
      <c r="BK9" s="684"/>
      <c r="BL9" s="684"/>
      <c r="BM9" s="684"/>
      <c r="BN9" s="685"/>
      <c r="BO9" s="686">
        <v>38.4</v>
      </c>
      <c r="BP9" s="686"/>
      <c r="BQ9" s="686"/>
      <c r="BR9" s="686"/>
      <c r="BS9" s="692" t="s">
        <v>239</v>
      </c>
      <c r="BT9" s="684"/>
      <c r="BU9" s="684"/>
      <c r="BV9" s="684"/>
      <c r="BW9" s="684"/>
      <c r="BX9" s="684"/>
      <c r="BY9" s="684"/>
      <c r="BZ9" s="684"/>
      <c r="CA9" s="684"/>
      <c r="CB9" s="693"/>
      <c r="CD9" s="698" t="s">
        <v>243</v>
      </c>
      <c r="CE9" s="699"/>
      <c r="CF9" s="699"/>
      <c r="CG9" s="699"/>
      <c r="CH9" s="699"/>
      <c r="CI9" s="699"/>
      <c r="CJ9" s="699"/>
      <c r="CK9" s="699"/>
      <c r="CL9" s="699"/>
      <c r="CM9" s="699"/>
      <c r="CN9" s="699"/>
      <c r="CO9" s="699"/>
      <c r="CP9" s="699"/>
      <c r="CQ9" s="700"/>
      <c r="CR9" s="683">
        <v>1476994</v>
      </c>
      <c r="CS9" s="684"/>
      <c r="CT9" s="684"/>
      <c r="CU9" s="684"/>
      <c r="CV9" s="684"/>
      <c r="CW9" s="684"/>
      <c r="CX9" s="684"/>
      <c r="CY9" s="685"/>
      <c r="CZ9" s="686">
        <v>6.7</v>
      </c>
      <c r="DA9" s="686"/>
      <c r="DB9" s="686"/>
      <c r="DC9" s="686"/>
      <c r="DD9" s="692">
        <v>23550</v>
      </c>
      <c r="DE9" s="684"/>
      <c r="DF9" s="684"/>
      <c r="DG9" s="684"/>
      <c r="DH9" s="684"/>
      <c r="DI9" s="684"/>
      <c r="DJ9" s="684"/>
      <c r="DK9" s="684"/>
      <c r="DL9" s="684"/>
      <c r="DM9" s="684"/>
      <c r="DN9" s="684"/>
      <c r="DO9" s="684"/>
      <c r="DP9" s="685"/>
      <c r="DQ9" s="692">
        <v>1249702</v>
      </c>
      <c r="DR9" s="684"/>
      <c r="DS9" s="684"/>
      <c r="DT9" s="684"/>
      <c r="DU9" s="684"/>
      <c r="DV9" s="684"/>
      <c r="DW9" s="684"/>
      <c r="DX9" s="684"/>
      <c r="DY9" s="684"/>
      <c r="DZ9" s="684"/>
      <c r="EA9" s="684"/>
      <c r="EB9" s="684"/>
      <c r="EC9" s="693"/>
    </row>
    <row r="10" spans="2:143" ht="11.25" customHeight="1">
      <c r="B10" s="680" t="s">
        <v>244</v>
      </c>
      <c r="C10" s="681"/>
      <c r="D10" s="681"/>
      <c r="E10" s="681"/>
      <c r="F10" s="681"/>
      <c r="G10" s="681"/>
      <c r="H10" s="681"/>
      <c r="I10" s="681"/>
      <c r="J10" s="681"/>
      <c r="K10" s="681"/>
      <c r="L10" s="681"/>
      <c r="M10" s="681"/>
      <c r="N10" s="681"/>
      <c r="O10" s="681"/>
      <c r="P10" s="681"/>
      <c r="Q10" s="682"/>
      <c r="R10" s="683" t="s">
        <v>137</v>
      </c>
      <c r="S10" s="684"/>
      <c r="T10" s="684"/>
      <c r="U10" s="684"/>
      <c r="V10" s="684"/>
      <c r="W10" s="684"/>
      <c r="X10" s="684"/>
      <c r="Y10" s="685"/>
      <c r="Z10" s="686" t="s">
        <v>137</v>
      </c>
      <c r="AA10" s="686"/>
      <c r="AB10" s="686"/>
      <c r="AC10" s="686"/>
      <c r="AD10" s="687" t="s">
        <v>239</v>
      </c>
      <c r="AE10" s="687"/>
      <c r="AF10" s="687"/>
      <c r="AG10" s="687"/>
      <c r="AH10" s="687"/>
      <c r="AI10" s="687"/>
      <c r="AJ10" s="687"/>
      <c r="AK10" s="687"/>
      <c r="AL10" s="688" t="s">
        <v>137</v>
      </c>
      <c r="AM10" s="689"/>
      <c r="AN10" s="689"/>
      <c r="AO10" s="690"/>
      <c r="AP10" s="680" t="s">
        <v>245</v>
      </c>
      <c r="AQ10" s="681"/>
      <c r="AR10" s="681"/>
      <c r="AS10" s="681"/>
      <c r="AT10" s="681"/>
      <c r="AU10" s="681"/>
      <c r="AV10" s="681"/>
      <c r="AW10" s="681"/>
      <c r="AX10" s="681"/>
      <c r="AY10" s="681"/>
      <c r="AZ10" s="681"/>
      <c r="BA10" s="681"/>
      <c r="BB10" s="681"/>
      <c r="BC10" s="681"/>
      <c r="BD10" s="681"/>
      <c r="BE10" s="681"/>
      <c r="BF10" s="682"/>
      <c r="BG10" s="683">
        <v>201407</v>
      </c>
      <c r="BH10" s="684"/>
      <c r="BI10" s="684"/>
      <c r="BJ10" s="684"/>
      <c r="BK10" s="684"/>
      <c r="BL10" s="684"/>
      <c r="BM10" s="684"/>
      <c r="BN10" s="685"/>
      <c r="BO10" s="686">
        <v>2.8</v>
      </c>
      <c r="BP10" s="686"/>
      <c r="BQ10" s="686"/>
      <c r="BR10" s="686"/>
      <c r="BS10" s="692">
        <v>33567</v>
      </c>
      <c r="BT10" s="684"/>
      <c r="BU10" s="684"/>
      <c r="BV10" s="684"/>
      <c r="BW10" s="684"/>
      <c r="BX10" s="684"/>
      <c r="BY10" s="684"/>
      <c r="BZ10" s="684"/>
      <c r="CA10" s="684"/>
      <c r="CB10" s="693"/>
      <c r="CD10" s="698" t="s">
        <v>246</v>
      </c>
      <c r="CE10" s="699"/>
      <c r="CF10" s="699"/>
      <c r="CG10" s="699"/>
      <c r="CH10" s="699"/>
      <c r="CI10" s="699"/>
      <c r="CJ10" s="699"/>
      <c r="CK10" s="699"/>
      <c r="CL10" s="699"/>
      <c r="CM10" s="699"/>
      <c r="CN10" s="699"/>
      <c r="CO10" s="699"/>
      <c r="CP10" s="699"/>
      <c r="CQ10" s="700"/>
      <c r="CR10" s="683">
        <v>3174</v>
      </c>
      <c r="CS10" s="684"/>
      <c r="CT10" s="684"/>
      <c r="CU10" s="684"/>
      <c r="CV10" s="684"/>
      <c r="CW10" s="684"/>
      <c r="CX10" s="684"/>
      <c r="CY10" s="685"/>
      <c r="CZ10" s="686">
        <v>0</v>
      </c>
      <c r="DA10" s="686"/>
      <c r="DB10" s="686"/>
      <c r="DC10" s="686"/>
      <c r="DD10" s="692" t="s">
        <v>137</v>
      </c>
      <c r="DE10" s="684"/>
      <c r="DF10" s="684"/>
      <c r="DG10" s="684"/>
      <c r="DH10" s="684"/>
      <c r="DI10" s="684"/>
      <c r="DJ10" s="684"/>
      <c r="DK10" s="684"/>
      <c r="DL10" s="684"/>
      <c r="DM10" s="684"/>
      <c r="DN10" s="684"/>
      <c r="DO10" s="684"/>
      <c r="DP10" s="685"/>
      <c r="DQ10" s="692">
        <v>2754</v>
      </c>
      <c r="DR10" s="684"/>
      <c r="DS10" s="684"/>
      <c r="DT10" s="684"/>
      <c r="DU10" s="684"/>
      <c r="DV10" s="684"/>
      <c r="DW10" s="684"/>
      <c r="DX10" s="684"/>
      <c r="DY10" s="684"/>
      <c r="DZ10" s="684"/>
      <c r="EA10" s="684"/>
      <c r="EB10" s="684"/>
      <c r="EC10" s="693"/>
    </row>
    <row r="11" spans="2:143" ht="11.25" customHeight="1">
      <c r="B11" s="680" t="s">
        <v>247</v>
      </c>
      <c r="C11" s="681"/>
      <c r="D11" s="681"/>
      <c r="E11" s="681"/>
      <c r="F11" s="681"/>
      <c r="G11" s="681"/>
      <c r="H11" s="681"/>
      <c r="I11" s="681"/>
      <c r="J11" s="681"/>
      <c r="K11" s="681"/>
      <c r="L11" s="681"/>
      <c r="M11" s="681"/>
      <c r="N11" s="681"/>
      <c r="O11" s="681"/>
      <c r="P11" s="681"/>
      <c r="Q11" s="682"/>
      <c r="R11" s="683">
        <v>1016053</v>
      </c>
      <c r="S11" s="684"/>
      <c r="T11" s="684"/>
      <c r="U11" s="684"/>
      <c r="V11" s="684"/>
      <c r="W11" s="684"/>
      <c r="X11" s="684"/>
      <c r="Y11" s="685"/>
      <c r="Z11" s="688">
        <v>4.4000000000000004</v>
      </c>
      <c r="AA11" s="689"/>
      <c r="AB11" s="689"/>
      <c r="AC11" s="701"/>
      <c r="AD11" s="692">
        <v>1016053</v>
      </c>
      <c r="AE11" s="684"/>
      <c r="AF11" s="684"/>
      <c r="AG11" s="684"/>
      <c r="AH11" s="684"/>
      <c r="AI11" s="684"/>
      <c r="AJ11" s="684"/>
      <c r="AK11" s="685"/>
      <c r="AL11" s="688">
        <v>8.9</v>
      </c>
      <c r="AM11" s="689"/>
      <c r="AN11" s="689"/>
      <c r="AO11" s="690"/>
      <c r="AP11" s="680" t="s">
        <v>248</v>
      </c>
      <c r="AQ11" s="681"/>
      <c r="AR11" s="681"/>
      <c r="AS11" s="681"/>
      <c r="AT11" s="681"/>
      <c r="AU11" s="681"/>
      <c r="AV11" s="681"/>
      <c r="AW11" s="681"/>
      <c r="AX11" s="681"/>
      <c r="AY11" s="681"/>
      <c r="AZ11" s="681"/>
      <c r="BA11" s="681"/>
      <c r="BB11" s="681"/>
      <c r="BC11" s="681"/>
      <c r="BD11" s="681"/>
      <c r="BE11" s="681"/>
      <c r="BF11" s="682"/>
      <c r="BG11" s="683">
        <v>469431</v>
      </c>
      <c r="BH11" s="684"/>
      <c r="BI11" s="684"/>
      <c r="BJ11" s="684"/>
      <c r="BK11" s="684"/>
      <c r="BL11" s="684"/>
      <c r="BM11" s="684"/>
      <c r="BN11" s="685"/>
      <c r="BO11" s="686">
        <v>6.5</v>
      </c>
      <c r="BP11" s="686"/>
      <c r="BQ11" s="686"/>
      <c r="BR11" s="686"/>
      <c r="BS11" s="692">
        <v>93110</v>
      </c>
      <c r="BT11" s="684"/>
      <c r="BU11" s="684"/>
      <c r="BV11" s="684"/>
      <c r="BW11" s="684"/>
      <c r="BX11" s="684"/>
      <c r="BY11" s="684"/>
      <c r="BZ11" s="684"/>
      <c r="CA11" s="684"/>
      <c r="CB11" s="693"/>
      <c r="CD11" s="698" t="s">
        <v>249</v>
      </c>
      <c r="CE11" s="699"/>
      <c r="CF11" s="699"/>
      <c r="CG11" s="699"/>
      <c r="CH11" s="699"/>
      <c r="CI11" s="699"/>
      <c r="CJ11" s="699"/>
      <c r="CK11" s="699"/>
      <c r="CL11" s="699"/>
      <c r="CM11" s="699"/>
      <c r="CN11" s="699"/>
      <c r="CO11" s="699"/>
      <c r="CP11" s="699"/>
      <c r="CQ11" s="700"/>
      <c r="CR11" s="683">
        <v>331602</v>
      </c>
      <c r="CS11" s="684"/>
      <c r="CT11" s="684"/>
      <c r="CU11" s="684"/>
      <c r="CV11" s="684"/>
      <c r="CW11" s="684"/>
      <c r="CX11" s="684"/>
      <c r="CY11" s="685"/>
      <c r="CZ11" s="686">
        <v>1.5</v>
      </c>
      <c r="DA11" s="686"/>
      <c r="DB11" s="686"/>
      <c r="DC11" s="686"/>
      <c r="DD11" s="692">
        <v>90828</v>
      </c>
      <c r="DE11" s="684"/>
      <c r="DF11" s="684"/>
      <c r="DG11" s="684"/>
      <c r="DH11" s="684"/>
      <c r="DI11" s="684"/>
      <c r="DJ11" s="684"/>
      <c r="DK11" s="684"/>
      <c r="DL11" s="684"/>
      <c r="DM11" s="684"/>
      <c r="DN11" s="684"/>
      <c r="DO11" s="684"/>
      <c r="DP11" s="685"/>
      <c r="DQ11" s="692">
        <v>166520</v>
      </c>
      <c r="DR11" s="684"/>
      <c r="DS11" s="684"/>
      <c r="DT11" s="684"/>
      <c r="DU11" s="684"/>
      <c r="DV11" s="684"/>
      <c r="DW11" s="684"/>
      <c r="DX11" s="684"/>
      <c r="DY11" s="684"/>
      <c r="DZ11" s="684"/>
      <c r="EA11" s="684"/>
      <c r="EB11" s="684"/>
      <c r="EC11" s="693"/>
    </row>
    <row r="12" spans="2:143" ht="11.25" customHeight="1">
      <c r="B12" s="680" t="s">
        <v>250</v>
      </c>
      <c r="C12" s="681"/>
      <c r="D12" s="681"/>
      <c r="E12" s="681"/>
      <c r="F12" s="681"/>
      <c r="G12" s="681"/>
      <c r="H12" s="681"/>
      <c r="I12" s="681"/>
      <c r="J12" s="681"/>
      <c r="K12" s="681"/>
      <c r="L12" s="681"/>
      <c r="M12" s="681"/>
      <c r="N12" s="681"/>
      <c r="O12" s="681"/>
      <c r="P12" s="681"/>
      <c r="Q12" s="682"/>
      <c r="R12" s="683">
        <v>12672</v>
      </c>
      <c r="S12" s="684"/>
      <c r="T12" s="684"/>
      <c r="U12" s="684"/>
      <c r="V12" s="684"/>
      <c r="W12" s="684"/>
      <c r="X12" s="684"/>
      <c r="Y12" s="685"/>
      <c r="Z12" s="686">
        <v>0.1</v>
      </c>
      <c r="AA12" s="686"/>
      <c r="AB12" s="686"/>
      <c r="AC12" s="686"/>
      <c r="AD12" s="687">
        <v>12672</v>
      </c>
      <c r="AE12" s="687"/>
      <c r="AF12" s="687"/>
      <c r="AG12" s="687"/>
      <c r="AH12" s="687"/>
      <c r="AI12" s="687"/>
      <c r="AJ12" s="687"/>
      <c r="AK12" s="687"/>
      <c r="AL12" s="688">
        <v>0.1</v>
      </c>
      <c r="AM12" s="689"/>
      <c r="AN12" s="689"/>
      <c r="AO12" s="690"/>
      <c r="AP12" s="680" t="s">
        <v>251</v>
      </c>
      <c r="AQ12" s="681"/>
      <c r="AR12" s="681"/>
      <c r="AS12" s="681"/>
      <c r="AT12" s="681"/>
      <c r="AU12" s="681"/>
      <c r="AV12" s="681"/>
      <c r="AW12" s="681"/>
      <c r="AX12" s="681"/>
      <c r="AY12" s="681"/>
      <c r="AZ12" s="681"/>
      <c r="BA12" s="681"/>
      <c r="BB12" s="681"/>
      <c r="BC12" s="681"/>
      <c r="BD12" s="681"/>
      <c r="BE12" s="681"/>
      <c r="BF12" s="682"/>
      <c r="BG12" s="683">
        <v>3157413</v>
      </c>
      <c r="BH12" s="684"/>
      <c r="BI12" s="684"/>
      <c r="BJ12" s="684"/>
      <c r="BK12" s="684"/>
      <c r="BL12" s="684"/>
      <c r="BM12" s="684"/>
      <c r="BN12" s="685"/>
      <c r="BO12" s="686">
        <v>43.7</v>
      </c>
      <c r="BP12" s="686"/>
      <c r="BQ12" s="686"/>
      <c r="BR12" s="686"/>
      <c r="BS12" s="692" t="s">
        <v>239</v>
      </c>
      <c r="BT12" s="684"/>
      <c r="BU12" s="684"/>
      <c r="BV12" s="684"/>
      <c r="BW12" s="684"/>
      <c r="BX12" s="684"/>
      <c r="BY12" s="684"/>
      <c r="BZ12" s="684"/>
      <c r="CA12" s="684"/>
      <c r="CB12" s="693"/>
      <c r="CD12" s="698" t="s">
        <v>252</v>
      </c>
      <c r="CE12" s="699"/>
      <c r="CF12" s="699"/>
      <c r="CG12" s="699"/>
      <c r="CH12" s="699"/>
      <c r="CI12" s="699"/>
      <c r="CJ12" s="699"/>
      <c r="CK12" s="699"/>
      <c r="CL12" s="699"/>
      <c r="CM12" s="699"/>
      <c r="CN12" s="699"/>
      <c r="CO12" s="699"/>
      <c r="CP12" s="699"/>
      <c r="CQ12" s="700"/>
      <c r="CR12" s="683">
        <v>144105</v>
      </c>
      <c r="CS12" s="684"/>
      <c r="CT12" s="684"/>
      <c r="CU12" s="684"/>
      <c r="CV12" s="684"/>
      <c r="CW12" s="684"/>
      <c r="CX12" s="684"/>
      <c r="CY12" s="685"/>
      <c r="CZ12" s="686">
        <v>0.6</v>
      </c>
      <c r="DA12" s="686"/>
      <c r="DB12" s="686"/>
      <c r="DC12" s="686"/>
      <c r="DD12" s="692" t="s">
        <v>137</v>
      </c>
      <c r="DE12" s="684"/>
      <c r="DF12" s="684"/>
      <c r="DG12" s="684"/>
      <c r="DH12" s="684"/>
      <c r="DI12" s="684"/>
      <c r="DJ12" s="684"/>
      <c r="DK12" s="684"/>
      <c r="DL12" s="684"/>
      <c r="DM12" s="684"/>
      <c r="DN12" s="684"/>
      <c r="DO12" s="684"/>
      <c r="DP12" s="685"/>
      <c r="DQ12" s="692">
        <v>103742</v>
      </c>
      <c r="DR12" s="684"/>
      <c r="DS12" s="684"/>
      <c r="DT12" s="684"/>
      <c r="DU12" s="684"/>
      <c r="DV12" s="684"/>
      <c r="DW12" s="684"/>
      <c r="DX12" s="684"/>
      <c r="DY12" s="684"/>
      <c r="DZ12" s="684"/>
      <c r="EA12" s="684"/>
      <c r="EB12" s="684"/>
      <c r="EC12" s="693"/>
    </row>
    <row r="13" spans="2:143" ht="11.25" customHeight="1">
      <c r="B13" s="680" t="s">
        <v>253</v>
      </c>
      <c r="C13" s="681"/>
      <c r="D13" s="681"/>
      <c r="E13" s="681"/>
      <c r="F13" s="681"/>
      <c r="G13" s="681"/>
      <c r="H13" s="681"/>
      <c r="I13" s="681"/>
      <c r="J13" s="681"/>
      <c r="K13" s="681"/>
      <c r="L13" s="681"/>
      <c r="M13" s="681"/>
      <c r="N13" s="681"/>
      <c r="O13" s="681"/>
      <c r="P13" s="681"/>
      <c r="Q13" s="682"/>
      <c r="R13" s="683" t="s">
        <v>239</v>
      </c>
      <c r="S13" s="684"/>
      <c r="T13" s="684"/>
      <c r="U13" s="684"/>
      <c r="V13" s="684"/>
      <c r="W13" s="684"/>
      <c r="X13" s="684"/>
      <c r="Y13" s="685"/>
      <c r="Z13" s="686" t="s">
        <v>137</v>
      </c>
      <c r="AA13" s="686"/>
      <c r="AB13" s="686"/>
      <c r="AC13" s="686"/>
      <c r="AD13" s="687" t="s">
        <v>137</v>
      </c>
      <c r="AE13" s="687"/>
      <c r="AF13" s="687"/>
      <c r="AG13" s="687"/>
      <c r="AH13" s="687"/>
      <c r="AI13" s="687"/>
      <c r="AJ13" s="687"/>
      <c r="AK13" s="687"/>
      <c r="AL13" s="688" t="s">
        <v>239</v>
      </c>
      <c r="AM13" s="689"/>
      <c r="AN13" s="689"/>
      <c r="AO13" s="690"/>
      <c r="AP13" s="680" t="s">
        <v>254</v>
      </c>
      <c r="AQ13" s="681"/>
      <c r="AR13" s="681"/>
      <c r="AS13" s="681"/>
      <c r="AT13" s="681"/>
      <c r="AU13" s="681"/>
      <c r="AV13" s="681"/>
      <c r="AW13" s="681"/>
      <c r="AX13" s="681"/>
      <c r="AY13" s="681"/>
      <c r="AZ13" s="681"/>
      <c r="BA13" s="681"/>
      <c r="BB13" s="681"/>
      <c r="BC13" s="681"/>
      <c r="BD13" s="681"/>
      <c r="BE13" s="681"/>
      <c r="BF13" s="682"/>
      <c r="BG13" s="683">
        <v>3138235</v>
      </c>
      <c r="BH13" s="684"/>
      <c r="BI13" s="684"/>
      <c r="BJ13" s="684"/>
      <c r="BK13" s="684"/>
      <c r="BL13" s="684"/>
      <c r="BM13" s="684"/>
      <c r="BN13" s="685"/>
      <c r="BO13" s="686">
        <v>43.4</v>
      </c>
      <c r="BP13" s="686"/>
      <c r="BQ13" s="686"/>
      <c r="BR13" s="686"/>
      <c r="BS13" s="692" t="s">
        <v>137</v>
      </c>
      <c r="BT13" s="684"/>
      <c r="BU13" s="684"/>
      <c r="BV13" s="684"/>
      <c r="BW13" s="684"/>
      <c r="BX13" s="684"/>
      <c r="BY13" s="684"/>
      <c r="BZ13" s="684"/>
      <c r="CA13" s="684"/>
      <c r="CB13" s="693"/>
      <c r="CD13" s="698" t="s">
        <v>255</v>
      </c>
      <c r="CE13" s="699"/>
      <c r="CF13" s="699"/>
      <c r="CG13" s="699"/>
      <c r="CH13" s="699"/>
      <c r="CI13" s="699"/>
      <c r="CJ13" s="699"/>
      <c r="CK13" s="699"/>
      <c r="CL13" s="699"/>
      <c r="CM13" s="699"/>
      <c r="CN13" s="699"/>
      <c r="CO13" s="699"/>
      <c r="CP13" s="699"/>
      <c r="CQ13" s="700"/>
      <c r="CR13" s="683">
        <v>1861670</v>
      </c>
      <c r="CS13" s="684"/>
      <c r="CT13" s="684"/>
      <c r="CU13" s="684"/>
      <c r="CV13" s="684"/>
      <c r="CW13" s="684"/>
      <c r="CX13" s="684"/>
      <c r="CY13" s="685"/>
      <c r="CZ13" s="686">
        <v>8.4</v>
      </c>
      <c r="DA13" s="686"/>
      <c r="DB13" s="686"/>
      <c r="DC13" s="686"/>
      <c r="DD13" s="692">
        <v>605148</v>
      </c>
      <c r="DE13" s="684"/>
      <c r="DF13" s="684"/>
      <c r="DG13" s="684"/>
      <c r="DH13" s="684"/>
      <c r="DI13" s="684"/>
      <c r="DJ13" s="684"/>
      <c r="DK13" s="684"/>
      <c r="DL13" s="684"/>
      <c r="DM13" s="684"/>
      <c r="DN13" s="684"/>
      <c r="DO13" s="684"/>
      <c r="DP13" s="685"/>
      <c r="DQ13" s="692">
        <v>1325637</v>
      </c>
      <c r="DR13" s="684"/>
      <c r="DS13" s="684"/>
      <c r="DT13" s="684"/>
      <c r="DU13" s="684"/>
      <c r="DV13" s="684"/>
      <c r="DW13" s="684"/>
      <c r="DX13" s="684"/>
      <c r="DY13" s="684"/>
      <c r="DZ13" s="684"/>
      <c r="EA13" s="684"/>
      <c r="EB13" s="684"/>
      <c r="EC13" s="693"/>
    </row>
    <row r="14" spans="2:143" ht="11.25" customHeight="1">
      <c r="B14" s="680" t="s">
        <v>256</v>
      </c>
      <c r="C14" s="681"/>
      <c r="D14" s="681"/>
      <c r="E14" s="681"/>
      <c r="F14" s="681"/>
      <c r="G14" s="681"/>
      <c r="H14" s="681"/>
      <c r="I14" s="681"/>
      <c r="J14" s="681"/>
      <c r="K14" s="681"/>
      <c r="L14" s="681"/>
      <c r="M14" s="681"/>
      <c r="N14" s="681"/>
      <c r="O14" s="681"/>
      <c r="P14" s="681"/>
      <c r="Q14" s="682"/>
      <c r="R14" s="683">
        <v>30224</v>
      </c>
      <c r="S14" s="684"/>
      <c r="T14" s="684"/>
      <c r="U14" s="684"/>
      <c r="V14" s="684"/>
      <c r="W14" s="684"/>
      <c r="X14" s="684"/>
      <c r="Y14" s="685"/>
      <c r="Z14" s="686">
        <v>0.1</v>
      </c>
      <c r="AA14" s="686"/>
      <c r="AB14" s="686"/>
      <c r="AC14" s="686"/>
      <c r="AD14" s="687">
        <v>30224</v>
      </c>
      <c r="AE14" s="687"/>
      <c r="AF14" s="687"/>
      <c r="AG14" s="687"/>
      <c r="AH14" s="687"/>
      <c r="AI14" s="687"/>
      <c r="AJ14" s="687"/>
      <c r="AK14" s="687"/>
      <c r="AL14" s="688">
        <v>0.3</v>
      </c>
      <c r="AM14" s="689"/>
      <c r="AN14" s="689"/>
      <c r="AO14" s="690"/>
      <c r="AP14" s="680" t="s">
        <v>257</v>
      </c>
      <c r="AQ14" s="681"/>
      <c r="AR14" s="681"/>
      <c r="AS14" s="681"/>
      <c r="AT14" s="681"/>
      <c r="AU14" s="681"/>
      <c r="AV14" s="681"/>
      <c r="AW14" s="681"/>
      <c r="AX14" s="681"/>
      <c r="AY14" s="681"/>
      <c r="AZ14" s="681"/>
      <c r="BA14" s="681"/>
      <c r="BB14" s="681"/>
      <c r="BC14" s="681"/>
      <c r="BD14" s="681"/>
      <c r="BE14" s="681"/>
      <c r="BF14" s="682"/>
      <c r="BG14" s="683">
        <v>144926</v>
      </c>
      <c r="BH14" s="684"/>
      <c r="BI14" s="684"/>
      <c r="BJ14" s="684"/>
      <c r="BK14" s="684"/>
      <c r="BL14" s="684"/>
      <c r="BM14" s="684"/>
      <c r="BN14" s="685"/>
      <c r="BO14" s="686">
        <v>2</v>
      </c>
      <c r="BP14" s="686"/>
      <c r="BQ14" s="686"/>
      <c r="BR14" s="686"/>
      <c r="BS14" s="692" t="s">
        <v>137</v>
      </c>
      <c r="BT14" s="684"/>
      <c r="BU14" s="684"/>
      <c r="BV14" s="684"/>
      <c r="BW14" s="684"/>
      <c r="BX14" s="684"/>
      <c r="BY14" s="684"/>
      <c r="BZ14" s="684"/>
      <c r="CA14" s="684"/>
      <c r="CB14" s="693"/>
      <c r="CD14" s="698" t="s">
        <v>258</v>
      </c>
      <c r="CE14" s="699"/>
      <c r="CF14" s="699"/>
      <c r="CG14" s="699"/>
      <c r="CH14" s="699"/>
      <c r="CI14" s="699"/>
      <c r="CJ14" s="699"/>
      <c r="CK14" s="699"/>
      <c r="CL14" s="699"/>
      <c r="CM14" s="699"/>
      <c r="CN14" s="699"/>
      <c r="CO14" s="699"/>
      <c r="CP14" s="699"/>
      <c r="CQ14" s="700"/>
      <c r="CR14" s="683">
        <v>750322</v>
      </c>
      <c r="CS14" s="684"/>
      <c r="CT14" s="684"/>
      <c r="CU14" s="684"/>
      <c r="CV14" s="684"/>
      <c r="CW14" s="684"/>
      <c r="CX14" s="684"/>
      <c r="CY14" s="685"/>
      <c r="CZ14" s="686">
        <v>3.4</v>
      </c>
      <c r="DA14" s="686"/>
      <c r="DB14" s="686"/>
      <c r="DC14" s="686"/>
      <c r="DD14" s="692">
        <v>47800</v>
      </c>
      <c r="DE14" s="684"/>
      <c r="DF14" s="684"/>
      <c r="DG14" s="684"/>
      <c r="DH14" s="684"/>
      <c r="DI14" s="684"/>
      <c r="DJ14" s="684"/>
      <c r="DK14" s="684"/>
      <c r="DL14" s="684"/>
      <c r="DM14" s="684"/>
      <c r="DN14" s="684"/>
      <c r="DO14" s="684"/>
      <c r="DP14" s="685"/>
      <c r="DQ14" s="692">
        <v>694383</v>
      </c>
      <c r="DR14" s="684"/>
      <c r="DS14" s="684"/>
      <c r="DT14" s="684"/>
      <c r="DU14" s="684"/>
      <c r="DV14" s="684"/>
      <c r="DW14" s="684"/>
      <c r="DX14" s="684"/>
      <c r="DY14" s="684"/>
      <c r="DZ14" s="684"/>
      <c r="EA14" s="684"/>
      <c r="EB14" s="684"/>
      <c r="EC14" s="693"/>
    </row>
    <row r="15" spans="2:143" ht="11.25" customHeight="1">
      <c r="B15" s="680" t="s">
        <v>259</v>
      </c>
      <c r="C15" s="681"/>
      <c r="D15" s="681"/>
      <c r="E15" s="681"/>
      <c r="F15" s="681"/>
      <c r="G15" s="681"/>
      <c r="H15" s="681"/>
      <c r="I15" s="681"/>
      <c r="J15" s="681"/>
      <c r="K15" s="681"/>
      <c r="L15" s="681"/>
      <c r="M15" s="681"/>
      <c r="N15" s="681"/>
      <c r="O15" s="681"/>
      <c r="P15" s="681"/>
      <c r="Q15" s="682"/>
      <c r="R15" s="683" t="s">
        <v>239</v>
      </c>
      <c r="S15" s="684"/>
      <c r="T15" s="684"/>
      <c r="U15" s="684"/>
      <c r="V15" s="684"/>
      <c r="W15" s="684"/>
      <c r="X15" s="684"/>
      <c r="Y15" s="685"/>
      <c r="Z15" s="686" t="s">
        <v>137</v>
      </c>
      <c r="AA15" s="686"/>
      <c r="AB15" s="686"/>
      <c r="AC15" s="686"/>
      <c r="AD15" s="687" t="s">
        <v>137</v>
      </c>
      <c r="AE15" s="687"/>
      <c r="AF15" s="687"/>
      <c r="AG15" s="687"/>
      <c r="AH15" s="687"/>
      <c r="AI15" s="687"/>
      <c r="AJ15" s="687"/>
      <c r="AK15" s="687"/>
      <c r="AL15" s="688" t="s">
        <v>239</v>
      </c>
      <c r="AM15" s="689"/>
      <c r="AN15" s="689"/>
      <c r="AO15" s="690"/>
      <c r="AP15" s="680" t="s">
        <v>260</v>
      </c>
      <c r="AQ15" s="681"/>
      <c r="AR15" s="681"/>
      <c r="AS15" s="681"/>
      <c r="AT15" s="681"/>
      <c r="AU15" s="681"/>
      <c r="AV15" s="681"/>
      <c r="AW15" s="681"/>
      <c r="AX15" s="681"/>
      <c r="AY15" s="681"/>
      <c r="AZ15" s="681"/>
      <c r="BA15" s="681"/>
      <c r="BB15" s="681"/>
      <c r="BC15" s="681"/>
      <c r="BD15" s="681"/>
      <c r="BE15" s="681"/>
      <c r="BF15" s="682"/>
      <c r="BG15" s="683">
        <v>382779</v>
      </c>
      <c r="BH15" s="684"/>
      <c r="BI15" s="684"/>
      <c r="BJ15" s="684"/>
      <c r="BK15" s="684"/>
      <c r="BL15" s="684"/>
      <c r="BM15" s="684"/>
      <c r="BN15" s="685"/>
      <c r="BO15" s="686">
        <v>5.3</v>
      </c>
      <c r="BP15" s="686"/>
      <c r="BQ15" s="686"/>
      <c r="BR15" s="686"/>
      <c r="BS15" s="692" t="s">
        <v>137</v>
      </c>
      <c r="BT15" s="684"/>
      <c r="BU15" s="684"/>
      <c r="BV15" s="684"/>
      <c r="BW15" s="684"/>
      <c r="BX15" s="684"/>
      <c r="BY15" s="684"/>
      <c r="BZ15" s="684"/>
      <c r="CA15" s="684"/>
      <c r="CB15" s="693"/>
      <c r="CD15" s="698" t="s">
        <v>261</v>
      </c>
      <c r="CE15" s="699"/>
      <c r="CF15" s="699"/>
      <c r="CG15" s="699"/>
      <c r="CH15" s="699"/>
      <c r="CI15" s="699"/>
      <c r="CJ15" s="699"/>
      <c r="CK15" s="699"/>
      <c r="CL15" s="699"/>
      <c r="CM15" s="699"/>
      <c r="CN15" s="699"/>
      <c r="CO15" s="699"/>
      <c r="CP15" s="699"/>
      <c r="CQ15" s="700"/>
      <c r="CR15" s="683">
        <v>3001886</v>
      </c>
      <c r="CS15" s="684"/>
      <c r="CT15" s="684"/>
      <c r="CU15" s="684"/>
      <c r="CV15" s="684"/>
      <c r="CW15" s="684"/>
      <c r="CX15" s="684"/>
      <c r="CY15" s="685"/>
      <c r="CZ15" s="686">
        <v>13.5</v>
      </c>
      <c r="DA15" s="686"/>
      <c r="DB15" s="686"/>
      <c r="DC15" s="686"/>
      <c r="DD15" s="692">
        <v>903941</v>
      </c>
      <c r="DE15" s="684"/>
      <c r="DF15" s="684"/>
      <c r="DG15" s="684"/>
      <c r="DH15" s="684"/>
      <c r="DI15" s="684"/>
      <c r="DJ15" s="684"/>
      <c r="DK15" s="684"/>
      <c r="DL15" s="684"/>
      <c r="DM15" s="684"/>
      <c r="DN15" s="684"/>
      <c r="DO15" s="684"/>
      <c r="DP15" s="685"/>
      <c r="DQ15" s="692">
        <v>1907526</v>
      </c>
      <c r="DR15" s="684"/>
      <c r="DS15" s="684"/>
      <c r="DT15" s="684"/>
      <c r="DU15" s="684"/>
      <c r="DV15" s="684"/>
      <c r="DW15" s="684"/>
      <c r="DX15" s="684"/>
      <c r="DY15" s="684"/>
      <c r="DZ15" s="684"/>
      <c r="EA15" s="684"/>
      <c r="EB15" s="684"/>
      <c r="EC15" s="693"/>
    </row>
    <row r="16" spans="2:143" ht="11.25" customHeight="1">
      <c r="B16" s="680" t="s">
        <v>262</v>
      </c>
      <c r="C16" s="681"/>
      <c r="D16" s="681"/>
      <c r="E16" s="681"/>
      <c r="F16" s="681"/>
      <c r="G16" s="681"/>
      <c r="H16" s="681"/>
      <c r="I16" s="681"/>
      <c r="J16" s="681"/>
      <c r="K16" s="681"/>
      <c r="L16" s="681"/>
      <c r="M16" s="681"/>
      <c r="N16" s="681"/>
      <c r="O16" s="681"/>
      <c r="P16" s="681"/>
      <c r="Q16" s="682"/>
      <c r="R16" s="683">
        <v>9279</v>
      </c>
      <c r="S16" s="684"/>
      <c r="T16" s="684"/>
      <c r="U16" s="684"/>
      <c r="V16" s="684"/>
      <c r="W16" s="684"/>
      <c r="X16" s="684"/>
      <c r="Y16" s="685"/>
      <c r="Z16" s="686">
        <v>0</v>
      </c>
      <c r="AA16" s="686"/>
      <c r="AB16" s="686"/>
      <c r="AC16" s="686"/>
      <c r="AD16" s="687">
        <v>9279</v>
      </c>
      <c r="AE16" s="687"/>
      <c r="AF16" s="687"/>
      <c r="AG16" s="687"/>
      <c r="AH16" s="687"/>
      <c r="AI16" s="687"/>
      <c r="AJ16" s="687"/>
      <c r="AK16" s="687"/>
      <c r="AL16" s="688">
        <v>0.1</v>
      </c>
      <c r="AM16" s="689"/>
      <c r="AN16" s="689"/>
      <c r="AO16" s="690"/>
      <c r="AP16" s="680" t="s">
        <v>263</v>
      </c>
      <c r="AQ16" s="681"/>
      <c r="AR16" s="681"/>
      <c r="AS16" s="681"/>
      <c r="AT16" s="681"/>
      <c r="AU16" s="681"/>
      <c r="AV16" s="681"/>
      <c r="AW16" s="681"/>
      <c r="AX16" s="681"/>
      <c r="AY16" s="681"/>
      <c r="AZ16" s="681"/>
      <c r="BA16" s="681"/>
      <c r="BB16" s="681"/>
      <c r="BC16" s="681"/>
      <c r="BD16" s="681"/>
      <c r="BE16" s="681"/>
      <c r="BF16" s="682"/>
      <c r="BG16" s="683" t="s">
        <v>137</v>
      </c>
      <c r="BH16" s="684"/>
      <c r="BI16" s="684"/>
      <c r="BJ16" s="684"/>
      <c r="BK16" s="684"/>
      <c r="BL16" s="684"/>
      <c r="BM16" s="684"/>
      <c r="BN16" s="685"/>
      <c r="BO16" s="686" t="s">
        <v>137</v>
      </c>
      <c r="BP16" s="686"/>
      <c r="BQ16" s="686"/>
      <c r="BR16" s="686"/>
      <c r="BS16" s="692" t="s">
        <v>239</v>
      </c>
      <c r="BT16" s="684"/>
      <c r="BU16" s="684"/>
      <c r="BV16" s="684"/>
      <c r="BW16" s="684"/>
      <c r="BX16" s="684"/>
      <c r="BY16" s="684"/>
      <c r="BZ16" s="684"/>
      <c r="CA16" s="684"/>
      <c r="CB16" s="693"/>
      <c r="CD16" s="698" t="s">
        <v>264</v>
      </c>
      <c r="CE16" s="699"/>
      <c r="CF16" s="699"/>
      <c r="CG16" s="699"/>
      <c r="CH16" s="699"/>
      <c r="CI16" s="699"/>
      <c r="CJ16" s="699"/>
      <c r="CK16" s="699"/>
      <c r="CL16" s="699"/>
      <c r="CM16" s="699"/>
      <c r="CN16" s="699"/>
      <c r="CO16" s="699"/>
      <c r="CP16" s="699"/>
      <c r="CQ16" s="700"/>
      <c r="CR16" s="683">
        <v>1160</v>
      </c>
      <c r="CS16" s="684"/>
      <c r="CT16" s="684"/>
      <c r="CU16" s="684"/>
      <c r="CV16" s="684"/>
      <c r="CW16" s="684"/>
      <c r="CX16" s="684"/>
      <c r="CY16" s="685"/>
      <c r="CZ16" s="686">
        <v>0</v>
      </c>
      <c r="DA16" s="686"/>
      <c r="DB16" s="686"/>
      <c r="DC16" s="686"/>
      <c r="DD16" s="692" t="s">
        <v>137</v>
      </c>
      <c r="DE16" s="684"/>
      <c r="DF16" s="684"/>
      <c r="DG16" s="684"/>
      <c r="DH16" s="684"/>
      <c r="DI16" s="684"/>
      <c r="DJ16" s="684"/>
      <c r="DK16" s="684"/>
      <c r="DL16" s="684"/>
      <c r="DM16" s="684"/>
      <c r="DN16" s="684"/>
      <c r="DO16" s="684"/>
      <c r="DP16" s="685"/>
      <c r="DQ16" s="692">
        <v>1134</v>
      </c>
      <c r="DR16" s="684"/>
      <c r="DS16" s="684"/>
      <c r="DT16" s="684"/>
      <c r="DU16" s="684"/>
      <c r="DV16" s="684"/>
      <c r="DW16" s="684"/>
      <c r="DX16" s="684"/>
      <c r="DY16" s="684"/>
      <c r="DZ16" s="684"/>
      <c r="EA16" s="684"/>
      <c r="EB16" s="684"/>
      <c r="EC16" s="693"/>
    </row>
    <row r="17" spans="2:133" ht="11.25" customHeight="1">
      <c r="B17" s="680" t="s">
        <v>265</v>
      </c>
      <c r="C17" s="681"/>
      <c r="D17" s="681"/>
      <c r="E17" s="681"/>
      <c r="F17" s="681"/>
      <c r="G17" s="681"/>
      <c r="H17" s="681"/>
      <c r="I17" s="681"/>
      <c r="J17" s="681"/>
      <c r="K17" s="681"/>
      <c r="L17" s="681"/>
      <c r="M17" s="681"/>
      <c r="N17" s="681"/>
      <c r="O17" s="681"/>
      <c r="P17" s="681"/>
      <c r="Q17" s="682"/>
      <c r="R17" s="683">
        <v>144779</v>
      </c>
      <c r="S17" s="684"/>
      <c r="T17" s="684"/>
      <c r="U17" s="684"/>
      <c r="V17" s="684"/>
      <c r="W17" s="684"/>
      <c r="X17" s="684"/>
      <c r="Y17" s="685"/>
      <c r="Z17" s="686">
        <v>0.6</v>
      </c>
      <c r="AA17" s="686"/>
      <c r="AB17" s="686"/>
      <c r="AC17" s="686"/>
      <c r="AD17" s="687">
        <v>144779</v>
      </c>
      <c r="AE17" s="687"/>
      <c r="AF17" s="687"/>
      <c r="AG17" s="687"/>
      <c r="AH17" s="687"/>
      <c r="AI17" s="687"/>
      <c r="AJ17" s="687"/>
      <c r="AK17" s="687"/>
      <c r="AL17" s="688">
        <v>1.3</v>
      </c>
      <c r="AM17" s="689"/>
      <c r="AN17" s="689"/>
      <c r="AO17" s="690"/>
      <c r="AP17" s="680" t="s">
        <v>266</v>
      </c>
      <c r="AQ17" s="681"/>
      <c r="AR17" s="681"/>
      <c r="AS17" s="681"/>
      <c r="AT17" s="681"/>
      <c r="AU17" s="681"/>
      <c r="AV17" s="681"/>
      <c r="AW17" s="681"/>
      <c r="AX17" s="681"/>
      <c r="AY17" s="681"/>
      <c r="AZ17" s="681"/>
      <c r="BA17" s="681"/>
      <c r="BB17" s="681"/>
      <c r="BC17" s="681"/>
      <c r="BD17" s="681"/>
      <c r="BE17" s="681"/>
      <c r="BF17" s="682"/>
      <c r="BG17" s="683" t="s">
        <v>239</v>
      </c>
      <c r="BH17" s="684"/>
      <c r="BI17" s="684"/>
      <c r="BJ17" s="684"/>
      <c r="BK17" s="684"/>
      <c r="BL17" s="684"/>
      <c r="BM17" s="684"/>
      <c r="BN17" s="685"/>
      <c r="BO17" s="686" t="s">
        <v>239</v>
      </c>
      <c r="BP17" s="686"/>
      <c r="BQ17" s="686"/>
      <c r="BR17" s="686"/>
      <c r="BS17" s="692" t="s">
        <v>239</v>
      </c>
      <c r="BT17" s="684"/>
      <c r="BU17" s="684"/>
      <c r="BV17" s="684"/>
      <c r="BW17" s="684"/>
      <c r="BX17" s="684"/>
      <c r="BY17" s="684"/>
      <c r="BZ17" s="684"/>
      <c r="CA17" s="684"/>
      <c r="CB17" s="693"/>
      <c r="CD17" s="698" t="s">
        <v>267</v>
      </c>
      <c r="CE17" s="699"/>
      <c r="CF17" s="699"/>
      <c r="CG17" s="699"/>
      <c r="CH17" s="699"/>
      <c r="CI17" s="699"/>
      <c r="CJ17" s="699"/>
      <c r="CK17" s="699"/>
      <c r="CL17" s="699"/>
      <c r="CM17" s="699"/>
      <c r="CN17" s="699"/>
      <c r="CO17" s="699"/>
      <c r="CP17" s="699"/>
      <c r="CQ17" s="700"/>
      <c r="CR17" s="683">
        <v>1627178</v>
      </c>
      <c r="CS17" s="684"/>
      <c r="CT17" s="684"/>
      <c r="CU17" s="684"/>
      <c r="CV17" s="684"/>
      <c r="CW17" s="684"/>
      <c r="CX17" s="684"/>
      <c r="CY17" s="685"/>
      <c r="CZ17" s="686">
        <v>7.3</v>
      </c>
      <c r="DA17" s="686"/>
      <c r="DB17" s="686"/>
      <c r="DC17" s="686"/>
      <c r="DD17" s="692" t="s">
        <v>239</v>
      </c>
      <c r="DE17" s="684"/>
      <c r="DF17" s="684"/>
      <c r="DG17" s="684"/>
      <c r="DH17" s="684"/>
      <c r="DI17" s="684"/>
      <c r="DJ17" s="684"/>
      <c r="DK17" s="684"/>
      <c r="DL17" s="684"/>
      <c r="DM17" s="684"/>
      <c r="DN17" s="684"/>
      <c r="DO17" s="684"/>
      <c r="DP17" s="685"/>
      <c r="DQ17" s="692">
        <v>1622974</v>
      </c>
      <c r="DR17" s="684"/>
      <c r="DS17" s="684"/>
      <c r="DT17" s="684"/>
      <c r="DU17" s="684"/>
      <c r="DV17" s="684"/>
      <c r="DW17" s="684"/>
      <c r="DX17" s="684"/>
      <c r="DY17" s="684"/>
      <c r="DZ17" s="684"/>
      <c r="EA17" s="684"/>
      <c r="EB17" s="684"/>
      <c r="EC17" s="693"/>
    </row>
    <row r="18" spans="2:133" ht="11.25" customHeight="1">
      <c r="B18" s="680" t="s">
        <v>268</v>
      </c>
      <c r="C18" s="681"/>
      <c r="D18" s="681"/>
      <c r="E18" s="681"/>
      <c r="F18" s="681"/>
      <c r="G18" s="681"/>
      <c r="H18" s="681"/>
      <c r="I18" s="681"/>
      <c r="J18" s="681"/>
      <c r="K18" s="681"/>
      <c r="L18" s="681"/>
      <c r="M18" s="681"/>
      <c r="N18" s="681"/>
      <c r="O18" s="681"/>
      <c r="P18" s="681"/>
      <c r="Q18" s="682"/>
      <c r="R18" s="683">
        <v>70513</v>
      </c>
      <c r="S18" s="684"/>
      <c r="T18" s="684"/>
      <c r="U18" s="684"/>
      <c r="V18" s="684"/>
      <c r="W18" s="684"/>
      <c r="X18" s="684"/>
      <c r="Y18" s="685"/>
      <c r="Z18" s="686">
        <v>0.3</v>
      </c>
      <c r="AA18" s="686"/>
      <c r="AB18" s="686"/>
      <c r="AC18" s="686"/>
      <c r="AD18" s="687">
        <v>70513</v>
      </c>
      <c r="AE18" s="687"/>
      <c r="AF18" s="687"/>
      <c r="AG18" s="687"/>
      <c r="AH18" s="687"/>
      <c r="AI18" s="687"/>
      <c r="AJ18" s="687"/>
      <c r="AK18" s="687"/>
      <c r="AL18" s="688">
        <v>0.6</v>
      </c>
      <c r="AM18" s="689"/>
      <c r="AN18" s="689"/>
      <c r="AO18" s="690"/>
      <c r="AP18" s="680" t="s">
        <v>269</v>
      </c>
      <c r="AQ18" s="681"/>
      <c r="AR18" s="681"/>
      <c r="AS18" s="681"/>
      <c r="AT18" s="681"/>
      <c r="AU18" s="681"/>
      <c r="AV18" s="681"/>
      <c r="AW18" s="681"/>
      <c r="AX18" s="681"/>
      <c r="AY18" s="681"/>
      <c r="AZ18" s="681"/>
      <c r="BA18" s="681"/>
      <c r="BB18" s="681"/>
      <c r="BC18" s="681"/>
      <c r="BD18" s="681"/>
      <c r="BE18" s="681"/>
      <c r="BF18" s="682"/>
      <c r="BG18" s="683" t="s">
        <v>137</v>
      </c>
      <c r="BH18" s="684"/>
      <c r="BI18" s="684"/>
      <c r="BJ18" s="684"/>
      <c r="BK18" s="684"/>
      <c r="BL18" s="684"/>
      <c r="BM18" s="684"/>
      <c r="BN18" s="685"/>
      <c r="BO18" s="686" t="s">
        <v>239</v>
      </c>
      <c r="BP18" s="686"/>
      <c r="BQ18" s="686"/>
      <c r="BR18" s="686"/>
      <c r="BS18" s="692" t="s">
        <v>239</v>
      </c>
      <c r="BT18" s="684"/>
      <c r="BU18" s="684"/>
      <c r="BV18" s="684"/>
      <c r="BW18" s="684"/>
      <c r="BX18" s="684"/>
      <c r="BY18" s="684"/>
      <c r="BZ18" s="684"/>
      <c r="CA18" s="684"/>
      <c r="CB18" s="693"/>
      <c r="CD18" s="698" t="s">
        <v>270</v>
      </c>
      <c r="CE18" s="699"/>
      <c r="CF18" s="699"/>
      <c r="CG18" s="699"/>
      <c r="CH18" s="699"/>
      <c r="CI18" s="699"/>
      <c r="CJ18" s="699"/>
      <c r="CK18" s="699"/>
      <c r="CL18" s="699"/>
      <c r="CM18" s="699"/>
      <c r="CN18" s="699"/>
      <c r="CO18" s="699"/>
      <c r="CP18" s="699"/>
      <c r="CQ18" s="700"/>
      <c r="CR18" s="683" t="s">
        <v>239</v>
      </c>
      <c r="CS18" s="684"/>
      <c r="CT18" s="684"/>
      <c r="CU18" s="684"/>
      <c r="CV18" s="684"/>
      <c r="CW18" s="684"/>
      <c r="CX18" s="684"/>
      <c r="CY18" s="685"/>
      <c r="CZ18" s="686" t="s">
        <v>137</v>
      </c>
      <c r="DA18" s="686"/>
      <c r="DB18" s="686"/>
      <c r="DC18" s="686"/>
      <c r="DD18" s="692" t="s">
        <v>137</v>
      </c>
      <c r="DE18" s="684"/>
      <c r="DF18" s="684"/>
      <c r="DG18" s="684"/>
      <c r="DH18" s="684"/>
      <c r="DI18" s="684"/>
      <c r="DJ18" s="684"/>
      <c r="DK18" s="684"/>
      <c r="DL18" s="684"/>
      <c r="DM18" s="684"/>
      <c r="DN18" s="684"/>
      <c r="DO18" s="684"/>
      <c r="DP18" s="685"/>
      <c r="DQ18" s="692" t="s">
        <v>137</v>
      </c>
      <c r="DR18" s="684"/>
      <c r="DS18" s="684"/>
      <c r="DT18" s="684"/>
      <c r="DU18" s="684"/>
      <c r="DV18" s="684"/>
      <c r="DW18" s="684"/>
      <c r="DX18" s="684"/>
      <c r="DY18" s="684"/>
      <c r="DZ18" s="684"/>
      <c r="EA18" s="684"/>
      <c r="EB18" s="684"/>
      <c r="EC18" s="693"/>
    </row>
    <row r="19" spans="2:133" ht="11.25" customHeight="1">
      <c r="B19" s="680" t="s">
        <v>271</v>
      </c>
      <c r="C19" s="681"/>
      <c r="D19" s="681"/>
      <c r="E19" s="681"/>
      <c r="F19" s="681"/>
      <c r="G19" s="681"/>
      <c r="H19" s="681"/>
      <c r="I19" s="681"/>
      <c r="J19" s="681"/>
      <c r="K19" s="681"/>
      <c r="L19" s="681"/>
      <c r="M19" s="681"/>
      <c r="N19" s="681"/>
      <c r="O19" s="681"/>
      <c r="P19" s="681"/>
      <c r="Q19" s="682"/>
      <c r="R19" s="683">
        <v>4467</v>
      </c>
      <c r="S19" s="684"/>
      <c r="T19" s="684"/>
      <c r="U19" s="684"/>
      <c r="V19" s="684"/>
      <c r="W19" s="684"/>
      <c r="X19" s="684"/>
      <c r="Y19" s="685"/>
      <c r="Z19" s="686">
        <v>0</v>
      </c>
      <c r="AA19" s="686"/>
      <c r="AB19" s="686"/>
      <c r="AC19" s="686"/>
      <c r="AD19" s="687">
        <v>4467</v>
      </c>
      <c r="AE19" s="687"/>
      <c r="AF19" s="687"/>
      <c r="AG19" s="687"/>
      <c r="AH19" s="687"/>
      <c r="AI19" s="687"/>
      <c r="AJ19" s="687"/>
      <c r="AK19" s="687"/>
      <c r="AL19" s="688">
        <v>0</v>
      </c>
      <c r="AM19" s="689"/>
      <c r="AN19" s="689"/>
      <c r="AO19" s="690"/>
      <c r="AP19" s="680" t="s">
        <v>272</v>
      </c>
      <c r="AQ19" s="681"/>
      <c r="AR19" s="681"/>
      <c r="AS19" s="681"/>
      <c r="AT19" s="681"/>
      <c r="AU19" s="681"/>
      <c r="AV19" s="681"/>
      <c r="AW19" s="681"/>
      <c r="AX19" s="681"/>
      <c r="AY19" s="681"/>
      <c r="AZ19" s="681"/>
      <c r="BA19" s="681"/>
      <c r="BB19" s="681"/>
      <c r="BC19" s="681"/>
      <c r="BD19" s="681"/>
      <c r="BE19" s="681"/>
      <c r="BF19" s="682"/>
      <c r="BG19" s="683">
        <v>25</v>
      </c>
      <c r="BH19" s="684"/>
      <c r="BI19" s="684"/>
      <c r="BJ19" s="684"/>
      <c r="BK19" s="684"/>
      <c r="BL19" s="684"/>
      <c r="BM19" s="684"/>
      <c r="BN19" s="685"/>
      <c r="BO19" s="686">
        <v>0</v>
      </c>
      <c r="BP19" s="686"/>
      <c r="BQ19" s="686"/>
      <c r="BR19" s="686"/>
      <c r="BS19" s="692" t="s">
        <v>239</v>
      </c>
      <c r="BT19" s="684"/>
      <c r="BU19" s="684"/>
      <c r="BV19" s="684"/>
      <c r="BW19" s="684"/>
      <c r="BX19" s="684"/>
      <c r="BY19" s="684"/>
      <c r="BZ19" s="684"/>
      <c r="CA19" s="684"/>
      <c r="CB19" s="693"/>
      <c r="CD19" s="698" t="s">
        <v>273</v>
      </c>
      <c r="CE19" s="699"/>
      <c r="CF19" s="699"/>
      <c r="CG19" s="699"/>
      <c r="CH19" s="699"/>
      <c r="CI19" s="699"/>
      <c r="CJ19" s="699"/>
      <c r="CK19" s="699"/>
      <c r="CL19" s="699"/>
      <c r="CM19" s="699"/>
      <c r="CN19" s="699"/>
      <c r="CO19" s="699"/>
      <c r="CP19" s="699"/>
      <c r="CQ19" s="700"/>
      <c r="CR19" s="683" t="s">
        <v>239</v>
      </c>
      <c r="CS19" s="684"/>
      <c r="CT19" s="684"/>
      <c r="CU19" s="684"/>
      <c r="CV19" s="684"/>
      <c r="CW19" s="684"/>
      <c r="CX19" s="684"/>
      <c r="CY19" s="685"/>
      <c r="CZ19" s="686" t="s">
        <v>137</v>
      </c>
      <c r="DA19" s="686"/>
      <c r="DB19" s="686"/>
      <c r="DC19" s="686"/>
      <c r="DD19" s="692" t="s">
        <v>239</v>
      </c>
      <c r="DE19" s="684"/>
      <c r="DF19" s="684"/>
      <c r="DG19" s="684"/>
      <c r="DH19" s="684"/>
      <c r="DI19" s="684"/>
      <c r="DJ19" s="684"/>
      <c r="DK19" s="684"/>
      <c r="DL19" s="684"/>
      <c r="DM19" s="684"/>
      <c r="DN19" s="684"/>
      <c r="DO19" s="684"/>
      <c r="DP19" s="685"/>
      <c r="DQ19" s="692" t="s">
        <v>137</v>
      </c>
      <c r="DR19" s="684"/>
      <c r="DS19" s="684"/>
      <c r="DT19" s="684"/>
      <c r="DU19" s="684"/>
      <c r="DV19" s="684"/>
      <c r="DW19" s="684"/>
      <c r="DX19" s="684"/>
      <c r="DY19" s="684"/>
      <c r="DZ19" s="684"/>
      <c r="EA19" s="684"/>
      <c r="EB19" s="684"/>
      <c r="EC19" s="693"/>
    </row>
    <row r="20" spans="2:133" ht="11.25" customHeight="1">
      <c r="B20" s="680" t="s">
        <v>274</v>
      </c>
      <c r="C20" s="681"/>
      <c r="D20" s="681"/>
      <c r="E20" s="681"/>
      <c r="F20" s="681"/>
      <c r="G20" s="681"/>
      <c r="H20" s="681"/>
      <c r="I20" s="681"/>
      <c r="J20" s="681"/>
      <c r="K20" s="681"/>
      <c r="L20" s="681"/>
      <c r="M20" s="681"/>
      <c r="N20" s="681"/>
      <c r="O20" s="681"/>
      <c r="P20" s="681"/>
      <c r="Q20" s="682"/>
      <c r="R20" s="683">
        <v>1209</v>
      </c>
      <c r="S20" s="684"/>
      <c r="T20" s="684"/>
      <c r="U20" s="684"/>
      <c r="V20" s="684"/>
      <c r="W20" s="684"/>
      <c r="X20" s="684"/>
      <c r="Y20" s="685"/>
      <c r="Z20" s="686">
        <v>0</v>
      </c>
      <c r="AA20" s="686"/>
      <c r="AB20" s="686"/>
      <c r="AC20" s="686"/>
      <c r="AD20" s="687">
        <v>1209</v>
      </c>
      <c r="AE20" s="687"/>
      <c r="AF20" s="687"/>
      <c r="AG20" s="687"/>
      <c r="AH20" s="687"/>
      <c r="AI20" s="687"/>
      <c r="AJ20" s="687"/>
      <c r="AK20" s="687"/>
      <c r="AL20" s="688">
        <v>0</v>
      </c>
      <c r="AM20" s="689"/>
      <c r="AN20" s="689"/>
      <c r="AO20" s="690"/>
      <c r="AP20" s="680" t="s">
        <v>275</v>
      </c>
      <c r="AQ20" s="681"/>
      <c r="AR20" s="681"/>
      <c r="AS20" s="681"/>
      <c r="AT20" s="681"/>
      <c r="AU20" s="681"/>
      <c r="AV20" s="681"/>
      <c r="AW20" s="681"/>
      <c r="AX20" s="681"/>
      <c r="AY20" s="681"/>
      <c r="AZ20" s="681"/>
      <c r="BA20" s="681"/>
      <c r="BB20" s="681"/>
      <c r="BC20" s="681"/>
      <c r="BD20" s="681"/>
      <c r="BE20" s="681"/>
      <c r="BF20" s="682"/>
      <c r="BG20" s="683">
        <v>25</v>
      </c>
      <c r="BH20" s="684"/>
      <c r="BI20" s="684"/>
      <c r="BJ20" s="684"/>
      <c r="BK20" s="684"/>
      <c r="BL20" s="684"/>
      <c r="BM20" s="684"/>
      <c r="BN20" s="685"/>
      <c r="BO20" s="686">
        <v>0</v>
      </c>
      <c r="BP20" s="686"/>
      <c r="BQ20" s="686"/>
      <c r="BR20" s="686"/>
      <c r="BS20" s="692" t="s">
        <v>137</v>
      </c>
      <c r="BT20" s="684"/>
      <c r="BU20" s="684"/>
      <c r="BV20" s="684"/>
      <c r="BW20" s="684"/>
      <c r="BX20" s="684"/>
      <c r="BY20" s="684"/>
      <c r="BZ20" s="684"/>
      <c r="CA20" s="684"/>
      <c r="CB20" s="693"/>
      <c r="CD20" s="698" t="s">
        <v>276</v>
      </c>
      <c r="CE20" s="699"/>
      <c r="CF20" s="699"/>
      <c r="CG20" s="699"/>
      <c r="CH20" s="699"/>
      <c r="CI20" s="699"/>
      <c r="CJ20" s="699"/>
      <c r="CK20" s="699"/>
      <c r="CL20" s="699"/>
      <c r="CM20" s="699"/>
      <c r="CN20" s="699"/>
      <c r="CO20" s="699"/>
      <c r="CP20" s="699"/>
      <c r="CQ20" s="700"/>
      <c r="CR20" s="683">
        <v>22186151</v>
      </c>
      <c r="CS20" s="684"/>
      <c r="CT20" s="684"/>
      <c r="CU20" s="684"/>
      <c r="CV20" s="684"/>
      <c r="CW20" s="684"/>
      <c r="CX20" s="684"/>
      <c r="CY20" s="685"/>
      <c r="CZ20" s="686">
        <v>100</v>
      </c>
      <c r="DA20" s="686"/>
      <c r="DB20" s="686"/>
      <c r="DC20" s="686"/>
      <c r="DD20" s="692">
        <v>1979625</v>
      </c>
      <c r="DE20" s="684"/>
      <c r="DF20" s="684"/>
      <c r="DG20" s="684"/>
      <c r="DH20" s="684"/>
      <c r="DI20" s="684"/>
      <c r="DJ20" s="684"/>
      <c r="DK20" s="684"/>
      <c r="DL20" s="684"/>
      <c r="DM20" s="684"/>
      <c r="DN20" s="684"/>
      <c r="DO20" s="684"/>
      <c r="DP20" s="685"/>
      <c r="DQ20" s="692">
        <v>13725961</v>
      </c>
      <c r="DR20" s="684"/>
      <c r="DS20" s="684"/>
      <c r="DT20" s="684"/>
      <c r="DU20" s="684"/>
      <c r="DV20" s="684"/>
      <c r="DW20" s="684"/>
      <c r="DX20" s="684"/>
      <c r="DY20" s="684"/>
      <c r="DZ20" s="684"/>
      <c r="EA20" s="684"/>
      <c r="EB20" s="684"/>
      <c r="EC20" s="693"/>
    </row>
    <row r="21" spans="2:133" ht="11.25" customHeight="1">
      <c r="B21" s="680" t="s">
        <v>277</v>
      </c>
      <c r="C21" s="681"/>
      <c r="D21" s="681"/>
      <c r="E21" s="681"/>
      <c r="F21" s="681"/>
      <c r="G21" s="681"/>
      <c r="H21" s="681"/>
      <c r="I21" s="681"/>
      <c r="J21" s="681"/>
      <c r="K21" s="681"/>
      <c r="L21" s="681"/>
      <c r="M21" s="681"/>
      <c r="N21" s="681"/>
      <c r="O21" s="681"/>
      <c r="P21" s="681"/>
      <c r="Q21" s="682"/>
      <c r="R21" s="683">
        <v>68590</v>
      </c>
      <c r="S21" s="684"/>
      <c r="T21" s="684"/>
      <c r="U21" s="684"/>
      <c r="V21" s="684"/>
      <c r="W21" s="684"/>
      <c r="X21" s="684"/>
      <c r="Y21" s="685"/>
      <c r="Z21" s="686">
        <v>0.3</v>
      </c>
      <c r="AA21" s="686"/>
      <c r="AB21" s="686"/>
      <c r="AC21" s="686"/>
      <c r="AD21" s="687">
        <v>68590</v>
      </c>
      <c r="AE21" s="687"/>
      <c r="AF21" s="687"/>
      <c r="AG21" s="687"/>
      <c r="AH21" s="687"/>
      <c r="AI21" s="687"/>
      <c r="AJ21" s="687"/>
      <c r="AK21" s="687"/>
      <c r="AL21" s="688">
        <v>0.6</v>
      </c>
      <c r="AM21" s="689"/>
      <c r="AN21" s="689"/>
      <c r="AO21" s="690"/>
      <c r="AP21" s="702" t="s">
        <v>278</v>
      </c>
      <c r="AQ21" s="703"/>
      <c r="AR21" s="703"/>
      <c r="AS21" s="703"/>
      <c r="AT21" s="703"/>
      <c r="AU21" s="703"/>
      <c r="AV21" s="703"/>
      <c r="AW21" s="703"/>
      <c r="AX21" s="703"/>
      <c r="AY21" s="703"/>
      <c r="AZ21" s="703"/>
      <c r="BA21" s="703"/>
      <c r="BB21" s="703"/>
      <c r="BC21" s="703"/>
      <c r="BD21" s="703"/>
      <c r="BE21" s="703"/>
      <c r="BF21" s="704"/>
      <c r="BG21" s="683">
        <v>25</v>
      </c>
      <c r="BH21" s="684"/>
      <c r="BI21" s="684"/>
      <c r="BJ21" s="684"/>
      <c r="BK21" s="684"/>
      <c r="BL21" s="684"/>
      <c r="BM21" s="684"/>
      <c r="BN21" s="685"/>
      <c r="BO21" s="686">
        <v>0</v>
      </c>
      <c r="BP21" s="686"/>
      <c r="BQ21" s="686"/>
      <c r="BR21" s="686"/>
      <c r="BS21" s="692" t="s">
        <v>137</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c r="B22" s="680" t="s">
        <v>279</v>
      </c>
      <c r="C22" s="681"/>
      <c r="D22" s="681"/>
      <c r="E22" s="681"/>
      <c r="F22" s="681"/>
      <c r="G22" s="681"/>
      <c r="H22" s="681"/>
      <c r="I22" s="681"/>
      <c r="J22" s="681"/>
      <c r="K22" s="681"/>
      <c r="L22" s="681"/>
      <c r="M22" s="681"/>
      <c r="N22" s="681"/>
      <c r="O22" s="681"/>
      <c r="P22" s="681"/>
      <c r="Q22" s="682"/>
      <c r="R22" s="683">
        <v>3041519</v>
      </c>
      <c r="S22" s="684"/>
      <c r="T22" s="684"/>
      <c r="U22" s="684"/>
      <c r="V22" s="684"/>
      <c r="W22" s="684"/>
      <c r="X22" s="684"/>
      <c r="Y22" s="685"/>
      <c r="Z22" s="686">
        <v>13.2</v>
      </c>
      <c r="AA22" s="686"/>
      <c r="AB22" s="686"/>
      <c r="AC22" s="686"/>
      <c r="AD22" s="687">
        <v>2765826</v>
      </c>
      <c r="AE22" s="687"/>
      <c r="AF22" s="687"/>
      <c r="AG22" s="687"/>
      <c r="AH22" s="687"/>
      <c r="AI22" s="687"/>
      <c r="AJ22" s="687"/>
      <c r="AK22" s="687"/>
      <c r="AL22" s="688">
        <v>24.1</v>
      </c>
      <c r="AM22" s="689"/>
      <c r="AN22" s="689"/>
      <c r="AO22" s="690"/>
      <c r="AP22" s="702" t="s">
        <v>280</v>
      </c>
      <c r="AQ22" s="703"/>
      <c r="AR22" s="703"/>
      <c r="AS22" s="703"/>
      <c r="AT22" s="703"/>
      <c r="AU22" s="703"/>
      <c r="AV22" s="703"/>
      <c r="AW22" s="703"/>
      <c r="AX22" s="703"/>
      <c r="AY22" s="703"/>
      <c r="AZ22" s="703"/>
      <c r="BA22" s="703"/>
      <c r="BB22" s="703"/>
      <c r="BC22" s="703"/>
      <c r="BD22" s="703"/>
      <c r="BE22" s="703"/>
      <c r="BF22" s="704"/>
      <c r="BG22" s="683" t="s">
        <v>137</v>
      </c>
      <c r="BH22" s="684"/>
      <c r="BI22" s="684"/>
      <c r="BJ22" s="684"/>
      <c r="BK22" s="684"/>
      <c r="BL22" s="684"/>
      <c r="BM22" s="684"/>
      <c r="BN22" s="685"/>
      <c r="BO22" s="686" t="s">
        <v>137</v>
      </c>
      <c r="BP22" s="686"/>
      <c r="BQ22" s="686"/>
      <c r="BR22" s="686"/>
      <c r="BS22" s="692" t="s">
        <v>239</v>
      </c>
      <c r="BT22" s="684"/>
      <c r="BU22" s="684"/>
      <c r="BV22" s="684"/>
      <c r="BW22" s="684"/>
      <c r="BX22" s="684"/>
      <c r="BY22" s="684"/>
      <c r="BZ22" s="684"/>
      <c r="CA22" s="684"/>
      <c r="CB22" s="693"/>
      <c r="CD22" s="665" t="s">
        <v>281</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c r="B23" s="680" t="s">
        <v>282</v>
      </c>
      <c r="C23" s="681"/>
      <c r="D23" s="681"/>
      <c r="E23" s="681"/>
      <c r="F23" s="681"/>
      <c r="G23" s="681"/>
      <c r="H23" s="681"/>
      <c r="I23" s="681"/>
      <c r="J23" s="681"/>
      <c r="K23" s="681"/>
      <c r="L23" s="681"/>
      <c r="M23" s="681"/>
      <c r="N23" s="681"/>
      <c r="O23" s="681"/>
      <c r="P23" s="681"/>
      <c r="Q23" s="682"/>
      <c r="R23" s="683">
        <v>2765826</v>
      </c>
      <c r="S23" s="684"/>
      <c r="T23" s="684"/>
      <c r="U23" s="684"/>
      <c r="V23" s="684"/>
      <c r="W23" s="684"/>
      <c r="X23" s="684"/>
      <c r="Y23" s="685"/>
      <c r="Z23" s="686">
        <v>12</v>
      </c>
      <c r="AA23" s="686"/>
      <c r="AB23" s="686"/>
      <c r="AC23" s="686"/>
      <c r="AD23" s="687">
        <v>2765826</v>
      </c>
      <c r="AE23" s="687"/>
      <c r="AF23" s="687"/>
      <c r="AG23" s="687"/>
      <c r="AH23" s="687"/>
      <c r="AI23" s="687"/>
      <c r="AJ23" s="687"/>
      <c r="AK23" s="687"/>
      <c r="AL23" s="688">
        <v>24.1</v>
      </c>
      <c r="AM23" s="689"/>
      <c r="AN23" s="689"/>
      <c r="AO23" s="690"/>
      <c r="AP23" s="702" t="s">
        <v>283</v>
      </c>
      <c r="AQ23" s="703"/>
      <c r="AR23" s="703"/>
      <c r="AS23" s="703"/>
      <c r="AT23" s="703"/>
      <c r="AU23" s="703"/>
      <c r="AV23" s="703"/>
      <c r="AW23" s="703"/>
      <c r="AX23" s="703"/>
      <c r="AY23" s="703"/>
      <c r="AZ23" s="703"/>
      <c r="BA23" s="703"/>
      <c r="BB23" s="703"/>
      <c r="BC23" s="703"/>
      <c r="BD23" s="703"/>
      <c r="BE23" s="703"/>
      <c r="BF23" s="704"/>
      <c r="BG23" s="683" t="s">
        <v>239</v>
      </c>
      <c r="BH23" s="684"/>
      <c r="BI23" s="684"/>
      <c r="BJ23" s="684"/>
      <c r="BK23" s="684"/>
      <c r="BL23" s="684"/>
      <c r="BM23" s="684"/>
      <c r="BN23" s="685"/>
      <c r="BO23" s="686" t="s">
        <v>239</v>
      </c>
      <c r="BP23" s="686"/>
      <c r="BQ23" s="686"/>
      <c r="BR23" s="686"/>
      <c r="BS23" s="692" t="s">
        <v>137</v>
      </c>
      <c r="BT23" s="684"/>
      <c r="BU23" s="684"/>
      <c r="BV23" s="684"/>
      <c r="BW23" s="684"/>
      <c r="BX23" s="684"/>
      <c r="BY23" s="684"/>
      <c r="BZ23" s="684"/>
      <c r="CA23" s="684"/>
      <c r="CB23" s="693"/>
      <c r="CD23" s="665" t="s">
        <v>222</v>
      </c>
      <c r="CE23" s="666"/>
      <c r="CF23" s="666"/>
      <c r="CG23" s="666"/>
      <c r="CH23" s="666"/>
      <c r="CI23" s="666"/>
      <c r="CJ23" s="666"/>
      <c r="CK23" s="666"/>
      <c r="CL23" s="666"/>
      <c r="CM23" s="666"/>
      <c r="CN23" s="666"/>
      <c r="CO23" s="666"/>
      <c r="CP23" s="666"/>
      <c r="CQ23" s="667"/>
      <c r="CR23" s="665" t="s">
        <v>284</v>
      </c>
      <c r="CS23" s="666"/>
      <c r="CT23" s="666"/>
      <c r="CU23" s="666"/>
      <c r="CV23" s="666"/>
      <c r="CW23" s="666"/>
      <c r="CX23" s="666"/>
      <c r="CY23" s="667"/>
      <c r="CZ23" s="665" t="s">
        <v>285</v>
      </c>
      <c r="DA23" s="666"/>
      <c r="DB23" s="666"/>
      <c r="DC23" s="667"/>
      <c r="DD23" s="665" t="s">
        <v>286</v>
      </c>
      <c r="DE23" s="666"/>
      <c r="DF23" s="666"/>
      <c r="DG23" s="666"/>
      <c r="DH23" s="666"/>
      <c r="DI23" s="666"/>
      <c r="DJ23" s="666"/>
      <c r="DK23" s="667"/>
      <c r="DL23" s="714" t="s">
        <v>287</v>
      </c>
      <c r="DM23" s="715"/>
      <c r="DN23" s="715"/>
      <c r="DO23" s="715"/>
      <c r="DP23" s="715"/>
      <c r="DQ23" s="715"/>
      <c r="DR23" s="715"/>
      <c r="DS23" s="715"/>
      <c r="DT23" s="715"/>
      <c r="DU23" s="715"/>
      <c r="DV23" s="716"/>
      <c r="DW23" s="665" t="s">
        <v>288</v>
      </c>
      <c r="DX23" s="666"/>
      <c r="DY23" s="666"/>
      <c r="DZ23" s="666"/>
      <c r="EA23" s="666"/>
      <c r="EB23" s="666"/>
      <c r="EC23" s="667"/>
    </row>
    <row r="24" spans="2:133" ht="11.25" customHeight="1">
      <c r="B24" s="680" t="s">
        <v>289</v>
      </c>
      <c r="C24" s="681"/>
      <c r="D24" s="681"/>
      <c r="E24" s="681"/>
      <c r="F24" s="681"/>
      <c r="G24" s="681"/>
      <c r="H24" s="681"/>
      <c r="I24" s="681"/>
      <c r="J24" s="681"/>
      <c r="K24" s="681"/>
      <c r="L24" s="681"/>
      <c r="M24" s="681"/>
      <c r="N24" s="681"/>
      <c r="O24" s="681"/>
      <c r="P24" s="681"/>
      <c r="Q24" s="682"/>
      <c r="R24" s="683">
        <v>275623</v>
      </c>
      <c r="S24" s="684"/>
      <c r="T24" s="684"/>
      <c r="U24" s="684"/>
      <c r="V24" s="684"/>
      <c r="W24" s="684"/>
      <c r="X24" s="684"/>
      <c r="Y24" s="685"/>
      <c r="Z24" s="686">
        <v>1.2</v>
      </c>
      <c r="AA24" s="686"/>
      <c r="AB24" s="686"/>
      <c r="AC24" s="686"/>
      <c r="AD24" s="687" t="s">
        <v>239</v>
      </c>
      <c r="AE24" s="687"/>
      <c r="AF24" s="687"/>
      <c r="AG24" s="687"/>
      <c r="AH24" s="687"/>
      <c r="AI24" s="687"/>
      <c r="AJ24" s="687"/>
      <c r="AK24" s="687"/>
      <c r="AL24" s="688" t="s">
        <v>137</v>
      </c>
      <c r="AM24" s="689"/>
      <c r="AN24" s="689"/>
      <c r="AO24" s="690"/>
      <c r="AP24" s="702" t="s">
        <v>290</v>
      </c>
      <c r="AQ24" s="703"/>
      <c r="AR24" s="703"/>
      <c r="AS24" s="703"/>
      <c r="AT24" s="703"/>
      <c r="AU24" s="703"/>
      <c r="AV24" s="703"/>
      <c r="AW24" s="703"/>
      <c r="AX24" s="703"/>
      <c r="AY24" s="703"/>
      <c r="AZ24" s="703"/>
      <c r="BA24" s="703"/>
      <c r="BB24" s="703"/>
      <c r="BC24" s="703"/>
      <c r="BD24" s="703"/>
      <c r="BE24" s="703"/>
      <c r="BF24" s="704"/>
      <c r="BG24" s="683" t="s">
        <v>239</v>
      </c>
      <c r="BH24" s="684"/>
      <c r="BI24" s="684"/>
      <c r="BJ24" s="684"/>
      <c r="BK24" s="684"/>
      <c r="BL24" s="684"/>
      <c r="BM24" s="684"/>
      <c r="BN24" s="685"/>
      <c r="BO24" s="686" t="s">
        <v>137</v>
      </c>
      <c r="BP24" s="686"/>
      <c r="BQ24" s="686"/>
      <c r="BR24" s="686"/>
      <c r="BS24" s="692" t="s">
        <v>239</v>
      </c>
      <c r="BT24" s="684"/>
      <c r="BU24" s="684"/>
      <c r="BV24" s="684"/>
      <c r="BW24" s="684"/>
      <c r="BX24" s="684"/>
      <c r="BY24" s="684"/>
      <c r="BZ24" s="684"/>
      <c r="CA24" s="684"/>
      <c r="CB24" s="693"/>
      <c r="CD24" s="694" t="s">
        <v>291</v>
      </c>
      <c r="CE24" s="695"/>
      <c r="CF24" s="695"/>
      <c r="CG24" s="695"/>
      <c r="CH24" s="695"/>
      <c r="CI24" s="695"/>
      <c r="CJ24" s="695"/>
      <c r="CK24" s="695"/>
      <c r="CL24" s="695"/>
      <c r="CM24" s="695"/>
      <c r="CN24" s="695"/>
      <c r="CO24" s="695"/>
      <c r="CP24" s="695"/>
      <c r="CQ24" s="696"/>
      <c r="CR24" s="672">
        <v>10387283</v>
      </c>
      <c r="CS24" s="673"/>
      <c r="CT24" s="673"/>
      <c r="CU24" s="673"/>
      <c r="CV24" s="673"/>
      <c r="CW24" s="673"/>
      <c r="CX24" s="673"/>
      <c r="CY24" s="674"/>
      <c r="CZ24" s="677">
        <v>46.8</v>
      </c>
      <c r="DA24" s="678"/>
      <c r="DB24" s="678"/>
      <c r="DC24" s="697"/>
      <c r="DD24" s="722">
        <v>5801787</v>
      </c>
      <c r="DE24" s="673"/>
      <c r="DF24" s="673"/>
      <c r="DG24" s="673"/>
      <c r="DH24" s="673"/>
      <c r="DI24" s="673"/>
      <c r="DJ24" s="673"/>
      <c r="DK24" s="674"/>
      <c r="DL24" s="722">
        <v>5502598</v>
      </c>
      <c r="DM24" s="673"/>
      <c r="DN24" s="673"/>
      <c r="DO24" s="673"/>
      <c r="DP24" s="673"/>
      <c r="DQ24" s="673"/>
      <c r="DR24" s="673"/>
      <c r="DS24" s="673"/>
      <c r="DT24" s="673"/>
      <c r="DU24" s="673"/>
      <c r="DV24" s="674"/>
      <c r="DW24" s="677">
        <v>45.4</v>
      </c>
      <c r="DX24" s="678"/>
      <c r="DY24" s="678"/>
      <c r="DZ24" s="678"/>
      <c r="EA24" s="678"/>
      <c r="EB24" s="678"/>
      <c r="EC24" s="679"/>
    </row>
    <row r="25" spans="2:133" ht="11.25" customHeight="1">
      <c r="B25" s="680" t="s">
        <v>292</v>
      </c>
      <c r="C25" s="681"/>
      <c r="D25" s="681"/>
      <c r="E25" s="681"/>
      <c r="F25" s="681"/>
      <c r="G25" s="681"/>
      <c r="H25" s="681"/>
      <c r="I25" s="681"/>
      <c r="J25" s="681"/>
      <c r="K25" s="681"/>
      <c r="L25" s="681"/>
      <c r="M25" s="681"/>
      <c r="N25" s="681"/>
      <c r="O25" s="681"/>
      <c r="P25" s="681"/>
      <c r="Q25" s="682"/>
      <c r="R25" s="683">
        <v>70</v>
      </c>
      <c r="S25" s="684"/>
      <c r="T25" s="684"/>
      <c r="U25" s="684"/>
      <c r="V25" s="684"/>
      <c r="W25" s="684"/>
      <c r="X25" s="684"/>
      <c r="Y25" s="685"/>
      <c r="Z25" s="686">
        <v>0</v>
      </c>
      <c r="AA25" s="686"/>
      <c r="AB25" s="686"/>
      <c r="AC25" s="686"/>
      <c r="AD25" s="687" t="s">
        <v>239</v>
      </c>
      <c r="AE25" s="687"/>
      <c r="AF25" s="687"/>
      <c r="AG25" s="687"/>
      <c r="AH25" s="687"/>
      <c r="AI25" s="687"/>
      <c r="AJ25" s="687"/>
      <c r="AK25" s="687"/>
      <c r="AL25" s="688" t="s">
        <v>137</v>
      </c>
      <c r="AM25" s="689"/>
      <c r="AN25" s="689"/>
      <c r="AO25" s="690"/>
      <c r="AP25" s="702" t="s">
        <v>293</v>
      </c>
      <c r="AQ25" s="703"/>
      <c r="AR25" s="703"/>
      <c r="AS25" s="703"/>
      <c r="AT25" s="703"/>
      <c r="AU25" s="703"/>
      <c r="AV25" s="703"/>
      <c r="AW25" s="703"/>
      <c r="AX25" s="703"/>
      <c r="AY25" s="703"/>
      <c r="AZ25" s="703"/>
      <c r="BA25" s="703"/>
      <c r="BB25" s="703"/>
      <c r="BC25" s="703"/>
      <c r="BD25" s="703"/>
      <c r="BE25" s="703"/>
      <c r="BF25" s="704"/>
      <c r="BG25" s="683" t="s">
        <v>137</v>
      </c>
      <c r="BH25" s="684"/>
      <c r="BI25" s="684"/>
      <c r="BJ25" s="684"/>
      <c r="BK25" s="684"/>
      <c r="BL25" s="684"/>
      <c r="BM25" s="684"/>
      <c r="BN25" s="685"/>
      <c r="BO25" s="686" t="s">
        <v>137</v>
      </c>
      <c r="BP25" s="686"/>
      <c r="BQ25" s="686"/>
      <c r="BR25" s="686"/>
      <c r="BS25" s="692" t="s">
        <v>239</v>
      </c>
      <c r="BT25" s="684"/>
      <c r="BU25" s="684"/>
      <c r="BV25" s="684"/>
      <c r="BW25" s="684"/>
      <c r="BX25" s="684"/>
      <c r="BY25" s="684"/>
      <c r="BZ25" s="684"/>
      <c r="CA25" s="684"/>
      <c r="CB25" s="693"/>
      <c r="CD25" s="698" t="s">
        <v>294</v>
      </c>
      <c r="CE25" s="699"/>
      <c r="CF25" s="699"/>
      <c r="CG25" s="699"/>
      <c r="CH25" s="699"/>
      <c r="CI25" s="699"/>
      <c r="CJ25" s="699"/>
      <c r="CK25" s="699"/>
      <c r="CL25" s="699"/>
      <c r="CM25" s="699"/>
      <c r="CN25" s="699"/>
      <c r="CO25" s="699"/>
      <c r="CP25" s="699"/>
      <c r="CQ25" s="700"/>
      <c r="CR25" s="683">
        <v>2846514</v>
      </c>
      <c r="CS25" s="719"/>
      <c r="CT25" s="719"/>
      <c r="CU25" s="719"/>
      <c r="CV25" s="719"/>
      <c r="CW25" s="719"/>
      <c r="CX25" s="719"/>
      <c r="CY25" s="720"/>
      <c r="CZ25" s="688">
        <v>12.8</v>
      </c>
      <c r="DA25" s="717"/>
      <c r="DB25" s="717"/>
      <c r="DC25" s="721"/>
      <c r="DD25" s="692">
        <v>2631626</v>
      </c>
      <c r="DE25" s="719"/>
      <c r="DF25" s="719"/>
      <c r="DG25" s="719"/>
      <c r="DH25" s="719"/>
      <c r="DI25" s="719"/>
      <c r="DJ25" s="719"/>
      <c r="DK25" s="720"/>
      <c r="DL25" s="692">
        <v>2630858</v>
      </c>
      <c r="DM25" s="719"/>
      <c r="DN25" s="719"/>
      <c r="DO25" s="719"/>
      <c r="DP25" s="719"/>
      <c r="DQ25" s="719"/>
      <c r="DR25" s="719"/>
      <c r="DS25" s="719"/>
      <c r="DT25" s="719"/>
      <c r="DU25" s="719"/>
      <c r="DV25" s="720"/>
      <c r="DW25" s="688">
        <v>21.7</v>
      </c>
      <c r="DX25" s="717"/>
      <c r="DY25" s="717"/>
      <c r="DZ25" s="717"/>
      <c r="EA25" s="717"/>
      <c r="EB25" s="717"/>
      <c r="EC25" s="718"/>
    </row>
    <row r="26" spans="2:133" ht="11.25" customHeight="1">
      <c r="B26" s="680" t="s">
        <v>295</v>
      </c>
      <c r="C26" s="681"/>
      <c r="D26" s="681"/>
      <c r="E26" s="681"/>
      <c r="F26" s="681"/>
      <c r="G26" s="681"/>
      <c r="H26" s="681"/>
      <c r="I26" s="681"/>
      <c r="J26" s="681"/>
      <c r="K26" s="681"/>
      <c r="L26" s="681"/>
      <c r="M26" s="681"/>
      <c r="N26" s="681"/>
      <c r="O26" s="681"/>
      <c r="P26" s="681"/>
      <c r="Q26" s="682"/>
      <c r="R26" s="683">
        <v>11691161</v>
      </c>
      <c r="S26" s="684"/>
      <c r="T26" s="684"/>
      <c r="U26" s="684"/>
      <c r="V26" s="684"/>
      <c r="W26" s="684"/>
      <c r="X26" s="684"/>
      <c r="Y26" s="685"/>
      <c r="Z26" s="686">
        <v>50.8</v>
      </c>
      <c r="AA26" s="686"/>
      <c r="AB26" s="686"/>
      <c r="AC26" s="686"/>
      <c r="AD26" s="687">
        <v>11415468</v>
      </c>
      <c r="AE26" s="687"/>
      <c r="AF26" s="687"/>
      <c r="AG26" s="687"/>
      <c r="AH26" s="687"/>
      <c r="AI26" s="687"/>
      <c r="AJ26" s="687"/>
      <c r="AK26" s="687"/>
      <c r="AL26" s="688">
        <v>99.7</v>
      </c>
      <c r="AM26" s="689"/>
      <c r="AN26" s="689"/>
      <c r="AO26" s="690"/>
      <c r="AP26" s="702" t="s">
        <v>296</v>
      </c>
      <c r="AQ26" s="732"/>
      <c r="AR26" s="732"/>
      <c r="AS26" s="732"/>
      <c r="AT26" s="732"/>
      <c r="AU26" s="732"/>
      <c r="AV26" s="732"/>
      <c r="AW26" s="732"/>
      <c r="AX26" s="732"/>
      <c r="AY26" s="732"/>
      <c r="AZ26" s="732"/>
      <c r="BA26" s="732"/>
      <c r="BB26" s="732"/>
      <c r="BC26" s="732"/>
      <c r="BD26" s="732"/>
      <c r="BE26" s="732"/>
      <c r="BF26" s="704"/>
      <c r="BG26" s="683" t="s">
        <v>137</v>
      </c>
      <c r="BH26" s="684"/>
      <c r="BI26" s="684"/>
      <c r="BJ26" s="684"/>
      <c r="BK26" s="684"/>
      <c r="BL26" s="684"/>
      <c r="BM26" s="684"/>
      <c r="BN26" s="685"/>
      <c r="BO26" s="686" t="s">
        <v>137</v>
      </c>
      <c r="BP26" s="686"/>
      <c r="BQ26" s="686"/>
      <c r="BR26" s="686"/>
      <c r="BS26" s="692" t="s">
        <v>137</v>
      </c>
      <c r="BT26" s="684"/>
      <c r="BU26" s="684"/>
      <c r="BV26" s="684"/>
      <c r="BW26" s="684"/>
      <c r="BX26" s="684"/>
      <c r="BY26" s="684"/>
      <c r="BZ26" s="684"/>
      <c r="CA26" s="684"/>
      <c r="CB26" s="693"/>
      <c r="CD26" s="698" t="s">
        <v>297</v>
      </c>
      <c r="CE26" s="699"/>
      <c r="CF26" s="699"/>
      <c r="CG26" s="699"/>
      <c r="CH26" s="699"/>
      <c r="CI26" s="699"/>
      <c r="CJ26" s="699"/>
      <c r="CK26" s="699"/>
      <c r="CL26" s="699"/>
      <c r="CM26" s="699"/>
      <c r="CN26" s="699"/>
      <c r="CO26" s="699"/>
      <c r="CP26" s="699"/>
      <c r="CQ26" s="700"/>
      <c r="CR26" s="683">
        <v>1914593</v>
      </c>
      <c r="CS26" s="684"/>
      <c r="CT26" s="684"/>
      <c r="CU26" s="684"/>
      <c r="CV26" s="684"/>
      <c r="CW26" s="684"/>
      <c r="CX26" s="684"/>
      <c r="CY26" s="685"/>
      <c r="CZ26" s="688">
        <v>8.6</v>
      </c>
      <c r="DA26" s="717"/>
      <c r="DB26" s="717"/>
      <c r="DC26" s="721"/>
      <c r="DD26" s="692">
        <v>1734260</v>
      </c>
      <c r="DE26" s="684"/>
      <c r="DF26" s="684"/>
      <c r="DG26" s="684"/>
      <c r="DH26" s="684"/>
      <c r="DI26" s="684"/>
      <c r="DJ26" s="684"/>
      <c r="DK26" s="685"/>
      <c r="DL26" s="692" t="s">
        <v>239</v>
      </c>
      <c r="DM26" s="684"/>
      <c r="DN26" s="684"/>
      <c r="DO26" s="684"/>
      <c r="DP26" s="684"/>
      <c r="DQ26" s="684"/>
      <c r="DR26" s="684"/>
      <c r="DS26" s="684"/>
      <c r="DT26" s="684"/>
      <c r="DU26" s="684"/>
      <c r="DV26" s="685"/>
      <c r="DW26" s="688" t="s">
        <v>137</v>
      </c>
      <c r="DX26" s="717"/>
      <c r="DY26" s="717"/>
      <c r="DZ26" s="717"/>
      <c r="EA26" s="717"/>
      <c r="EB26" s="717"/>
      <c r="EC26" s="718"/>
    </row>
    <row r="27" spans="2:133" ht="11.25" customHeight="1">
      <c r="B27" s="680" t="s">
        <v>298</v>
      </c>
      <c r="C27" s="681"/>
      <c r="D27" s="681"/>
      <c r="E27" s="681"/>
      <c r="F27" s="681"/>
      <c r="G27" s="681"/>
      <c r="H27" s="681"/>
      <c r="I27" s="681"/>
      <c r="J27" s="681"/>
      <c r="K27" s="681"/>
      <c r="L27" s="681"/>
      <c r="M27" s="681"/>
      <c r="N27" s="681"/>
      <c r="O27" s="681"/>
      <c r="P27" s="681"/>
      <c r="Q27" s="682"/>
      <c r="R27" s="683">
        <v>10426</v>
      </c>
      <c r="S27" s="684"/>
      <c r="T27" s="684"/>
      <c r="U27" s="684"/>
      <c r="V27" s="684"/>
      <c r="W27" s="684"/>
      <c r="X27" s="684"/>
      <c r="Y27" s="685"/>
      <c r="Z27" s="686">
        <v>0</v>
      </c>
      <c r="AA27" s="686"/>
      <c r="AB27" s="686"/>
      <c r="AC27" s="686"/>
      <c r="AD27" s="687">
        <v>10426</v>
      </c>
      <c r="AE27" s="687"/>
      <c r="AF27" s="687"/>
      <c r="AG27" s="687"/>
      <c r="AH27" s="687"/>
      <c r="AI27" s="687"/>
      <c r="AJ27" s="687"/>
      <c r="AK27" s="687"/>
      <c r="AL27" s="688">
        <v>0.1</v>
      </c>
      <c r="AM27" s="689"/>
      <c r="AN27" s="689"/>
      <c r="AO27" s="690"/>
      <c r="AP27" s="680" t="s">
        <v>299</v>
      </c>
      <c r="AQ27" s="681"/>
      <c r="AR27" s="681"/>
      <c r="AS27" s="681"/>
      <c r="AT27" s="681"/>
      <c r="AU27" s="681"/>
      <c r="AV27" s="681"/>
      <c r="AW27" s="681"/>
      <c r="AX27" s="681"/>
      <c r="AY27" s="681"/>
      <c r="AZ27" s="681"/>
      <c r="BA27" s="681"/>
      <c r="BB27" s="681"/>
      <c r="BC27" s="681"/>
      <c r="BD27" s="681"/>
      <c r="BE27" s="681"/>
      <c r="BF27" s="682"/>
      <c r="BG27" s="683">
        <v>7230114</v>
      </c>
      <c r="BH27" s="684"/>
      <c r="BI27" s="684"/>
      <c r="BJ27" s="684"/>
      <c r="BK27" s="684"/>
      <c r="BL27" s="684"/>
      <c r="BM27" s="684"/>
      <c r="BN27" s="685"/>
      <c r="BO27" s="686">
        <v>100</v>
      </c>
      <c r="BP27" s="686"/>
      <c r="BQ27" s="686"/>
      <c r="BR27" s="686"/>
      <c r="BS27" s="692">
        <v>126677</v>
      </c>
      <c r="BT27" s="684"/>
      <c r="BU27" s="684"/>
      <c r="BV27" s="684"/>
      <c r="BW27" s="684"/>
      <c r="BX27" s="684"/>
      <c r="BY27" s="684"/>
      <c r="BZ27" s="684"/>
      <c r="CA27" s="684"/>
      <c r="CB27" s="693"/>
      <c r="CD27" s="698" t="s">
        <v>300</v>
      </c>
      <c r="CE27" s="699"/>
      <c r="CF27" s="699"/>
      <c r="CG27" s="699"/>
      <c r="CH27" s="699"/>
      <c r="CI27" s="699"/>
      <c r="CJ27" s="699"/>
      <c r="CK27" s="699"/>
      <c r="CL27" s="699"/>
      <c r="CM27" s="699"/>
      <c r="CN27" s="699"/>
      <c r="CO27" s="699"/>
      <c r="CP27" s="699"/>
      <c r="CQ27" s="700"/>
      <c r="CR27" s="683">
        <v>5913591</v>
      </c>
      <c r="CS27" s="719"/>
      <c r="CT27" s="719"/>
      <c r="CU27" s="719"/>
      <c r="CV27" s="719"/>
      <c r="CW27" s="719"/>
      <c r="CX27" s="719"/>
      <c r="CY27" s="720"/>
      <c r="CZ27" s="688">
        <v>26.7</v>
      </c>
      <c r="DA27" s="717"/>
      <c r="DB27" s="717"/>
      <c r="DC27" s="721"/>
      <c r="DD27" s="692">
        <v>1547187</v>
      </c>
      <c r="DE27" s="719"/>
      <c r="DF27" s="719"/>
      <c r="DG27" s="719"/>
      <c r="DH27" s="719"/>
      <c r="DI27" s="719"/>
      <c r="DJ27" s="719"/>
      <c r="DK27" s="720"/>
      <c r="DL27" s="692">
        <v>1546903</v>
      </c>
      <c r="DM27" s="719"/>
      <c r="DN27" s="719"/>
      <c r="DO27" s="719"/>
      <c r="DP27" s="719"/>
      <c r="DQ27" s="719"/>
      <c r="DR27" s="719"/>
      <c r="DS27" s="719"/>
      <c r="DT27" s="719"/>
      <c r="DU27" s="719"/>
      <c r="DV27" s="720"/>
      <c r="DW27" s="688">
        <v>12.8</v>
      </c>
      <c r="DX27" s="717"/>
      <c r="DY27" s="717"/>
      <c r="DZ27" s="717"/>
      <c r="EA27" s="717"/>
      <c r="EB27" s="717"/>
      <c r="EC27" s="718"/>
    </row>
    <row r="28" spans="2:133" ht="11.25" customHeight="1">
      <c r="B28" s="680" t="s">
        <v>301</v>
      </c>
      <c r="C28" s="681"/>
      <c r="D28" s="681"/>
      <c r="E28" s="681"/>
      <c r="F28" s="681"/>
      <c r="G28" s="681"/>
      <c r="H28" s="681"/>
      <c r="I28" s="681"/>
      <c r="J28" s="681"/>
      <c r="K28" s="681"/>
      <c r="L28" s="681"/>
      <c r="M28" s="681"/>
      <c r="N28" s="681"/>
      <c r="O28" s="681"/>
      <c r="P28" s="681"/>
      <c r="Q28" s="682"/>
      <c r="R28" s="683">
        <v>207506</v>
      </c>
      <c r="S28" s="684"/>
      <c r="T28" s="684"/>
      <c r="U28" s="684"/>
      <c r="V28" s="684"/>
      <c r="W28" s="684"/>
      <c r="X28" s="684"/>
      <c r="Y28" s="685"/>
      <c r="Z28" s="686">
        <v>0.9</v>
      </c>
      <c r="AA28" s="686"/>
      <c r="AB28" s="686"/>
      <c r="AC28" s="686"/>
      <c r="AD28" s="687" t="s">
        <v>137</v>
      </c>
      <c r="AE28" s="687"/>
      <c r="AF28" s="687"/>
      <c r="AG28" s="687"/>
      <c r="AH28" s="687"/>
      <c r="AI28" s="687"/>
      <c r="AJ28" s="687"/>
      <c r="AK28" s="687"/>
      <c r="AL28" s="688" t="s">
        <v>137</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302</v>
      </c>
      <c r="CE28" s="699"/>
      <c r="CF28" s="699"/>
      <c r="CG28" s="699"/>
      <c r="CH28" s="699"/>
      <c r="CI28" s="699"/>
      <c r="CJ28" s="699"/>
      <c r="CK28" s="699"/>
      <c r="CL28" s="699"/>
      <c r="CM28" s="699"/>
      <c r="CN28" s="699"/>
      <c r="CO28" s="699"/>
      <c r="CP28" s="699"/>
      <c r="CQ28" s="700"/>
      <c r="CR28" s="683">
        <v>1627178</v>
      </c>
      <c r="CS28" s="684"/>
      <c r="CT28" s="684"/>
      <c r="CU28" s="684"/>
      <c r="CV28" s="684"/>
      <c r="CW28" s="684"/>
      <c r="CX28" s="684"/>
      <c r="CY28" s="685"/>
      <c r="CZ28" s="688">
        <v>7.3</v>
      </c>
      <c r="DA28" s="717"/>
      <c r="DB28" s="717"/>
      <c r="DC28" s="721"/>
      <c r="DD28" s="692">
        <v>1622974</v>
      </c>
      <c r="DE28" s="684"/>
      <c r="DF28" s="684"/>
      <c r="DG28" s="684"/>
      <c r="DH28" s="684"/>
      <c r="DI28" s="684"/>
      <c r="DJ28" s="684"/>
      <c r="DK28" s="685"/>
      <c r="DL28" s="692">
        <v>1324837</v>
      </c>
      <c r="DM28" s="684"/>
      <c r="DN28" s="684"/>
      <c r="DO28" s="684"/>
      <c r="DP28" s="684"/>
      <c r="DQ28" s="684"/>
      <c r="DR28" s="684"/>
      <c r="DS28" s="684"/>
      <c r="DT28" s="684"/>
      <c r="DU28" s="684"/>
      <c r="DV28" s="685"/>
      <c r="DW28" s="688">
        <v>10.9</v>
      </c>
      <c r="DX28" s="717"/>
      <c r="DY28" s="717"/>
      <c r="DZ28" s="717"/>
      <c r="EA28" s="717"/>
      <c r="EB28" s="717"/>
      <c r="EC28" s="718"/>
    </row>
    <row r="29" spans="2:133" ht="11.25" customHeight="1">
      <c r="B29" s="680" t="s">
        <v>303</v>
      </c>
      <c r="C29" s="681"/>
      <c r="D29" s="681"/>
      <c r="E29" s="681"/>
      <c r="F29" s="681"/>
      <c r="G29" s="681"/>
      <c r="H29" s="681"/>
      <c r="I29" s="681"/>
      <c r="J29" s="681"/>
      <c r="K29" s="681"/>
      <c r="L29" s="681"/>
      <c r="M29" s="681"/>
      <c r="N29" s="681"/>
      <c r="O29" s="681"/>
      <c r="P29" s="681"/>
      <c r="Q29" s="682"/>
      <c r="R29" s="683">
        <v>160953</v>
      </c>
      <c r="S29" s="684"/>
      <c r="T29" s="684"/>
      <c r="U29" s="684"/>
      <c r="V29" s="684"/>
      <c r="W29" s="684"/>
      <c r="X29" s="684"/>
      <c r="Y29" s="685"/>
      <c r="Z29" s="686">
        <v>0.7</v>
      </c>
      <c r="AA29" s="686"/>
      <c r="AB29" s="686"/>
      <c r="AC29" s="686"/>
      <c r="AD29" s="687">
        <v>17603</v>
      </c>
      <c r="AE29" s="687"/>
      <c r="AF29" s="687"/>
      <c r="AG29" s="687"/>
      <c r="AH29" s="687"/>
      <c r="AI29" s="687"/>
      <c r="AJ29" s="687"/>
      <c r="AK29" s="687"/>
      <c r="AL29" s="688">
        <v>0.2</v>
      </c>
      <c r="AM29" s="689"/>
      <c r="AN29" s="689"/>
      <c r="AO29" s="690"/>
      <c r="AP29" s="733"/>
      <c r="AQ29" s="734"/>
      <c r="AR29" s="734"/>
      <c r="AS29" s="734"/>
      <c r="AT29" s="734"/>
      <c r="AU29" s="734"/>
      <c r="AV29" s="734"/>
      <c r="AW29" s="734"/>
      <c r="AX29" s="734"/>
      <c r="AY29" s="734"/>
      <c r="AZ29" s="734"/>
      <c r="BA29" s="734"/>
      <c r="BB29" s="734"/>
      <c r="BC29" s="734"/>
      <c r="BD29" s="734"/>
      <c r="BE29" s="734"/>
      <c r="BF29" s="735"/>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3" t="s">
        <v>304</v>
      </c>
      <c r="CE29" s="724"/>
      <c r="CF29" s="698" t="s">
        <v>70</v>
      </c>
      <c r="CG29" s="699"/>
      <c r="CH29" s="699"/>
      <c r="CI29" s="699"/>
      <c r="CJ29" s="699"/>
      <c r="CK29" s="699"/>
      <c r="CL29" s="699"/>
      <c r="CM29" s="699"/>
      <c r="CN29" s="699"/>
      <c r="CO29" s="699"/>
      <c r="CP29" s="699"/>
      <c r="CQ29" s="700"/>
      <c r="CR29" s="683">
        <v>1627113</v>
      </c>
      <c r="CS29" s="719"/>
      <c r="CT29" s="719"/>
      <c r="CU29" s="719"/>
      <c r="CV29" s="719"/>
      <c r="CW29" s="719"/>
      <c r="CX29" s="719"/>
      <c r="CY29" s="720"/>
      <c r="CZ29" s="688">
        <v>7.3</v>
      </c>
      <c r="DA29" s="717"/>
      <c r="DB29" s="717"/>
      <c r="DC29" s="721"/>
      <c r="DD29" s="692">
        <v>1622909</v>
      </c>
      <c r="DE29" s="719"/>
      <c r="DF29" s="719"/>
      <c r="DG29" s="719"/>
      <c r="DH29" s="719"/>
      <c r="DI29" s="719"/>
      <c r="DJ29" s="719"/>
      <c r="DK29" s="720"/>
      <c r="DL29" s="692">
        <v>1324772</v>
      </c>
      <c r="DM29" s="719"/>
      <c r="DN29" s="719"/>
      <c r="DO29" s="719"/>
      <c r="DP29" s="719"/>
      <c r="DQ29" s="719"/>
      <c r="DR29" s="719"/>
      <c r="DS29" s="719"/>
      <c r="DT29" s="719"/>
      <c r="DU29" s="719"/>
      <c r="DV29" s="720"/>
      <c r="DW29" s="688">
        <v>10.9</v>
      </c>
      <c r="DX29" s="717"/>
      <c r="DY29" s="717"/>
      <c r="DZ29" s="717"/>
      <c r="EA29" s="717"/>
      <c r="EB29" s="717"/>
      <c r="EC29" s="718"/>
    </row>
    <row r="30" spans="2:133" ht="11.25" customHeight="1">
      <c r="B30" s="680" t="s">
        <v>305</v>
      </c>
      <c r="C30" s="681"/>
      <c r="D30" s="681"/>
      <c r="E30" s="681"/>
      <c r="F30" s="681"/>
      <c r="G30" s="681"/>
      <c r="H30" s="681"/>
      <c r="I30" s="681"/>
      <c r="J30" s="681"/>
      <c r="K30" s="681"/>
      <c r="L30" s="681"/>
      <c r="M30" s="681"/>
      <c r="N30" s="681"/>
      <c r="O30" s="681"/>
      <c r="P30" s="681"/>
      <c r="Q30" s="682"/>
      <c r="R30" s="683">
        <v>200643</v>
      </c>
      <c r="S30" s="684"/>
      <c r="T30" s="684"/>
      <c r="U30" s="684"/>
      <c r="V30" s="684"/>
      <c r="W30" s="684"/>
      <c r="X30" s="684"/>
      <c r="Y30" s="685"/>
      <c r="Z30" s="686">
        <v>0.9</v>
      </c>
      <c r="AA30" s="686"/>
      <c r="AB30" s="686"/>
      <c r="AC30" s="686"/>
      <c r="AD30" s="687" t="s">
        <v>239</v>
      </c>
      <c r="AE30" s="687"/>
      <c r="AF30" s="687"/>
      <c r="AG30" s="687"/>
      <c r="AH30" s="687"/>
      <c r="AI30" s="687"/>
      <c r="AJ30" s="687"/>
      <c r="AK30" s="687"/>
      <c r="AL30" s="688" t="s">
        <v>137</v>
      </c>
      <c r="AM30" s="689"/>
      <c r="AN30" s="689"/>
      <c r="AO30" s="690"/>
      <c r="AP30" s="662" t="s">
        <v>222</v>
      </c>
      <c r="AQ30" s="663"/>
      <c r="AR30" s="663"/>
      <c r="AS30" s="663"/>
      <c r="AT30" s="663"/>
      <c r="AU30" s="663"/>
      <c r="AV30" s="663"/>
      <c r="AW30" s="663"/>
      <c r="AX30" s="663"/>
      <c r="AY30" s="663"/>
      <c r="AZ30" s="663"/>
      <c r="BA30" s="663"/>
      <c r="BB30" s="663"/>
      <c r="BC30" s="663"/>
      <c r="BD30" s="663"/>
      <c r="BE30" s="663"/>
      <c r="BF30" s="664"/>
      <c r="BG30" s="662" t="s">
        <v>306</v>
      </c>
      <c r="BH30" s="736"/>
      <c r="BI30" s="736"/>
      <c r="BJ30" s="736"/>
      <c r="BK30" s="736"/>
      <c r="BL30" s="736"/>
      <c r="BM30" s="736"/>
      <c r="BN30" s="736"/>
      <c r="BO30" s="736"/>
      <c r="BP30" s="736"/>
      <c r="BQ30" s="737"/>
      <c r="BR30" s="662" t="s">
        <v>307</v>
      </c>
      <c r="BS30" s="736"/>
      <c r="BT30" s="736"/>
      <c r="BU30" s="736"/>
      <c r="BV30" s="736"/>
      <c r="BW30" s="736"/>
      <c r="BX30" s="736"/>
      <c r="BY30" s="736"/>
      <c r="BZ30" s="736"/>
      <c r="CA30" s="736"/>
      <c r="CB30" s="737"/>
      <c r="CD30" s="725"/>
      <c r="CE30" s="726"/>
      <c r="CF30" s="698" t="s">
        <v>308</v>
      </c>
      <c r="CG30" s="699"/>
      <c r="CH30" s="699"/>
      <c r="CI30" s="699"/>
      <c r="CJ30" s="699"/>
      <c r="CK30" s="699"/>
      <c r="CL30" s="699"/>
      <c r="CM30" s="699"/>
      <c r="CN30" s="699"/>
      <c r="CO30" s="699"/>
      <c r="CP30" s="699"/>
      <c r="CQ30" s="700"/>
      <c r="CR30" s="683">
        <v>1554409</v>
      </c>
      <c r="CS30" s="684"/>
      <c r="CT30" s="684"/>
      <c r="CU30" s="684"/>
      <c r="CV30" s="684"/>
      <c r="CW30" s="684"/>
      <c r="CX30" s="684"/>
      <c r="CY30" s="685"/>
      <c r="CZ30" s="688">
        <v>7</v>
      </c>
      <c r="DA30" s="717"/>
      <c r="DB30" s="717"/>
      <c r="DC30" s="721"/>
      <c r="DD30" s="692">
        <v>1550205</v>
      </c>
      <c r="DE30" s="684"/>
      <c r="DF30" s="684"/>
      <c r="DG30" s="684"/>
      <c r="DH30" s="684"/>
      <c r="DI30" s="684"/>
      <c r="DJ30" s="684"/>
      <c r="DK30" s="685"/>
      <c r="DL30" s="692">
        <v>1252068</v>
      </c>
      <c r="DM30" s="684"/>
      <c r="DN30" s="684"/>
      <c r="DO30" s="684"/>
      <c r="DP30" s="684"/>
      <c r="DQ30" s="684"/>
      <c r="DR30" s="684"/>
      <c r="DS30" s="684"/>
      <c r="DT30" s="684"/>
      <c r="DU30" s="684"/>
      <c r="DV30" s="685"/>
      <c r="DW30" s="688">
        <v>10.3</v>
      </c>
      <c r="DX30" s="717"/>
      <c r="DY30" s="717"/>
      <c r="DZ30" s="717"/>
      <c r="EA30" s="717"/>
      <c r="EB30" s="717"/>
      <c r="EC30" s="718"/>
    </row>
    <row r="31" spans="2:133" ht="11.25" customHeight="1">
      <c r="B31" s="680" t="s">
        <v>309</v>
      </c>
      <c r="C31" s="681"/>
      <c r="D31" s="681"/>
      <c r="E31" s="681"/>
      <c r="F31" s="681"/>
      <c r="G31" s="681"/>
      <c r="H31" s="681"/>
      <c r="I31" s="681"/>
      <c r="J31" s="681"/>
      <c r="K31" s="681"/>
      <c r="L31" s="681"/>
      <c r="M31" s="681"/>
      <c r="N31" s="681"/>
      <c r="O31" s="681"/>
      <c r="P31" s="681"/>
      <c r="Q31" s="682"/>
      <c r="R31" s="683">
        <v>3947941</v>
      </c>
      <c r="S31" s="684"/>
      <c r="T31" s="684"/>
      <c r="U31" s="684"/>
      <c r="V31" s="684"/>
      <c r="W31" s="684"/>
      <c r="X31" s="684"/>
      <c r="Y31" s="685"/>
      <c r="Z31" s="686">
        <v>17.100000000000001</v>
      </c>
      <c r="AA31" s="686"/>
      <c r="AB31" s="686"/>
      <c r="AC31" s="686"/>
      <c r="AD31" s="687" t="s">
        <v>137</v>
      </c>
      <c r="AE31" s="687"/>
      <c r="AF31" s="687"/>
      <c r="AG31" s="687"/>
      <c r="AH31" s="687"/>
      <c r="AI31" s="687"/>
      <c r="AJ31" s="687"/>
      <c r="AK31" s="687"/>
      <c r="AL31" s="688" t="s">
        <v>137</v>
      </c>
      <c r="AM31" s="689"/>
      <c r="AN31" s="689"/>
      <c r="AO31" s="690"/>
      <c r="AP31" s="740" t="s">
        <v>310</v>
      </c>
      <c r="AQ31" s="741"/>
      <c r="AR31" s="741"/>
      <c r="AS31" s="741"/>
      <c r="AT31" s="746" t="s">
        <v>311</v>
      </c>
      <c r="AU31" s="231"/>
      <c r="AV31" s="231"/>
      <c r="AW31" s="231"/>
      <c r="AX31" s="669" t="s">
        <v>188</v>
      </c>
      <c r="AY31" s="670"/>
      <c r="AZ31" s="670"/>
      <c r="BA31" s="670"/>
      <c r="BB31" s="670"/>
      <c r="BC31" s="670"/>
      <c r="BD31" s="670"/>
      <c r="BE31" s="670"/>
      <c r="BF31" s="671"/>
      <c r="BG31" s="751">
        <v>99.3</v>
      </c>
      <c r="BH31" s="738"/>
      <c r="BI31" s="738"/>
      <c r="BJ31" s="738"/>
      <c r="BK31" s="738"/>
      <c r="BL31" s="738"/>
      <c r="BM31" s="678">
        <v>97.8</v>
      </c>
      <c r="BN31" s="738"/>
      <c r="BO31" s="738"/>
      <c r="BP31" s="738"/>
      <c r="BQ31" s="739"/>
      <c r="BR31" s="751">
        <v>99.3</v>
      </c>
      <c r="BS31" s="738"/>
      <c r="BT31" s="738"/>
      <c r="BU31" s="738"/>
      <c r="BV31" s="738"/>
      <c r="BW31" s="738"/>
      <c r="BX31" s="678">
        <v>97.6</v>
      </c>
      <c r="BY31" s="738"/>
      <c r="BZ31" s="738"/>
      <c r="CA31" s="738"/>
      <c r="CB31" s="739"/>
      <c r="CD31" s="725"/>
      <c r="CE31" s="726"/>
      <c r="CF31" s="698" t="s">
        <v>312</v>
      </c>
      <c r="CG31" s="699"/>
      <c r="CH31" s="699"/>
      <c r="CI31" s="699"/>
      <c r="CJ31" s="699"/>
      <c r="CK31" s="699"/>
      <c r="CL31" s="699"/>
      <c r="CM31" s="699"/>
      <c r="CN31" s="699"/>
      <c r="CO31" s="699"/>
      <c r="CP31" s="699"/>
      <c r="CQ31" s="700"/>
      <c r="CR31" s="683">
        <v>72704</v>
      </c>
      <c r="CS31" s="719"/>
      <c r="CT31" s="719"/>
      <c r="CU31" s="719"/>
      <c r="CV31" s="719"/>
      <c r="CW31" s="719"/>
      <c r="CX31" s="719"/>
      <c r="CY31" s="720"/>
      <c r="CZ31" s="688">
        <v>0.3</v>
      </c>
      <c r="DA31" s="717"/>
      <c r="DB31" s="717"/>
      <c r="DC31" s="721"/>
      <c r="DD31" s="692">
        <v>72704</v>
      </c>
      <c r="DE31" s="719"/>
      <c r="DF31" s="719"/>
      <c r="DG31" s="719"/>
      <c r="DH31" s="719"/>
      <c r="DI31" s="719"/>
      <c r="DJ31" s="719"/>
      <c r="DK31" s="720"/>
      <c r="DL31" s="692">
        <v>72704</v>
      </c>
      <c r="DM31" s="719"/>
      <c r="DN31" s="719"/>
      <c r="DO31" s="719"/>
      <c r="DP31" s="719"/>
      <c r="DQ31" s="719"/>
      <c r="DR31" s="719"/>
      <c r="DS31" s="719"/>
      <c r="DT31" s="719"/>
      <c r="DU31" s="719"/>
      <c r="DV31" s="720"/>
      <c r="DW31" s="688">
        <v>0.6</v>
      </c>
      <c r="DX31" s="717"/>
      <c r="DY31" s="717"/>
      <c r="DZ31" s="717"/>
      <c r="EA31" s="717"/>
      <c r="EB31" s="717"/>
      <c r="EC31" s="718"/>
    </row>
    <row r="32" spans="2:133" ht="11.25" customHeight="1">
      <c r="B32" s="729" t="s">
        <v>313</v>
      </c>
      <c r="C32" s="730"/>
      <c r="D32" s="730"/>
      <c r="E32" s="730"/>
      <c r="F32" s="730"/>
      <c r="G32" s="730"/>
      <c r="H32" s="730"/>
      <c r="I32" s="730"/>
      <c r="J32" s="730"/>
      <c r="K32" s="730"/>
      <c r="L32" s="730"/>
      <c r="M32" s="730"/>
      <c r="N32" s="730"/>
      <c r="O32" s="730"/>
      <c r="P32" s="730"/>
      <c r="Q32" s="731"/>
      <c r="R32" s="683">
        <v>651</v>
      </c>
      <c r="S32" s="684"/>
      <c r="T32" s="684"/>
      <c r="U32" s="684"/>
      <c r="V32" s="684"/>
      <c r="W32" s="684"/>
      <c r="X32" s="684"/>
      <c r="Y32" s="685"/>
      <c r="Z32" s="686">
        <v>0</v>
      </c>
      <c r="AA32" s="686"/>
      <c r="AB32" s="686"/>
      <c r="AC32" s="686"/>
      <c r="AD32" s="687">
        <v>651</v>
      </c>
      <c r="AE32" s="687"/>
      <c r="AF32" s="687"/>
      <c r="AG32" s="687"/>
      <c r="AH32" s="687"/>
      <c r="AI32" s="687"/>
      <c r="AJ32" s="687"/>
      <c r="AK32" s="687"/>
      <c r="AL32" s="688">
        <v>0</v>
      </c>
      <c r="AM32" s="689"/>
      <c r="AN32" s="689"/>
      <c r="AO32" s="690"/>
      <c r="AP32" s="742"/>
      <c r="AQ32" s="743"/>
      <c r="AR32" s="743"/>
      <c r="AS32" s="743"/>
      <c r="AT32" s="747"/>
      <c r="AU32" s="230" t="s">
        <v>314</v>
      </c>
      <c r="AV32" s="230"/>
      <c r="AW32" s="230"/>
      <c r="AX32" s="680" t="s">
        <v>315</v>
      </c>
      <c r="AY32" s="681"/>
      <c r="AZ32" s="681"/>
      <c r="BA32" s="681"/>
      <c r="BB32" s="681"/>
      <c r="BC32" s="681"/>
      <c r="BD32" s="681"/>
      <c r="BE32" s="681"/>
      <c r="BF32" s="682"/>
      <c r="BG32" s="752">
        <v>99.2</v>
      </c>
      <c r="BH32" s="719"/>
      <c r="BI32" s="719"/>
      <c r="BJ32" s="719"/>
      <c r="BK32" s="719"/>
      <c r="BL32" s="719"/>
      <c r="BM32" s="689">
        <v>97.6</v>
      </c>
      <c r="BN32" s="749"/>
      <c r="BO32" s="749"/>
      <c r="BP32" s="749"/>
      <c r="BQ32" s="750"/>
      <c r="BR32" s="752">
        <v>99.3</v>
      </c>
      <c r="BS32" s="719"/>
      <c r="BT32" s="719"/>
      <c r="BU32" s="719"/>
      <c r="BV32" s="719"/>
      <c r="BW32" s="719"/>
      <c r="BX32" s="689">
        <v>97.5</v>
      </c>
      <c r="BY32" s="749"/>
      <c r="BZ32" s="749"/>
      <c r="CA32" s="749"/>
      <c r="CB32" s="750"/>
      <c r="CD32" s="727"/>
      <c r="CE32" s="728"/>
      <c r="CF32" s="698" t="s">
        <v>316</v>
      </c>
      <c r="CG32" s="699"/>
      <c r="CH32" s="699"/>
      <c r="CI32" s="699"/>
      <c r="CJ32" s="699"/>
      <c r="CK32" s="699"/>
      <c r="CL32" s="699"/>
      <c r="CM32" s="699"/>
      <c r="CN32" s="699"/>
      <c r="CO32" s="699"/>
      <c r="CP32" s="699"/>
      <c r="CQ32" s="700"/>
      <c r="CR32" s="683">
        <v>65</v>
      </c>
      <c r="CS32" s="684"/>
      <c r="CT32" s="684"/>
      <c r="CU32" s="684"/>
      <c r="CV32" s="684"/>
      <c r="CW32" s="684"/>
      <c r="CX32" s="684"/>
      <c r="CY32" s="685"/>
      <c r="CZ32" s="688">
        <v>0</v>
      </c>
      <c r="DA32" s="717"/>
      <c r="DB32" s="717"/>
      <c r="DC32" s="721"/>
      <c r="DD32" s="692">
        <v>65</v>
      </c>
      <c r="DE32" s="684"/>
      <c r="DF32" s="684"/>
      <c r="DG32" s="684"/>
      <c r="DH32" s="684"/>
      <c r="DI32" s="684"/>
      <c r="DJ32" s="684"/>
      <c r="DK32" s="685"/>
      <c r="DL32" s="692">
        <v>65</v>
      </c>
      <c r="DM32" s="684"/>
      <c r="DN32" s="684"/>
      <c r="DO32" s="684"/>
      <c r="DP32" s="684"/>
      <c r="DQ32" s="684"/>
      <c r="DR32" s="684"/>
      <c r="DS32" s="684"/>
      <c r="DT32" s="684"/>
      <c r="DU32" s="684"/>
      <c r="DV32" s="685"/>
      <c r="DW32" s="688">
        <v>0</v>
      </c>
      <c r="DX32" s="717"/>
      <c r="DY32" s="717"/>
      <c r="DZ32" s="717"/>
      <c r="EA32" s="717"/>
      <c r="EB32" s="717"/>
      <c r="EC32" s="718"/>
    </row>
    <row r="33" spans="2:133" ht="11.25" customHeight="1">
      <c r="B33" s="680" t="s">
        <v>317</v>
      </c>
      <c r="C33" s="681"/>
      <c r="D33" s="681"/>
      <c r="E33" s="681"/>
      <c r="F33" s="681"/>
      <c r="G33" s="681"/>
      <c r="H33" s="681"/>
      <c r="I33" s="681"/>
      <c r="J33" s="681"/>
      <c r="K33" s="681"/>
      <c r="L33" s="681"/>
      <c r="M33" s="681"/>
      <c r="N33" s="681"/>
      <c r="O33" s="681"/>
      <c r="P33" s="681"/>
      <c r="Q33" s="682"/>
      <c r="R33" s="683">
        <v>1712976</v>
      </c>
      <c r="S33" s="684"/>
      <c r="T33" s="684"/>
      <c r="U33" s="684"/>
      <c r="V33" s="684"/>
      <c r="W33" s="684"/>
      <c r="X33" s="684"/>
      <c r="Y33" s="685"/>
      <c r="Z33" s="686">
        <v>7.4</v>
      </c>
      <c r="AA33" s="686"/>
      <c r="AB33" s="686"/>
      <c r="AC33" s="686"/>
      <c r="AD33" s="687" t="s">
        <v>239</v>
      </c>
      <c r="AE33" s="687"/>
      <c r="AF33" s="687"/>
      <c r="AG33" s="687"/>
      <c r="AH33" s="687"/>
      <c r="AI33" s="687"/>
      <c r="AJ33" s="687"/>
      <c r="AK33" s="687"/>
      <c r="AL33" s="688" t="s">
        <v>239</v>
      </c>
      <c r="AM33" s="689"/>
      <c r="AN33" s="689"/>
      <c r="AO33" s="690"/>
      <c r="AP33" s="744"/>
      <c r="AQ33" s="745"/>
      <c r="AR33" s="745"/>
      <c r="AS33" s="745"/>
      <c r="AT33" s="748"/>
      <c r="AU33" s="232"/>
      <c r="AV33" s="232"/>
      <c r="AW33" s="232"/>
      <c r="AX33" s="733" t="s">
        <v>318</v>
      </c>
      <c r="AY33" s="734"/>
      <c r="AZ33" s="734"/>
      <c r="BA33" s="734"/>
      <c r="BB33" s="734"/>
      <c r="BC33" s="734"/>
      <c r="BD33" s="734"/>
      <c r="BE33" s="734"/>
      <c r="BF33" s="735"/>
      <c r="BG33" s="753">
        <v>99.4</v>
      </c>
      <c r="BH33" s="754"/>
      <c r="BI33" s="754"/>
      <c r="BJ33" s="754"/>
      <c r="BK33" s="754"/>
      <c r="BL33" s="754"/>
      <c r="BM33" s="755">
        <v>97.9</v>
      </c>
      <c r="BN33" s="754"/>
      <c r="BO33" s="754"/>
      <c r="BP33" s="754"/>
      <c r="BQ33" s="756"/>
      <c r="BR33" s="753">
        <v>99.4</v>
      </c>
      <c r="BS33" s="754"/>
      <c r="BT33" s="754"/>
      <c r="BU33" s="754"/>
      <c r="BV33" s="754"/>
      <c r="BW33" s="754"/>
      <c r="BX33" s="755">
        <v>97.7</v>
      </c>
      <c r="BY33" s="754"/>
      <c r="BZ33" s="754"/>
      <c r="CA33" s="754"/>
      <c r="CB33" s="756"/>
      <c r="CD33" s="698" t="s">
        <v>319</v>
      </c>
      <c r="CE33" s="699"/>
      <c r="CF33" s="699"/>
      <c r="CG33" s="699"/>
      <c r="CH33" s="699"/>
      <c r="CI33" s="699"/>
      <c r="CJ33" s="699"/>
      <c r="CK33" s="699"/>
      <c r="CL33" s="699"/>
      <c r="CM33" s="699"/>
      <c r="CN33" s="699"/>
      <c r="CO33" s="699"/>
      <c r="CP33" s="699"/>
      <c r="CQ33" s="700"/>
      <c r="CR33" s="683">
        <v>9818083</v>
      </c>
      <c r="CS33" s="719"/>
      <c r="CT33" s="719"/>
      <c r="CU33" s="719"/>
      <c r="CV33" s="719"/>
      <c r="CW33" s="719"/>
      <c r="CX33" s="719"/>
      <c r="CY33" s="720"/>
      <c r="CZ33" s="688">
        <v>44.3</v>
      </c>
      <c r="DA33" s="717"/>
      <c r="DB33" s="717"/>
      <c r="DC33" s="721"/>
      <c r="DD33" s="692">
        <v>7504639</v>
      </c>
      <c r="DE33" s="719"/>
      <c r="DF33" s="719"/>
      <c r="DG33" s="719"/>
      <c r="DH33" s="719"/>
      <c r="DI33" s="719"/>
      <c r="DJ33" s="719"/>
      <c r="DK33" s="720"/>
      <c r="DL33" s="692">
        <v>5502526</v>
      </c>
      <c r="DM33" s="719"/>
      <c r="DN33" s="719"/>
      <c r="DO33" s="719"/>
      <c r="DP33" s="719"/>
      <c r="DQ33" s="719"/>
      <c r="DR33" s="719"/>
      <c r="DS33" s="719"/>
      <c r="DT33" s="719"/>
      <c r="DU33" s="719"/>
      <c r="DV33" s="720"/>
      <c r="DW33" s="688">
        <v>45.4</v>
      </c>
      <c r="DX33" s="717"/>
      <c r="DY33" s="717"/>
      <c r="DZ33" s="717"/>
      <c r="EA33" s="717"/>
      <c r="EB33" s="717"/>
      <c r="EC33" s="718"/>
    </row>
    <row r="34" spans="2:133" ht="11.25" customHeight="1">
      <c r="B34" s="680" t="s">
        <v>320</v>
      </c>
      <c r="C34" s="681"/>
      <c r="D34" s="681"/>
      <c r="E34" s="681"/>
      <c r="F34" s="681"/>
      <c r="G34" s="681"/>
      <c r="H34" s="681"/>
      <c r="I34" s="681"/>
      <c r="J34" s="681"/>
      <c r="K34" s="681"/>
      <c r="L34" s="681"/>
      <c r="M34" s="681"/>
      <c r="N34" s="681"/>
      <c r="O34" s="681"/>
      <c r="P34" s="681"/>
      <c r="Q34" s="682"/>
      <c r="R34" s="683">
        <v>27820</v>
      </c>
      <c r="S34" s="684"/>
      <c r="T34" s="684"/>
      <c r="U34" s="684"/>
      <c r="V34" s="684"/>
      <c r="W34" s="684"/>
      <c r="X34" s="684"/>
      <c r="Y34" s="685"/>
      <c r="Z34" s="686">
        <v>0.1</v>
      </c>
      <c r="AA34" s="686"/>
      <c r="AB34" s="686"/>
      <c r="AC34" s="686"/>
      <c r="AD34" s="687">
        <v>8091</v>
      </c>
      <c r="AE34" s="687"/>
      <c r="AF34" s="687"/>
      <c r="AG34" s="687"/>
      <c r="AH34" s="687"/>
      <c r="AI34" s="687"/>
      <c r="AJ34" s="687"/>
      <c r="AK34" s="687"/>
      <c r="AL34" s="688">
        <v>0.1</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321</v>
      </c>
      <c r="CE34" s="699"/>
      <c r="CF34" s="699"/>
      <c r="CG34" s="699"/>
      <c r="CH34" s="699"/>
      <c r="CI34" s="699"/>
      <c r="CJ34" s="699"/>
      <c r="CK34" s="699"/>
      <c r="CL34" s="699"/>
      <c r="CM34" s="699"/>
      <c r="CN34" s="699"/>
      <c r="CO34" s="699"/>
      <c r="CP34" s="699"/>
      <c r="CQ34" s="700"/>
      <c r="CR34" s="683">
        <v>2999192</v>
      </c>
      <c r="CS34" s="684"/>
      <c r="CT34" s="684"/>
      <c r="CU34" s="684"/>
      <c r="CV34" s="684"/>
      <c r="CW34" s="684"/>
      <c r="CX34" s="684"/>
      <c r="CY34" s="685"/>
      <c r="CZ34" s="688">
        <v>13.5</v>
      </c>
      <c r="DA34" s="717"/>
      <c r="DB34" s="717"/>
      <c r="DC34" s="721"/>
      <c r="DD34" s="692">
        <v>2254147</v>
      </c>
      <c r="DE34" s="684"/>
      <c r="DF34" s="684"/>
      <c r="DG34" s="684"/>
      <c r="DH34" s="684"/>
      <c r="DI34" s="684"/>
      <c r="DJ34" s="684"/>
      <c r="DK34" s="685"/>
      <c r="DL34" s="692">
        <v>1806532</v>
      </c>
      <c r="DM34" s="684"/>
      <c r="DN34" s="684"/>
      <c r="DO34" s="684"/>
      <c r="DP34" s="684"/>
      <c r="DQ34" s="684"/>
      <c r="DR34" s="684"/>
      <c r="DS34" s="684"/>
      <c r="DT34" s="684"/>
      <c r="DU34" s="684"/>
      <c r="DV34" s="685"/>
      <c r="DW34" s="688">
        <v>14.9</v>
      </c>
      <c r="DX34" s="717"/>
      <c r="DY34" s="717"/>
      <c r="DZ34" s="717"/>
      <c r="EA34" s="717"/>
      <c r="EB34" s="717"/>
      <c r="EC34" s="718"/>
    </row>
    <row r="35" spans="2:133" ht="11.25" customHeight="1">
      <c r="B35" s="680" t="s">
        <v>322</v>
      </c>
      <c r="C35" s="681"/>
      <c r="D35" s="681"/>
      <c r="E35" s="681"/>
      <c r="F35" s="681"/>
      <c r="G35" s="681"/>
      <c r="H35" s="681"/>
      <c r="I35" s="681"/>
      <c r="J35" s="681"/>
      <c r="K35" s="681"/>
      <c r="L35" s="681"/>
      <c r="M35" s="681"/>
      <c r="N35" s="681"/>
      <c r="O35" s="681"/>
      <c r="P35" s="681"/>
      <c r="Q35" s="682"/>
      <c r="R35" s="683">
        <v>891465</v>
      </c>
      <c r="S35" s="684"/>
      <c r="T35" s="684"/>
      <c r="U35" s="684"/>
      <c r="V35" s="684"/>
      <c r="W35" s="684"/>
      <c r="X35" s="684"/>
      <c r="Y35" s="685"/>
      <c r="Z35" s="686">
        <v>3.9</v>
      </c>
      <c r="AA35" s="686"/>
      <c r="AB35" s="686"/>
      <c r="AC35" s="686"/>
      <c r="AD35" s="687" t="s">
        <v>239</v>
      </c>
      <c r="AE35" s="687"/>
      <c r="AF35" s="687"/>
      <c r="AG35" s="687"/>
      <c r="AH35" s="687"/>
      <c r="AI35" s="687"/>
      <c r="AJ35" s="687"/>
      <c r="AK35" s="687"/>
      <c r="AL35" s="688" t="s">
        <v>137</v>
      </c>
      <c r="AM35" s="689"/>
      <c r="AN35" s="689"/>
      <c r="AO35" s="690"/>
      <c r="AP35" s="235"/>
      <c r="AQ35" s="662" t="s">
        <v>323</v>
      </c>
      <c r="AR35" s="663"/>
      <c r="AS35" s="663"/>
      <c r="AT35" s="663"/>
      <c r="AU35" s="663"/>
      <c r="AV35" s="663"/>
      <c r="AW35" s="663"/>
      <c r="AX35" s="663"/>
      <c r="AY35" s="663"/>
      <c r="AZ35" s="663"/>
      <c r="BA35" s="663"/>
      <c r="BB35" s="663"/>
      <c r="BC35" s="663"/>
      <c r="BD35" s="663"/>
      <c r="BE35" s="663"/>
      <c r="BF35" s="664"/>
      <c r="BG35" s="662" t="s">
        <v>324</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325</v>
      </c>
      <c r="CE35" s="699"/>
      <c r="CF35" s="699"/>
      <c r="CG35" s="699"/>
      <c r="CH35" s="699"/>
      <c r="CI35" s="699"/>
      <c r="CJ35" s="699"/>
      <c r="CK35" s="699"/>
      <c r="CL35" s="699"/>
      <c r="CM35" s="699"/>
      <c r="CN35" s="699"/>
      <c r="CO35" s="699"/>
      <c r="CP35" s="699"/>
      <c r="CQ35" s="700"/>
      <c r="CR35" s="683">
        <v>228263</v>
      </c>
      <c r="CS35" s="719"/>
      <c r="CT35" s="719"/>
      <c r="CU35" s="719"/>
      <c r="CV35" s="719"/>
      <c r="CW35" s="719"/>
      <c r="CX35" s="719"/>
      <c r="CY35" s="720"/>
      <c r="CZ35" s="688">
        <v>1</v>
      </c>
      <c r="DA35" s="717"/>
      <c r="DB35" s="717"/>
      <c r="DC35" s="721"/>
      <c r="DD35" s="692">
        <v>198230</v>
      </c>
      <c r="DE35" s="719"/>
      <c r="DF35" s="719"/>
      <c r="DG35" s="719"/>
      <c r="DH35" s="719"/>
      <c r="DI35" s="719"/>
      <c r="DJ35" s="719"/>
      <c r="DK35" s="720"/>
      <c r="DL35" s="692">
        <v>169865</v>
      </c>
      <c r="DM35" s="719"/>
      <c r="DN35" s="719"/>
      <c r="DO35" s="719"/>
      <c r="DP35" s="719"/>
      <c r="DQ35" s="719"/>
      <c r="DR35" s="719"/>
      <c r="DS35" s="719"/>
      <c r="DT35" s="719"/>
      <c r="DU35" s="719"/>
      <c r="DV35" s="720"/>
      <c r="DW35" s="688">
        <v>1.4</v>
      </c>
      <c r="DX35" s="717"/>
      <c r="DY35" s="717"/>
      <c r="DZ35" s="717"/>
      <c r="EA35" s="717"/>
      <c r="EB35" s="717"/>
      <c r="EC35" s="718"/>
    </row>
    <row r="36" spans="2:133" ht="11.25" customHeight="1">
      <c r="B36" s="680" t="s">
        <v>326</v>
      </c>
      <c r="C36" s="681"/>
      <c r="D36" s="681"/>
      <c r="E36" s="681"/>
      <c r="F36" s="681"/>
      <c r="G36" s="681"/>
      <c r="H36" s="681"/>
      <c r="I36" s="681"/>
      <c r="J36" s="681"/>
      <c r="K36" s="681"/>
      <c r="L36" s="681"/>
      <c r="M36" s="681"/>
      <c r="N36" s="681"/>
      <c r="O36" s="681"/>
      <c r="P36" s="681"/>
      <c r="Q36" s="682"/>
      <c r="R36" s="683">
        <v>1117428</v>
      </c>
      <c r="S36" s="684"/>
      <c r="T36" s="684"/>
      <c r="U36" s="684"/>
      <c r="V36" s="684"/>
      <c r="W36" s="684"/>
      <c r="X36" s="684"/>
      <c r="Y36" s="685"/>
      <c r="Z36" s="686">
        <v>4.9000000000000004</v>
      </c>
      <c r="AA36" s="686"/>
      <c r="AB36" s="686"/>
      <c r="AC36" s="686"/>
      <c r="AD36" s="687" t="s">
        <v>239</v>
      </c>
      <c r="AE36" s="687"/>
      <c r="AF36" s="687"/>
      <c r="AG36" s="687"/>
      <c r="AH36" s="687"/>
      <c r="AI36" s="687"/>
      <c r="AJ36" s="687"/>
      <c r="AK36" s="687"/>
      <c r="AL36" s="688" t="s">
        <v>137</v>
      </c>
      <c r="AM36" s="689"/>
      <c r="AN36" s="689"/>
      <c r="AO36" s="690"/>
      <c r="AP36" s="235"/>
      <c r="AQ36" s="757" t="s">
        <v>327</v>
      </c>
      <c r="AR36" s="758"/>
      <c r="AS36" s="758"/>
      <c r="AT36" s="758"/>
      <c r="AU36" s="758"/>
      <c r="AV36" s="758"/>
      <c r="AW36" s="758"/>
      <c r="AX36" s="758"/>
      <c r="AY36" s="759"/>
      <c r="AZ36" s="672">
        <v>2705661</v>
      </c>
      <c r="BA36" s="673"/>
      <c r="BB36" s="673"/>
      <c r="BC36" s="673"/>
      <c r="BD36" s="673"/>
      <c r="BE36" s="673"/>
      <c r="BF36" s="760"/>
      <c r="BG36" s="694" t="s">
        <v>328</v>
      </c>
      <c r="BH36" s="695"/>
      <c r="BI36" s="695"/>
      <c r="BJ36" s="695"/>
      <c r="BK36" s="695"/>
      <c r="BL36" s="695"/>
      <c r="BM36" s="695"/>
      <c r="BN36" s="695"/>
      <c r="BO36" s="695"/>
      <c r="BP36" s="695"/>
      <c r="BQ36" s="695"/>
      <c r="BR36" s="695"/>
      <c r="BS36" s="695"/>
      <c r="BT36" s="695"/>
      <c r="BU36" s="696"/>
      <c r="BV36" s="672">
        <v>215620</v>
      </c>
      <c r="BW36" s="673"/>
      <c r="BX36" s="673"/>
      <c r="BY36" s="673"/>
      <c r="BZ36" s="673"/>
      <c r="CA36" s="673"/>
      <c r="CB36" s="760"/>
      <c r="CD36" s="698" t="s">
        <v>329</v>
      </c>
      <c r="CE36" s="699"/>
      <c r="CF36" s="699"/>
      <c r="CG36" s="699"/>
      <c r="CH36" s="699"/>
      <c r="CI36" s="699"/>
      <c r="CJ36" s="699"/>
      <c r="CK36" s="699"/>
      <c r="CL36" s="699"/>
      <c r="CM36" s="699"/>
      <c r="CN36" s="699"/>
      <c r="CO36" s="699"/>
      <c r="CP36" s="699"/>
      <c r="CQ36" s="700"/>
      <c r="CR36" s="683">
        <v>3206144</v>
      </c>
      <c r="CS36" s="684"/>
      <c r="CT36" s="684"/>
      <c r="CU36" s="684"/>
      <c r="CV36" s="684"/>
      <c r="CW36" s="684"/>
      <c r="CX36" s="684"/>
      <c r="CY36" s="685"/>
      <c r="CZ36" s="688">
        <v>14.5</v>
      </c>
      <c r="DA36" s="717"/>
      <c r="DB36" s="717"/>
      <c r="DC36" s="721"/>
      <c r="DD36" s="692">
        <v>2981003</v>
      </c>
      <c r="DE36" s="684"/>
      <c r="DF36" s="684"/>
      <c r="DG36" s="684"/>
      <c r="DH36" s="684"/>
      <c r="DI36" s="684"/>
      <c r="DJ36" s="684"/>
      <c r="DK36" s="685"/>
      <c r="DL36" s="692">
        <v>2039897</v>
      </c>
      <c r="DM36" s="684"/>
      <c r="DN36" s="684"/>
      <c r="DO36" s="684"/>
      <c r="DP36" s="684"/>
      <c r="DQ36" s="684"/>
      <c r="DR36" s="684"/>
      <c r="DS36" s="684"/>
      <c r="DT36" s="684"/>
      <c r="DU36" s="684"/>
      <c r="DV36" s="685"/>
      <c r="DW36" s="688">
        <v>16.8</v>
      </c>
      <c r="DX36" s="717"/>
      <c r="DY36" s="717"/>
      <c r="DZ36" s="717"/>
      <c r="EA36" s="717"/>
      <c r="EB36" s="717"/>
      <c r="EC36" s="718"/>
    </row>
    <row r="37" spans="2:133" ht="11.25" customHeight="1">
      <c r="B37" s="680" t="s">
        <v>330</v>
      </c>
      <c r="C37" s="681"/>
      <c r="D37" s="681"/>
      <c r="E37" s="681"/>
      <c r="F37" s="681"/>
      <c r="G37" s="681"/>
      <c r="H37" s="681"/>
      <c r="I37" s="681"/>
      <c r="J37" s="681"/>
      <c r="K37" s="681"/>
      <c r="L37" s="681"/>
      <c r="M37" s="681"/>
      <c r="N37" s="681"/>
      <c r="O37" s="681"/>
      <c r="P37" s="681"/>
      <c r="Q37" s="682"/>
      <c r="R37" s="683">
        <v>1402313</v>
      </c>
      <c r="S37" s="684"/>
      <c r="T37" s="684"/>
      <c r="U37" s="684"/>
      <c r="V37" s="684"/>
      <c r="W37" s="684"/>
      <c r="X37" s="684"/>
      <c r="Y37" s="685"/>
      <c r="Z37" s="686">
        <v>6.1</v>
      </c>
      <c r="AA37" s="686"/>
      <c r="AB37" s="686"/>
      <c r="AC37" s="686"/>
      <c r="AD37" s="687" t="s">
        <v>137</v>
      </c>
      <c r="AE37" s="687"/>
      <c r="AF37" s="687"/>
      <c r="AG37" s="687"/>
      <c r="AH37" s="687"/>
      <c r="AI37" s="687"/>
      <c r="AJ37" s="687"/>
      <c r="AK37" s="687"/>
      <c r="AL37" s="688" t="s">
        <v>137</v>
      </c>
      <c r="AM37" s="689"/>
      <c r="AN37" s="689"/>
      <c r="AO37" s="690"/>
      <c r="AQ37" s="761" t="s">
        <v>331</v>
      </c>
      <c r="AR37" s="762"/>
      <c r="AS37" s="762"/>
      <c r="AT37" s="762"/>
      <c r="AU37" s="762"/>
      <c r="AV37" s="762"/>
      <c r="AW37" s="762"/>
      <c r="AX37" s="762"/>
      <c r="AY37" s="763"/>
      <c r="AZ37" s="683">
        <v>733441</v>
      </c>
      <c r="BA37" s="684"/>
      <c r="BB37" s="684"/>
      <c r="BC37" s="684"/>
      <c r="BD37" s="719"/>
      <c r="BE37" s="719"/>
      <c r="BF37" s="750"/>
      <c r="BG37" s="698" t="s">
        <v>332</v>
      </c>
      <c r="BH37" s="699"/>
      <c r="BI37" s="699"/>
      <c r="BJ37" s="699"/>
      <c r="BK37" s="699"/>
      <c r="BL37" s="699"/>
      <c r="BM37" s="699"/>
      <c r="BN37" s="699"/>
      <c r="BO37" s="699"/>
      <c r="BP37" s="699"/>
      <c r="BQ37" s="699"/>
      <c r="BR37" s="699"/>
      <c r="BS37" s="699"/>
      <c r="BT37" s="699"/>
      <c r="BU37" s="700"/>
      <c r="BV37" s="683">
        <v>138688</v>
      </c>
      <c r="BW37" s="684"/>
      <c r="BX37" s="684"/>
      <c r="BY37" s="684"/>
      <c r="BZ37" s="684"/>
      <c r="CA37" s="684"/>
      <c r="CB37" s="693"/>
      <c r="CD37" s="698" t="s">
        <v>333</v>
      </c>
      <c r="CE37" s="699"/>
      <c r="CF37" s="699"/>
      <c r="CG37" s="699"/>
      <c r="CH37" s="699"/>
      <c r="CI37" s="699"/>
      <c r="CJ37" s="699"/>
      <c r="CK37" s="699"/>
      <c r="CL37" s="699"/>
      <c r="CM37" s="699"/>
      <c r="CN37" s="699"/>
      <c r="CO37" s="699"/>
      <c r="CP37" s="699"/>
      <c r="CQ37" s="700"/>
      <c r="CR37" s="683">
        <v>1505318</v>
      </c>
      <c r="CS37" s="719"/>
      <c r="CT37" s="719"/>
      <c r="CU37" s="719"/>
      <c r="CV37" s="719"/>
      <c r="CW37" s="719"/>
      <c r="CX37" s="719"/>
      <c r="CY37" s="720"/>
      <c r="CZ37" s="688">
        <v>6.8</v>
      </c>
      <c r="DA37" s="717"/>
      <c r="DB37" s="717"/>
      <c r="DC37" s="721"/>
      <c r="DD37" s="692">
        <v>1505318</v>
      </c>
      <c r="DE37" s="719"/>
      <c r="DF37" s="719"/>
      <c r="DG37" s="719"/>
      <c r="DH37" s="719"/>
      <c r="DI37" s="719"/>
      <c r="DJ37" s="719"/>
      <c r="DK37" s="720"/>
      <c r="DL37" s="692">
        <v>1420092</v>
      </c>
      <c r="DM37" s="719"/>
      <c r="DN37" s="719"/>
      <c r="DO37" s="719"/>
      <c r="DP37" s="719"/>
      <c r="DQ37" s="719"/>
      <c r="DR37" s="719"/>
      <c r="DS37" s="719"/>
      <c r="DT37" s="719"/>
      <c r="DU37" s="719"/>
      <c r="DV37" s="720"/>
      <c r="DW37" s="688">
        <v>11.7</v>
      </c>
      <c r="DX37" s="717"/>
      <c r="DY37" s="717"/>
      <c r="DZ37" s="717"/>
      <c r="EA37" s="717"/>
      <c r="EB37" s="717"/>
      <c r="EC37" s="718"/>
    </row>
    <row r="38" spans="2:133" ht="11.25" customHeight="1">
      <c r="B38" s="680" t="s">
        <v>334</v>
      </c>
      <c r="C38" s="681"/>
      <c r="D38" s="681"/>
      <c r="E38" s="681"/>
      <c r="F38" s="681"/>
      <c r="G38" s="681"/>
      <c r="H38" s="681"/>
      <c r="I38" s="681"/>
      <c r="J38" s="681"/>
      <c r="K38" s="681"/>
      <c r="L38" s="681"/>
      <c r="M38" s="681"/>
      <c r="N38" s="681"/>
      <c r="O38" s="681"/>
      <c r="P38" s="681"/>
      <c r="Q38" s="682"/>
      <c r="R38" s="683">
        <v>355793</v>
      </c>
      <c r="S38" s="684"/>
      <c r="T38" s="684"/>
      <c r="U38" s="684"/>
      <c r="V38" s="684"/>
      <c r="W38" s="684"/>
      <c r="X38" s="684"/>
      <c r="Y38" s="685"/>
      <c r="Z38" s="686">
        <v>1.5</v>
      </c>
      <c r="AA38" s="686"/>
      <c r="AB38" s="686"/>
      <c r="AC38" s="686"/>
      <c r="AD38" s="687">
        <v>2978</v>
      </c>
      <c r="AE38" s="687"/>
      <c r="AF38" s="687"/>
      <c r="AG38" s="687"/>
      <c r="AH38" s="687"/>
      <c r="AI38" s="687"/>
      <c r="AJ38" s="687"/>
      <c r="AK38" s="687"/>
      <c r="AL38" s="688">
        <v>0</v>
      </c>
      <c r="AM38" s="689"/>
      <c r="AN38" s="689"/>
      <c r="AO38" s="690"/>
      <c r="AQ38" s="761" t="s">
        <v>335</v>
      </c>
      <c r="AR38" s="762"/>
      <c r="AS38" s="762"/>
      <c r="AT38" s="762"/>
      <c r="AU38" s="762"/>
      <c r="AV38" s="762"/>
      <c r="AW38" s="762"/>
      <c r="AX38" s="762"/>
      <c r="AY38" s="763"/>
      <c r="AZ38" s="683">
        <v>35632</v>
      </c>
      <c r="BA38" s="684"/>
      <c r="BB38" s="684"/>
      <c r="BC38" s="684"/>
      <c r="BD38" s="719"/>
      <c r="BE38" s="719"/>
      <c r="BF38" s="750"/>
      <c r="BG38" s="698" t="s">
        <v>336</v>
      </c>
      <c r="BH38" s="699"/>
      <c r="BI38" s="699"/>
      <c r="BJ38" s="699"/>
      <c r="BK38" s="699"/>
      <c r="BL38" s="699"/>
      <c r="BM38" s="699"/>
      <c r="BN38" s="699"/>
      <c r="BO38" s="699"/>
      <c r="BP38" s="699"/>
      <c r="BQ38" s="699"/>
      <c r="BR38" s="699"/>
      <c r="BS38" s="699"/>
      <c r="BT38" s="699"/>
      <c r="BU38" s="700"/>
      <c r="BV38" s="683">
        <v>7259</v>
      </c>
      <c r="BW38" s="684"/>
      <c r="BX38" s="684"/>
      <c r="BY38" s="684"/>
      <c r="BZ38" s="684"/>
      <c r="CA38" s="684"/>
      <c r="CB38" s="693"/>
      <c r="CD38" s="698" t="s">
        <v>337</v>
      </c>
      <c r="CE38" s="699"/>
      <c r="CF38" s="699"/>
      <c r="CG38" s="699"/>
      <c r="CH38" s="699"/>
      <c r="CI38" s="699"/>
      <c r="CJ38" s="699"/>
      <c r="CK38" s="699"/>
      <c r="CL38" s="699"/>
      <c r="CM38" s="699"/>
      <c r="CN38" s="699"/>
      <c r="CO38" s="699"/>
      <c r="CP38" s="699"/>
      <c r="CQ38" s="700"/>
      <c r="CR38" s="683">
        <v>1936588</v>
      </c>
      <c r="CS38" s="684"/>
      <c r="CT38" s="684"/>
      <c r="CU38" s="684"/>
      <c r="CV38" s="684"/>
      <c r="CW38" s="684"/>
      <c r="CX38" s="684"/>
      <c r="CY38" s="685"/>
      <c r="CZ38" s="688">
        <v>8.6999999999999993</v>
      </c>
      <c r="DA38" s="717"/>
      <c r="DB38" s="717"/>
      <c r="DC38" s="721"/>
      <c r="DD38" s="692">
        <v>1573780</v>
      </c>
      <c r="DE38" s="684"/>
      <c r="DF38" s="684"/>
      <c r="DG38" s="684"/>
      <c r="DH38" s="684"/>
      <c r="DI38" s="684"/>
      <c r="DJ38" s="684"/>
      <c r="DK38" s="685"/>
      <c r="DL38" s="692">
        <v>1486232</v>
      </c>
      <c r="DM38" s="684"/>
      <c r="DN38" s="684"/>
      <c r="DO38" s="684"/>
      <c r="DP38" s="684"/>
      <c r="DQ38" s="684"/>
      <c r="DR38" s="684"/>
      <c r="DS38" s="684"/>
      <c r="DT38" s="684"/>
      <c r="DU38" s="684"/>
      <c r="DV38" s="685"/>
      <c r="DW38" s="688">
        <v>12.3</v>
      </c>
      <c r="DX38" s="717"/>
      <c r="DY38" s="717"/>
      <c r="DZ38" s="717"/>
      <c r="EA38" s="717"/>
      <c r="EB38" s="717"/>
      <c r="EC38" s="718"/>
    </row>
    <row r="39" spans="2:133" ht="11.25" customHeight="1">
      <c r="B39" s="680" t="s">
        <v>338</v>
      </c>
      <c r="C39" s="681"/>
      <c r="D39" s="681"/>
      <c r="E39" s="681"/>
      <c r="F39" s="681"/>
      <c r="G39" s="681"/>
      <c r="H39" s="681"/>
      <c r="I39" s="681"/>
      <c r="J39" s="681"/>
      <c r="K39" s="681"/>
      <c r="L39" s="681"/>
      <c r="M39" s="681"/>
      <c r="N39" s="681"/>
      <c r="O39" s="681"/>
      <c r="P39" s="681"/>
      <c r="Q39" s="682"/>
      <c r="R39" s="683">
        <v>1298098</v>
      </c>
      <c r="S39" s="684"/>
      <c r="T39" s="684"/>
      <c r="U39" s="684"/>
      <c r="V39" s="684"/>
      <c r="W39" s="684"/>
      <c r="X39" s="684"/>
      <c r="Y39" s="685"/>
      <c r="Z39" s="686">
        <v>5.6</v>
      </c>
      <c r="AA39" s="686"/>
      <c r="AB39" s="686"/>
      <c r="AC39" s="686"/>
      <c r="AD39" s="687" t="s">
        <v>239</v>
      </c>
      <c r="AE39" s="687"/>
      <c r="AF39" s="687"/>
      <c r="AG39" s="687"/>
      <c r="AH39" s="687"/>
      <c r="AI39" s="687"/>
      <c r="AJ39" s="687"/>
      <c r="AK39" s="687"/>
      <c r="AL39" s="688" t="s">
        <v>239</v>
      </c>
      <c r="AM39" s="689"/>
      <c r="AN39" s="689"/>
      <c r="AO39" s="690"/>
      <c r="AQ39" s="761" t="s">
        <v>339</v>
      </c>
      <c r="AR39" s="762"/>
      <c r="AS39" s="762"/>
      <c r="AT39" s="762"/>
      <c r="AU39" s="762"/>
      <c r="AV39" s="762"/>
      <c r="AW39" s="762"/>
      <c r="AX39" s="762"/>
      <c r="AY39" s="763"/>
      <c r="AZ39" s="683" t="s">
        <v>137</v>
      </c>
      <c r="BA39" s="684"/>
      <c r="BB39" s="684"/>
      <c r="BC39" s="684"/>
      <c r="BD39" s="719"/>
      <c r="BE39" s="719"/>
      <c r="BF39" s="750"/>
      <c r="BG39" s="698" t="s">
        <v>340</v>
      </c>
      <c r="BH39" s="699"/>
      <c r="BI39" s="699"/>
      <c r="BJ39" s="699"/>
      <c r="BK39" s="699"/>
      <c r="BL39" s="699"/>
      <c r="BM39" s="699"/>
      <c r="BN39" s="699"/>
      <c r="BO39" s="699"/>
      <c r="BP39" s="699"/>
      <c r="BQ39" s="699"/>
      <c r="BR39" s="699"/>
      <c r="BS39" s="699"/>
      <c r="BT39" s="699"/>
      <c r="BU39" s="700"/>
      <c r="BV39" s="683">
        <v>11569</v>
      </c>
      <c r="BW39" s="684"/>
      <c r="BX39" s="684"/>
      <c r="BY39" s="684"/>
      <c r="BZ39" s="684"/>
      <c r="CA39" s="684"/>
      <c r="CB39" s="693"/>
      <c r="CD39" s="698" t="s">
        <v>341</v>
      </c>
      <c r="CE39" s="699"/>
      <c r="CF39" s="699"/>
      <c r="CG39" s="699"/>
      <c r="CH39" s="699"/>
      <c r="CI39" s="699"/>
      <c r="CJ39" s="699"/>
      <c r="CK39" s="699"/>
      <c r="CL39" s="699"/>
      <c r="CM39" s="699"/>
      <c r="CN39" s="699"/>
      <c r="CO39" s="699"/>
      <c r="CP39" s="699"/>
      <c r="CQ39" s="700"/>
      <c r="CR39" s="683">
        <v>1380753</v>
      </c>
      <c r="CS39" s="719"/>
      <c r="CT39" s="719"/>
      <c r="CU39" s="719"/>
      <c r="CV39" s="719"/>
      <c r="CW39" s="719"/>
      <c r="CX39" s="719"/>
      <c r="CY39" s="720"/>
      <c r="CZ39" s="688">
        <v>6.2</v>
      </c>
      <c r="DA39" s="717"/>
      <c r="DB39" s="717"/>
      <c r="DC39" s="721"/>
      <c r="DD39" s="692">
        <v>476536</v>
      </c>
      <c r="DE39" s="719"/>
      <c r="DF39" s="719"/>
      <c r="DG39" s="719"/>
      <c r="DH39" s="719"/>
      <c r="DI39" s="719"/>
      <c r="DJ39" s="719"/>
      <c r="DK39" s="720"/>
      <c r="DL39" s="692" t="s">
        <v>137</v>
      </c>
      <c r="DM39" s="719"/>
      <c r="DN39" s="719"/>
      <c r="DO39" s="719"/>
      <c r="DP39" s="719"/>
      <c r="DQ39" s="719"/>
      <c r="DR39" s="719"/>
      <c r="DS39" s="719"/>
      <c r="DT39" s="719"/>
      <c r="DU39" s="719"/>
      <c r="DV39" s="720"/>
      <c r="DW39" s="688" t="s">
        <v>239</v>
      </c>
      <c r="DX39" s="717"/>
      <c r="DY39" s="717"/>
      <c r="DZ39" s="717"/>
      <c r="EA39" s="717"/>
      <c r="EB39" s="717"/>
      <c r="EC39" s="718"/>
    </row>
    <row r="40" spans="2:133" ht="11.25" customHeight="1">
      <c r="B40" s="680" t="s">
        <v>342</v>
      </c>
      <c r="C40" s="681"/>
      <c r="D40" s="681"/>
      <c r="E40" s="681"/>
      <c r="F40" s="681"/>
      <c r="G40" s="681"/>
      <c r="H40" s="681"/>
      <c r="I40" s="681"/>
      <c r="J40" s="681"/>
      <c r="K40" s="681"/>
      <c r="L40" s="681"/>
      <c r="M40" s="681"/>
      <c r="N40" s="681"/>
      <c r="O40" s="681"/>
      <c r="P40" s="681"/>
      <c r="Q40" s="682"/>
      <c r="R40" s="683" t="s">
        <v>239</v>
      </c>
      <c r="S40" s="684"/>
      <c r="T40" s="684"/>
      <c r="U40" s="684"/>
      <c r="V40" s="684"/>
      <c r="W40" s="684"/>
      <c r="X40" s="684"/>
      <c r="Y40" s="685"/>
      <c r="Z40" s="686" t="s">
        <v>239</v>
      </c>
      <c r="AA40" s="686"/>
      <c r="AB40" s="686"/>
      <c r="AC40" s="686"/>
      <c r="AD40" s="687" t="s">
        <v>137</v>
      </c>
      <c r="AE40" s="687"/>
      <c r="AF40" s="687"/>
      <c r="AG40" s="687"/>
      <c r="AH40" s="687"/>
      <c r="AI40" s="687"/>
      <c r="AJ40" s="687"/>
      <c r="AK40" s="687"/>
      <c r="AL40" s="688" t="s">
        <v>239</v>
      </c>
      <c r="AM40" s="689"/>
      <c r="AN40" s="689"/>
      <c r="AO40" s="690"/>
      <c r="AQ40" s="761" t="s">
        <v>343</v>
      </c>
      <c r="AR40" s="762"/>
      <c r="AS40" s="762"/>
      <c r="AT40" s="762"/>
      <c r="AU40" s="762"/>
      <c r="AV40" s="762"/>
      <c r="AW40" s="762"/>
      <c r="AX40" s="762"/>
      <c r="AY40" s="763"/>
      <c r="AZ40" s="683" t="s">
        <v>137</v>
      </c>
      <c r="BA40" s="684"/>
      <c r="BB40" s="684"/>
      <c r="BC40" s="684"/>
      <c r="BD40" s="719"/>
      <c r="BE40" s="719"/>
      <c r="BF40" s="750"/>
      <c r="BG40" s="764" t="s">
        <v>344</v>
      </c>
      <c r="BH40" s="765"/>
      <c r="BI40" s="765"/>
      <c r="BJ40" s="765"/>
      <c r="BK40" s="765"/>
      <c r="BL40" s="236"/>
      <c r="BM40" s="699" t="s">
        <v>345</v>
      </c>
      <c r="BN40" s="699"/>
      <c r="BO40" s="699"/>
      <c r="BP40" s="699"/>
      <c r="BQ40" s="699"/>
      <c r="BR40" s="699"/>
      <c r="BS40" s="699"/>
      <c r="BT40" s="699"/>
      <c r="BU40" s="700"/>
      <c r="BV40" s="683">
        <v>101</v>
      </c>
      <c r="BW40" s="684"/>
      <c r="BX40" s="684"/>
      <c r="BY40" s="684"/>
      <c r="BZ40" s="684"/>
      <c r="CA40" s="684"/>
      <c r="CB40" s="693"/>
      <c r="CD40" s="698" t="s">
        <v>346</v>
      </c>
      <c r="CE40" s="699"/>
      <c r="CF40" s="699"/>
      <c r="CG40" s="699"/>
      <c r="CH40" s="699"/>
      <c r="CI40" s="699"/>
      <c r="CJ40" s="699"/>
      <c r="CK40" s="699"/>
      <c r="CL40" s="699"/>
      <c r="CM40" s="699"/>
      <c r="CN40" s="699"/>
      <c r="CO40" s="699"/>
      <c r="CP40" s="699"/>
      <c r="CQ40" s="700"/>
      <c r="CR40" s="683">
        <v>67143</v>
      </c>
      <c r="CS40" s="684"/>
      <c r="CT40" s="684"/>
      <c r="CU40" s="684"/>
      <c r="CV40" s="684"/>
      <c r="CW40" s="684"/>
      <c r="CX40" s="684"/>
      <c r="CY40" s="685"/>
      <c r="CZ40" s="688">
        <v>0.3</v>
      </c>
      <c r="DA40" s="717"/>
      <c r="DB40" s="717"/>
      <c r="DC40" s="721"/>
      <c r="DD40" s="692">
        <v>20943</v>
      </c>
      <c r="DE40" s="684"/>
      <c r="DF40" s="684"/>
      <c r="DG40" s="684"/>
      <c r="DH40" s="684"/>
      <c r="DI40" s="684"/>
      <c r="DJ40" s="684"/>
      <c r="DK40" s="685"/>
      <c r="DL40" s="692" t="s">
        <v>137</v>
      </c>
      <c r="DM40" s="684"/>
      <c r="DN40" s="684"/>
      <c r="DO40" s="684"/>
      <c r="DP40" s="684"/>
      <c r="DQ40" s="684"/>
      <c r="DR40" s="684"/>
      <c r="DS40" s="684"/>
      <c r="DT40" s="684"/>
      <c r="DU40" s="684"/>
      <c r="DV40" s="685"/>
      <c r="DW40" s="688" t="s">
        <v>137</v>
      </c>
      <c r="DX40" s="717"/>
      <c r="DY40" s="717"/>
      <c r="DZ40" s="717"/>
      <c r="EA40" s="717"/>
      <c r="EB40" s="717"/>
      <c r="EC40" s="718"/>
    </row>
    <row r="41" spans="2:133" ht="11.25" customHeight="1">
      <c r="B41" s="680" t="s">
        <v>347</v>
      </c>
      <c r="C41" s="681"/>
      <c r="D41" s="681"/>
      <c r="E41" s="681"/>
      <c r="F41" s="681"/>
      <c r="G41" s="681"/>
      <c r="H41" s="681"/>
      <c r="I41" s="681"/>
      <c r="J41" s="681"/>
      <c r="K41" s="681"/>
      <c r="L41" s="681"/>
      <c r="M41" s="681"/>
      <c r="N41" s="681"/>
      <c r="O41" s="681"/>
      <c r="P41" s="681"/>
      <c r="Q41" s="682"/>
      <c r="R41" s="683">
        <v>672398</v>
      </c>
      <c r="S41" s="684"/>
      <c r="T41" s="684"/>
      <c r="U41" s="684"/>
      <c r="V41" s="684"/>
      <c r="W41" s="684"/>
      <c r="X41" s="684"/>
      <c r="Y41" s="685"/>
      <c r="Z41" s="686">
        <v>2.9</v>
      </c>
      <c r="AA41" s="686"/>
      <c r="AB41" s="686"/>
      <c r="AC41" s="686"/>
      <c r="AD41" s="687" t="s">
        <v>137</v>
      </c>
      <c r="AE41" s="687"/>
      <c r="AF41" s="687"/>
      <c r="AG41" s="687"/>
      <c r="AH41" s="687"/>
      <c r="AI41" s="687"/>
      <c r="AJ41" s="687"/>
      <c r="AK41" s="687"/>
      <c r="AL41" s="688" t="s">
        <v>137</v>
      </c>
      <c r="AM41" s="689"/>
      <c r="AN41" s="689"/>
      <c r="AO41" s="690"/>
      <c r="AQ41" s="761" t="s">
        <v>348</v>
      </c>
      <c r="AR41" s="762"/>
      <c r="AS41" s="762"/>
      <c r="AT41" s="762"/>
      <c r="AU41" s="762"/>
      <c r="AV41" s="762"/>
      <c r="AW41" s="762"/>
      <c r="AX41" s="762"/>
      <c r="AY41" s="763"/>
      <c r="AZ41" s="683">
        <v>524138</v>
      </c>
      <c r="BA41" s="684"/>
      <c r="BB41" s="684"/>
      <c r="BC41" s="684"/>
      <c r="BD41" s="719"/>
      <c r="BE41" s="719"/>
      <c r="BF41" s="750"/>
      <c r="BG41" s="764"/>
      <c r="BH41" s="765"/>
      <c r="BI41" s="765"/>
      <c r="BJ41" s="765"/>
      <c r="BK41" s="765"/>
      <c r="BL41" s="236"/>
      <c r="BM41" s="699" t="s">
        <v>349</v>
      </c>
      <c r="BN41" s="699"/>
      <c r="BO41" s="699"/>
      <c r="BP41" s="699"/>
      <c r="BQ41" s="699"/>
      <c r="BR41" s="699"/>
      <c r="BS41" s="699"/>
      <c r="BT41" s="699"/>
      <c r="BU41" s="700"/>
      <c r="BV41" s="683">
        <v>1</v>
      </c>
      <c r="BW41" s="684"/>
      <c r="BX41" s="684"/>
      <c r="BY41" s="684"/>
      <c r="BZ41" s="684"/>
      <c r="CA41" s="684"/>
      <c r="CB41" s="693"/>
      <c r="CD41" s="698" t="s">
        <v>350</v>
      </c>
      <c r="CE41" s="699"/>
      <c r="CF41" s="699"/>
      <c r="CG41" s="699"/>
      <c r="CH41" s="699"/>
      <c r="CI41" s="699"/>
      <c r="CJ41" s="699"/>
      <c r="CK41" s="699"/>
      <c r="CL41" s="699"/>
      <c r="CM41" s="699"/>
      <c r="CN41" s="699"/>
      <c r="CO41" s="699"/>
      <c r="CP41" s="699"/>
      <c r="CQ41" s="700"/>
      <c r="CR41" s="683" t="s">
        <v>239</v>
      </c>
      <c r="CS41" s="719"/>
      <c r="CT41" s="719"/>
      <c r="CU41" s="719"/>
      <c r="CV41" s="719"/>
      <c r="CW41" s="719"/>
      <c r="CX41" s="719"/>
      <c r="CY41" s="720"/>
      <c r="CZ41" s="688" t="s">
        <v>137</v>
      </c>
      <c r="DA41" s="717"/>
      <c r="DB41" s="717"/>
      <c r="DC41" s="721"/>
      <c r="DD41" s="692" t="s">
        <v>137</v>
      </c>
      <c r="DE41" s="719"/>
      <c r="DF41" s="719"/>
      <c r="DG41" s="719"/>
      <c r="DH41" s="719"/>
      <c r="DI41" s="719"/>
      <c r="DJ41" s="719"/>
      <c r="DK41" s="720"/>
      <c r="DL41" s="770"/>
      <c r="DM41" s="771"/>
      <c r="DN41" s="771"/>
      <c r="DO41" s="771"/>
      <c r="DP41" s="771"/>
      <c r="DQ41" s="771"/>
      <c r="DR41" s="771"/>
      <c r="DS41" s="771"/>
      <c r="DT41" s="771"/>
      <c r="DU41" s="771"/>
      <c r="DV41" s="772"/>
      <c r="DW41" s="773"/>
      <c r="DX41" s="774"/>
      <c r="DY41" s="774"/>
      <c r="DZ41" s="774"/>
      <c r="EA41" s="774"/>
      <c r="EB41" s="774"/>
      <c r="EC41" s="775"/>
    </row>
    <row r="42" spans="2:133" ht="11.25" customHeight="1">
      <c r="B42" s="733" t="s">
        <v>351</v>
      </c>
      <c r="C42" s="734"/>
      <c r="D42" s="734"/>
      <c r="E42" s="734"/>
      <c r="F42" s="734"/>
      <c r="G42" s="734"/>
      <c r="H42" s="734"/>
      <c r="I42" s="734"/>
      <c r="J42" s="734"/>
      <c r="K42" s="734"/>
      <c r="L42" s="734"/>
      <c r="M42" s="734"/>
      <c r="N42" s="734"/>
      <c r="O42" s="734"/>
      <c r="P42" s="734"/>
      <c r="Q42" s="735"/>
      <c r="R42" s="768">
        <v>23025174</v>
      </c>
      <c r="S42" s="769"/>
      <c r="T42" s="769"/>
      <c r="U42" s="769"/>
      <c r="V42" s="769"/>
      <c r="W42" s="769"/>
      <c r="X42" s="769"/>
      <c r="Y42" s="777"/>
      <c r="Z42" s="778">
        <v>100</v>
      </c>
      <c r="AA42" s="778"/>
      <c r="AB42" s="778"/>
      <c r="AC42" s="778"/>
      <c r="AD42" s="779">
        <v>11455217</v>
      </c>
      <c r="AE42" s="779"/>
      <c r="AF42" s="779"/>
      <c r="AG42" s="779"/>
      <c r="AH42" s="779"/>
      <c r="AI42" s="779"/>
      <c r="AJ42" s="779"/>
      <c r="AK42" s="779"/>
      <c r="AL42" s="780">
        <v>100</v>
      </c>
      <c r="AM42" s="755"/>
      <c r="AN42" s="755"/>
      <c r="AO42" s="781"/>
      <c r="AQ42" s="782" t="s">
        <v>352</v>
      </c>
      <c r="AR42" s="783"/>
      <c r="AS42" s="783"/>
      <c r="AT42" s="783"/>
      <c r="AU42" s="783"/>
      <c r="AV42" s="783"/>
      <c r="AW42" s="783"/>
      <c r="AX42" s="783"/>
      <c r="AY42" s="784"/>
      <c r="AZ42" s="768">
        <v>1412450</v>
      </c>
      <c r="BA42" s="769"/>
      <c r="BB42" s="769"/>
      <c r="BC42" s="769"/>
      <c r="BD42" s="754"/>
      <c r="BE42" s="754"/>
      <c r="BF42" s="756"/>
      <c r="BG42" s="766"/>
      <c r="BH42" s="767"/>
      <c r="BI42" s="767"/>
      <c r="BJ42" s="767"/>
      <c r="BK42" s="767"/>
      <c r="BL42" s="237"/>
      <c r="BM42" s="709" t="s">
        <v>353</v>
      </c>
      <c r="BN42" s="709"/>
      <c r="BO42" s="709"/>
      <c r="BP42" s="709"/>
      <c r="BQ42" s="709"/>
      <c r="BR42" s="709"/>
      <c r="BS42" s="709"/>
      <c r="BT42" s="709"/>
      <c r="BU42" s="710"/>
      <c r="BV42" s="768">
        <v>357</v>
      </c>
      <c r="BW42" s="769"/>
      <c r="BX42" s="769"/>
      <c r="BY42" s="769"/>
      <c r="BZ42" s="769"/>
      <c r="CA42" s="769"/>
      <c r="CB42" s="776"/>
      <c r="CD42" s="680" t="s">
        <v>354</v>
      </c>
      <c r="CE42" s="681"/>
      <c r="CF42" s="681"/>
      <c r="CG42" s="681"/>
      <c r="CH42" s="681"/>
      <c r="CI42" s="681"/>
      <c r="CJ42" s="681"/>
      <c r="CK42" s="681"/>
      <c r="CL42" s="681"/>
      <c r="CM42" s="681"/>
      <c r="CN42" s="681"/>
      <c r="CO42" s="681"/>
      <c r="CP42" s="681"/>
      <c r="CQ42" s="682"/>
      <c r="CR42" s="683">
        <v>1980785</v>
      </c>
      <c r="CS42" s="684"/>
      <c r="CT42" s="684"/>
      <c r="CU42" s="684"/>
      <c r="CV42" s="684"/>
      <c r="CW42" s="684"/>
      <c r="CX42" s="684"/>
      <c r="CY42" s="685"/>
      <c r="CZ42" s="688">
        <v>8.9</v>
      </c>
      <c r="DA42" s="689"/>
      <c r="DB42" s="689"/>
      <c r="DC42" s="701"/>
      <c r="DD42" s="692">
        <v>419535</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c r="BV43" s="238"/>
      <c r="BW43" s="238"/>
      <c r="BX43" s="238"/>
      <c r="BY43" s="238"/>
      <c r="BZ43" s="238"/>
      <c r="CA43" s="238"/>
      <c r="CB43" s="238"/>
      <c r="CD43" s="680" t="s">
        <v>355</v>
      </c>
      <c r="CE43" s="681"/>
      <c r="CF43" s="681"/>
      <c r="CG43" s="681"/>
      <c r="CH43" s="681"/>
      <c r="CI43" s="681"/>
      <c r="CJ43" s="681"/>
      <c r="CK43" s="681"/>
      <c r="CL43" s="681"/>
      <c r="CM43" s="681"/>
      <c r="CN43" s="681"/>
      <c r="CO43" s="681"/>
      <c r="CP43" s="681"/>
      <c r="CQ43" s="682"/>
      <c r="CR43" s="683">
        <v>16680</v>
      </c>
      <c r="CS43" s="719"/>
      <c r="CT43" s="719"/>
      <c r="CU43" s="719"/>
      <c r="CV43" s="719"/>
      <c r="CW43" s="719"/>
      <c r="CX43" s="719"/>
      <c r="CY43" s="720"/>
      <c r="CZ43" s="688">
        <v>0.1</v>
      </c>
      <c r="DA43" s="717"/>
      <c r="DB43" s="717"/>
      <c r="DC43" s="721"/>
      <c r="DD43" s="692">
        <v>16678</v>
      </c>
      <c r="DE43" s="719"/>
      <c r="DF43" s="719"/>
      <c r="DG43" s="719"/>
      <c r="DH43" s="719"/>
      <c r="DI43" s="719"/>
      <c r="DJ43" s="719"/>
      <c r="DK43" s="720"/>
      <c r="DL43" s="770"/>
      <c r="DM43" s="771"/>
      <c r="DN43" s="771"/>
      <c r="DO43" s="771"/>
      <c r="DP43" s="771"/>
      <c r="DQ43" s="771"/>
      <c r="DR43" s="771"/>
      <c r="DS43" s="771"/>
      <c r="DT43" s="771"/>
      <c r="DU43" s="771"/>
      <c r="DV43" s="772"/>
      <c r="DW43" s="773"/>
      <c r="DX43" s="774"/>
      <c r="DY43" s="774"/>
      <c r="DZ43" s="774"/>
      <c r="EA43" s="774"/>
      <c r="EB43" s="774"/>
      <c r="EC43" s="775"/>
    </row>
    <row r="44" spans="2:133" ht="11.25" customHeight="1">
      <c r="CD44" s="795" t="s">
        <v>304</v>
      </c>
      <c r="CE44" s="796"/>
      <c r="CF44" s="680" t="s">
        <v>356</v>
      </c>
      <c r="CG44" s="681"/>
      <c r="CH44" s="681"/>
      <c r="CI44" s="681"/>
      <c r="CJ44" s="681"/>
      <c r="CK44" s="681"/>
      <c r="CL44" s="681"/>
      <c r="CM44" s="681"/>
      <c r="CN44" s="681"/>
      <c r="CO44" s="681"/>
      <c r="CP44" s="681"/>
      <c r="CQ44" s="682"/>
      <c r="CR44" s="683">
        <v>1979625</v>
      </c>
      <c r="CS44" s="684"/>
      <c r="CT44" s="684"/>
      <c r="CU44" s="684"/>
      <c r="CV44" s="684"/>
      <c r="CW44" s="684"/>
      <c r="CX44" s="684"/>
      <c r="CY44" s="685"/>
      <c r="CZ44" s="688">
        <v>8.9</v>
      </c>
      <c r="DA44" s="689"/>
      <c r="DB44" s="689"/>
      <c r="DC44" s="701"/>
      <c r="DD44" s="692">
        <v>418401</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c r="CD45" s="797"/>
      <c r="CE45" s="798"/>
      <c r="CF45" s="680" t="s">
        <v>357</v>
      </c>
      <c r="CG45" s="681"/>
      <c r="CH45" s="681"/>
      <c r="CI45" s="681"/>
      <c r="CJ45" s="681"/>
      <c r="CK45" s="681"/>
      <c r="CL45" s="681"/>
      <c r="CM45" s="681"/>
      <c r="CN45" s="681"/>
      <c r="CO45" s="681"/>
      <c r="CP45" s="681"/>
      <c r="CQ45" s="682"/>
      <c r="CR45" s="683">
        <v>1361714</v>
      </c>
      <c r="CS45" s="719"/>
      <c r="CT45" s="719"/>
      <c r="CU45" s="719"/>
      <c r="CV45" s="719"/>
      <c r="CW45" s="719"/>
      <c r="CX45" s="719"/>
      <c r="CY45" s="720"/>
      <c r="CZ45" s="688">
        <v>6.1</v>
      </c>
      <c r="DA45" s="717"/>
      <c r="DB45" s="717"/>
      <c r="DC45" s="721"/>
      <c r="DD45" s="692">
        <v>71730</v>
      </c>
      <c r="DE45" s="719"/>
      <c r="DF45" s="719"/>
      <c r="DG45" s="719"/>
      <c r="DH45" s="719"/>
      <c r="DI45" s="719"/>
      <c r="DJ45" s="719"/>
      <c r="DK45" s="720"/>
      <c r="DL45" s="770"/>
      <c r="DM45" s="771"/>
      <c r="DN45" s="771"/>
      <c r="DO45" s="771"/>
      <c r="DP45" s="771"/>
      <c r="DQ45" s="771"/>
      <c r="DR45" s="771"/>
      <c r="DS45" s="771"/>
      <c r="DT45" s="771"/>
      <c r="DU45" s="771"/>
      <c r="DV45" s="772"/>
      <c r="DW45" s="773"/>
      <c r="DX45" s="774"/>
      <c r="DY45" s="774"/>
      <c r="DZ45" s="774"/>
      <c r="EA45" s="774"/>
      <c r="EB45" s="774"/>
      <c r="EC45" s="775"/>
    </row>
    <row r="46" spans="2:133" ht="11.25" customHeight="1">
      <c r="B46" s="230" t="s">
        <v>358</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359</v>
      </c>
      <c r="CG46" s="681"/>
      <c r="CH46" s="681"/>
      <c r="CI46" s="681"/>
      <c r="CJ46" s="681"/>
      <c r="CK46" s="681"/>
      <c r="CL46" s="681"/>
      <c r="CM46" s="681"/>
      <c r="CN46" s="681"/>
      <c r="CO46" s="681"/>
      <c r="CP46" s="681"/>
      <c r="CQ46" s="682"/>
      <c r="CR46" s="683">
        <v>587385</v>
      </c>
      <c r="CS46" s="684"/>
      <c r="CT46" s="684"/>
      <c r="CU46" s="684"/>
      <c r="CV46" s="684"/>
      <c r="CW46" s="684"/>
      <c r="CX46" s="684"/>
      <c r="CY46" s="685"/>
      <c r="CZ46" s="688">
        <v>2.6</v>
      </c>
      <c r="DA46" s="689"/>
      <c r="DB46" s="689"/>
      <c r="DC46" s="701"/>
      <c r="DD46" s="692">
        <v>321145</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c r="B47" s="240" t="s">
        <v>360</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361</v>
      </c>
      <c r="CG47" s="681"/>
      <c r="CH47" s="681"/>
      <c r="CI47" s="681"/>
      <c r="CJ47" s="681"/>
      <c r="CK47" s="681"/>
      <c r="CL47" s="681"/>
      <c r="CM47" s="681"/>
      <c r="CN47" s="681"/>
      <c r="CO47" s="681"/>
      <c r="CP47" s="681"/>
      <c r="CQ47" s="682"/>
      <c r="CR47" s="683">
        <v>1160</v>
      </c>
      <c r="CS47" s="719"/>
      <c r="CT47" s="719"/>
      <c r="CU47" s="719"/>
      <c r="CV47" s="719"/>
      <c r="CW47" s="719"/>
      <c r="CX47" s="719"/>
      <c r="CY47" s="720"/>
      <c r="CZ47" s="688">
        <v>0</v>
      </c>
      <c r="DA47" s="717"/>
      <c r="DB47" s="717"/>
      <c r="DC47" s="721"/>
      <c r="DD47" s="692">
        <v>1134</v>
      </c>
      <c r="DE47" s="719"/>
      <c r="DF47" s="719"/>
      <c r="DG47" s="719"/>
      <c r="DH47" s="719"/>
      <c r="DI47" s="719"/>
      <c r="DJ47" s="719"/>
      <c r="DK47" s="720"/>
      <c r="DL47" s="770"/>
      <c r="DM47" s="771"/>
      <c r="DN47" s="771"/>
      <c r="DO47" s="771"/>
      <c r="DP47" s="771"/>
      <c r="DQ47" s="771"/>
      <c r="DR47" s="771"/>
      <c r="DS47" s="771"/>
      <c r="DT47" s="771"/>
      <c r="DU47" s="771"/>
      <c r="DV47" s="772"/>
      <c r="DW47" s="773"/>
      <c r="DX47" s="774"/>
      <c r="DY47" s="774"/>
      <c r="DZ47" s="774"/>
      <c r="EA47" s="774"/>
      <c r="EB47" s="774"/>
      <c r="EC47" s="775"/>
    </row>
    <row r="48" spans="2:133">
      <c r="B48" s="241" t="s">
        <v>362</v>
      </c>
      <c r="CD48" s="799"/>
      <c r="CE48" s="800"/>
      <c r="CF48" s="680" t="s">
        <v>363</v>
      </c>
      <c r="CG48" s="681"/>
      <c r="CH48" s="681"/>
      <c r="CI48" s="681"/>
      <c r="CJ48" s="681"/>
      <c r="CK48" s="681"/>
      <c r="CL48" s="681"/>
      <c r="CM48" s="681"/>
      <c r="CN48" s="681"/>
      <c r="CO48" s="681"/>
      <c r="CP48" s="681"/>
      <c r="CQ48" s="682"/>
      <c r="CR48" s="683" t="s">
        <v>239</v>
      </c>
      <c r="CS48" s="684"/>
      <c r="CT48" s="684"/>
      <c r="CU48" s="684"/>
      <c r="CV48" s="684"/>
      <c r="CW48" s="684"/>
      <c r="CX48" s="684"/>
      <c r="CY48" s="685"/>
      <c r="CZ48" s="688" t="s">
        <v>137</v>
      </c>
      <c r="DA48" s="689"/>
      <c r="DB48" s="689"/>
      <c r="DC48" s="701"/>
      <c r="DD48" s="692" t="s">
        <v>137</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c r="CD49" s="733" t="s">
        <v>364</v>
      </c>
      <c r="CE49" s="734"/>
      <c r="CF49" s="734"/>
      <c r="CG49" s="734"/>
      <c r="CH49" s="734"/>
      <c r="CI49" s="734"/>
      <c r="CJ49" s="734"/>
      <c r="CK49" s="734"/>
      <c r="CL49" s="734"/>
      <c r="CM49" s="734"/>
      <c r="CN49" s="734"/>
      <c r="CO49" s="734"/>
      <c r="CP49" s="734"/>
      <c r="CQ49" s="735"/>
      <c r="CR49" s="768">
        <v>22186151</v>
      </c>
      <c r="CS49" s="754"/>
      <c r="CT49" s="754"/>
      <c r="CU49" s="754"/>
      <c r="CV49" s="754"/>
      <c r="CW49" s="754"/>
      <c r="CX49" s="754"/>
      <c r="CY49" s="785"/>
      <c r="CZ49" s="780">
        <v>100</v>
      </c>
      <c r="DA49" s="786"/>
      <c r="DB49" s="786"/>
      <c r="DC49" s="787"/>
      <c r="DD49" s="788">
        <v>13725961</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iueh1la5Y/zF1pDcvU5k2ms2t50b91rQtdOCALj7wYiCMqWaZRQdKI9wqJmUqQ5wkxJLcpDn0Y/zVGVU3x2jmg==" saltValue="3mQQkfVGxeMRO99Vg8gBeA=="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3"/>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5" zeroHeight="1"/>
  <cols>
    <col min="1" max="130" width="2.625" style="290" customWidth="1"/>
    <col min="131" max="131" width="1.5" style="290" customWidth="1"/>
    <col min="132" max="16384" width="9" style="290" hidden="1"/>
  </cols>
  <sheetData>
    <row r="1" spans="1:131" s="248" customFormat="1" ht="11.25" customHeight="1" thickBot="1">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c r="A2" s="249" t="s">
        <v>365</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366</v>
      </c>
      <c r="DK2" s="831"/>
      <c r="DL2" s="831"/>
      <c r="DM2" s="831"/>
      <c r="DN2" s="831"/>
      <c r="DO2" s="832"/>
      <c r="DP2" s="250"/>
      <c r="DQ2" s="830" t="s">
        <v>367</v>
      </c>
      <c r="DR2" s="831"/>
      <c r="DS2" s="831"/>
      <c r="DT2" s="831"/>
      <c r="DU2" s="831"/>
      <c r="DV2" s="831"/>
      <c r="DW2" s="831"/>
      <c r="DX2" s="831"/>
      <c r="DY2" s="831"/>
      <c r="DZ2" s="832"/>
      <c r="EA2" s="251"/>
    </row>
    <row r="3" spans="1:131" s="248" customFormat="1" ht="11.25" customHeight="1">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c r="A4" s="833" t="s">
        <v>368</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369</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c r="A5" s="824" t="s">
        <v>370</v>
      </c>
      <c r="B5" s="825"/>
      <c r="C5" s="825"/>
      <c r="D5" s="825"/>
      <c r="E5" s="825"/>
      <c r="F5" s="825"/>
      <c r="G5" s="825"/>
      <c r="H5" s="825"/>
      <c r="I5" s="825"/>
      <c r="J5" s="825"/>
      <c r="K5" s="825"/>
      <c r="L5" s="825"/>
      <c r="M5" s="825"/>
      <c r="N5" s="825"/>
      <c r="O5" s="825"/>
      <c r="P5" s="826"/>
      <c r="Q5" s="801" t="s">
        <v>371</v>
      </c>
      <c r="R5" s="802"/>
      <c r="S5" s="802"/>
      <c r="T5" s="802"/>
      <c r="U5" s="803"/>
      <c r="V5" s="801" t="s">
        <v>372</v>
      </c>
      <c r="W5" s="802"/>
      <c r="X5" s="802"/>
      <c r="Y5" s="802"/>
      <c r="Z5" s="803"/>
      <c r="AA5" s="801" t="s">
        <v>373</v>
      </c>
      <c r="AB5" s="802"/>
      <c r="AC5" s="802"/>
      <c r="AD5" s="802"/>
      <c r="AE5" s="802"/>
      <c r="AF5" s="834" t="s">
        <v>374</v>
      </c>
      <c r="AG5" s="802"/>
      <c r="AH5" s="802"/>
      <c r="AI5" s="802"/>
      <c r="AJ5" s="813"/>
      <c r="AK5" s="802" t="s">
        <v>375</v>
      </c>
      <c r="AL5" s="802"/>
      <c r="AM5" s="802"/>
      <c r="AN5" s="802"/>
      <c r="AO5" s="803"/>
      <c r="AP5" s="801" t="s">
        <v>376</v>
      </c>
      <c r="AQ5" s="802"/>
      <c r="AR5" s="802"/>
      <c r="AS5" s="802"/>
      <c r="AT5" s="803"/>
      <c r="AU5" s="801" t="s">
        <v>377</v>
      </c>
      <c r="AV5" s="802"/>
      <c r="AW5" s="802"/>
      <c r="AX5" s="802"/>
      <c r="AY5" s="813"/>
      <c r="AZ5" s="257"/>
      <c r="BA5" s="257"/>
      <c r="BB5" s="257"/>
      <c r="BC5" s="257"/>
      <c r="BD5" s="257"/>
      <c r="BE5" s="258"/>
      <c r="BF5" s="258"/>
      <c r="BG5" s="258"/>
      <c r="BH5" s="258"/>
      <c r="BI5" s="258"/>
      <c r="BJ5" s="258"/>
      <c r="BK5" s="258"/>
      <c r="BL5" s="258"/>
      <c r="BM5" s="258"/>
      <c r="BN5" s="258"/>
      <c r="BO5" s="258"/>
      <c r="BP5" s="258"/>
      <c r="BQ5" s="824" t="s">
        <v>378</v>
      </c>
      <c r="BR5" s="825"/>
      <c r="BS5" s="825"/>
      <c r="BT5" s="825"/>
      <c r="BU5" s="825"/>
      <c r="BV5" s="825"/>
      <c r="BW5" s="825"/>
      <c r="BX5" s="825"/>
      <c r="BY5" s="825"/>
      <c r="BZ5" s="825"/>
      <c r="CA5" s="825"/>
      <c r="CB5" s="825"/>
      <c r="CC5" s="825"/>
      <c r="CD5" s="825"/>
      <c r="CE5" s="825"/>
      <c r="CF5" s="825"/>
      <c r="CG5" s="826"/>
      <c r="CH5" s="801" t="s">
        <v>379</v>
      </c>
      <c r="CI5" s="802"/>
      <c r="CJ5" s="802"/>
      <c r="CK5" s="802"/>
      <c r="CL5" s="803"/>
      <c r="CM5" s="801" t="s">
        <v>380</v>
      </c>
      <c r="CN5" s="802"/>
      <c r="CO5" s="802"/>
      <c r="CP5" s="802"/>
      <c r="CQ5" s="803"/>
      <c r="CR5" s="801" t="s">
        <v>381</v>
      </c>
      <c r="CS5" s="802"/>
      <c r="CT5" s="802"/>
      <c r="CU5" s="802"/>
      <c r="CV5" s="803"/>
      <c r="CW5" s="801" t="s">
        <v>382</v>
      </c>
      <c r="CX5" s="802"/>
      <c r="CY5" s="802"/>
      <c r="CZ5" s="802"/>
      <c r="DA5" s="803"/>
      <c r="DB5" s="801" t="s">
        <v>383</v>
      </c>
      <c r="DC5" s="802"/>
      <c r="DD5" s="802"/>
      <c r="DE5" s="802"/>
      <c r="DF5" s="803"/>
      <c r="DG5" s="807" t="s">
        <v>384</v>
      </c>
      <c r="DH5" s="808"/>
      <c r="DI5" s="808"/>
      <c r="DJ5" s="808"/>
      <c r="DK5" s="809"/>
      <c r="DL5" s="807" t="s">
        <v>385</v>
      </c>
      <c r="DM5" s="808"/>
      <c r="DN5" s="808"/>
      <c r="DO5" s="808"/>
      <c r="DP5" s="809"/>
      <c r="DQ5" s="801" t="s">
        <v>386</v>
      </c>
      <c r="DR5" s="802"/>
      <c r="DS5" s="802"/>
      <c r="DT5" s="802"/>
      <c r="DU5" s="803"/>
      <c r="DV5" s="801" t="s">
        <v>377</v>
      </c>
      <c r="DW5" s="802"/>
      <c r="DX5" s="802"/>
      <c r="DY5" s="802"/>
      <c r="DZ5" s="813"/>
      <c r="EA5" s="255"/>
    </row>
    <row r="6" spans="1:131" s="256" customFormat="1" ht="26.25" customHeight="1" thickBot="1">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c r="A7" s="259">
        <v>1</v>
      </c>
      <c r="B7" s="815" t="s">
        <v>387</v>
      </c>
      <c r="C7" s="816"/>
      <c r="D7" s="816"/>
      <c r="E7" s="816"/>
      <c r="F7" s="816"/>
      <c r="G7" s="816"/>
      <c r="H7" s="816"/>
      <c r="I7" s="816"/>
      <c r="J7" s="816"/>
      <c r="K7" s="816"/>
      <c r="L7" s="816"/>
      <c r="M7" s="816"/>
      <c r="N7" s="816"/>
      <c r="O7" s="816"/>
      <c r="P7" s="817"/>
      <c r="Q7" s="818">
        <v>22987</v>
      </c>
      <c r="R7" s="819"/>
      <c r="S7" s="819"/>
      <c r="T7" s="819"/>
      <c r="U7" s="819"/>
      <c r="V7" s="819">
        <v>22186</v>
      </c>
      <c r="W7" s="819"/>
      <c r="X7" s="819"/>
      <c r="Y7" s="819"/>
      <c r="Z7" s="819"/>
      <c r="AA7" s="819">
        <v>801</v>
      </c>
      <c r="AB7" s="819"/>
      <c r="AC7" s="819"/>
      <c r="AD7" s="819"/>
      <c r="AE7" s="820"/>
      <c r="AF7" s="821">
        <v>633</v>
      </c>
      <c r="AG7" s="822"/>
      <c r="AH7" s="822"/>
      <c r="AI7" s="822"/>
      <c r="AJ7" s="823"/>
      <c r="AK7" s="858">
        <v>1117</v>
      </c>
      <c r="AL7" s="859"/>
      <c r="AM7" s="859"/>
      <c r="AN7" s="859"/>
      <c r="AO7" s="859"/>
      <c r="AP7" s="859">
        <v>13959</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t="s">
        <v>582</v>
      </c>
      <c r="BS7" s="862" t="s">
        <v>581</v>
      </c>
      <c r="BT7" s="863"/>
      <c r="BU7" s="863"/>
      <c r="BV7" s="863"/>
      <c r="BW7" s="863"/>
      <c r="BX7" s="863"/>
      <c r="BY7" s="863"/>
      <c r="BZ7" s="863"/>
      <c r="CA7" s="863"/>
      <c r="CB7" s="863"/>
      <c r="CC7" s="863"/>
      <c r="CD7" s="863"/>
      <c r="CE7" s="863"/>
      <c r="CF7" s="863"/>
      <c r="CG7" s="864"/>
      <c r="CH7" s="855" t="s">
        <v>603</v>
      </c>
      <c r="CI7" s="856"/>
      <c r="CJ7" s="856"/>
      <c r="CK7" s="856"/>
      <c r="CL7" s="857"/>
      <c r="CM7" s="855">
        <v>119</v>
      </c>
      <c r="CN7" s="856"/>
      <c r="CO7" s="856"/>
      <c r="CP7" s="856"/>
      <c r="CQ7" s="857"/>
      <c r="CR7" s="855">
        <v>6</v>
      </c>
      <c r="CS7" s="856"/>
      <c r="CT7" s="856"/>
      <c r="CU7" s="856"/>
      <c r="CV7" s="857"/>
      <c r="CW7" s="855" t="s">
        <v>515</v>
      </c>
      <c r="CX7" s="856"/>
      <c r="CY7" s="856"/>
      <c r="CZ7" s="856"/>
      <c r="DA7" s="857"/>
      <c r="DB7" s="855">
        <v>211</v>
      </c>
      <c r="DC7" s="856"/>
      <c r="DD7" s="856"/>
      <c r="DE7" s="856"/>
      <c r="DF7" s="857"/>
      <c r="DG7" s="855">
        <v>75</v>
      </c>
      <c r="DH7" s="856"/>
      <c r="DI7" s="856"/>
      <c r="DJ7" s="856"/>
      <c r="DK7" s="857"/>
      <c r="DL7" s="855" t="s">
        <v>515</v>
      </c>
      <c r="DM7" s="856"/>
      <c r="DN7" s="856"/>
      <c r="DO7" s="856"/>
      <c r="DP7" s="857"/>
      <c r="DQ7" s="855"/>
      <c r="DR7" s="856"/>
      <c r="DS7" s="856"/>
      <c r="DT7" s="856"/>
      <c r="DU7" s="857"/>
      <c r="DV7" s="836"/>
      <c r="DW7" s="837"/>
      <c r="DX7" s="837"/>
      <c r="DY7" s="837"/>
      <c r="DZ7" s="838"/>
      <c r="EA7" s="255"/>
    </row>
    <row r="8" spans="1:131" s="256" customFormat="1" ht="26.25" customHeight="1">
      <c r="A8" s="262">
        <v>2</v>
      </c>
      <c r="B8" s="839" t="s">
        <v>388</v>
      </c>
      <c r="C8" s="840"/>
      <c r="D8" s="840"/>
      <c r="E8" s="840"/>
      <c r="F8" s="840"/>
      <c r="G8" s="840"/>
      <c r="H8" s="840"/>
      <c r="I8" s="840"/>
      <c r="J8" s="840"/>
      <c r="K8" s="840"/>
      <c r="L8" s="840"/>
      <c r="M8" s="840"/>
      <c r="N8" s="840"/>
      <c r="O8" s="840"/>
      <c r="P8" s="841"/>
      <c r="Q8" s="842">
        <v>38</v>
      </c>
      <c r="R8" s="843"/>
      <c r="S8" s="843"/>
      <c r="T8" s="843"/>
      <c r="U8" s="843"/>
      <c r="V8" s="843">
        <v>0</v>
      </c>
      <c r="W8" s="843"/>
      <c r="X8" s="843"/>
      <c r="Y8" s="843"/>
      <c r="Z8" s="843"/>
      <c r="AA8" s="843">
        <v>38</v>
      </c>
      <c r="AB8" s="843"/>
      <c r="AC8" s="843"/>
      <c r="AD8" s="843"/>
      <c r="AE8" s="844"/>
      <c r="AF8" s="845">
        <v>38</v>
      </c>
      <c r="AG8" s="846"/>
      <c r="AH8" s="846"/>
      <c r="AI8" s="846"/>
      <c r="AJ8" s="847"/>
      <c r="AK8" s="848" t="s">
        <v>515</v>
      </c>
      <c r="AL8" s="849"/>
      <c r="AM8" s="849"/>
      <c r="AN8" s="849"/>
      <c r="AO8" s="849"/>
      <c r="AP8" s="849" t="s">
        <v>515</v>
      </c>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c r="BT8" s="853"/>
      <c r="BU8" s="853"/>
      <c r="BV8" s="853"/>
      <c r="BW8" s="853"/>
      <c r="BX8" s="853"/>
      <c r="BY8" s="853"/>
      <c r="BZ8" s="853"/>
      <c r="CA8" s="853"/>
      <c r="CB8" s="853"/>
      <c r="CC8" s="853"/>
      <c r="CD8" s="853"/>
      <c r="CE8" s="853"/>
      <c r="CF8" s="853"/>
      <c r="CG8" s="854"/>
      <c r="CH8" s="865"/>
      <c r="CI8" s="866"/>
      <c r="CJ8" s="866"/>
      <c r="CK8" s="866"/>
      <c r="CL8" s="867"/>
      <c r="CM8" s="865"/>
      <c r="CN8" s="866"/>
      <c r="CO8" s="866"/>
      <c r="CP8" s="866"/>
      <c r="CQ8" s="867"/>
      <c r="CR8" s="865"/>
      <c r="CS8" s="866"/>
      <c r="CT8" s="866"/>
      <c r="CU8" s="866"/>
      <c r="CV8" s="867"/>
      <c r="CW8" s="865"/>
      <c r="CX8" s="866"/>
      <c r="CY8" s="866"/>
      <c r="CZ8" s="866"/>
      <c r="DA8" s="867"/>
      <c r="DB8" s="865"/>
      <c r="DC8" s="866"/>
      <c r="DD8" s="866"/>
      <c r="DE8" s="866"/>
      <c r="DF8" s="867"/>
      <c r="DG8" s="865"/>
      <c r="DH8" s="866"/>
      <c r="DI8" s="866"/>
      <c r="DJ8" s="866"/>
      <c r="DK8" s="867"/>
      <c r="DL8" s="865"/>
      <c r="DM8" s="866"/>
      <c r="DN8" s="866"/>
      <c r="DO8" s="866"/>
      <c r="DP8" s="867"/>
      <c r="DQ8" s="865"/>
      <c r="DR8" s="866"/>
      <c r="DS8" s="866"/>
      <c r="DT8" s="866"/>
      <c r="DU8" s="867"/>
      <c r="DV8" s="868"/>
      <c r="DW8" s="869"/>
      <c r="DX8" s="869"/>
      <c r="DY8" s="869"/>
      <c r="DZ8" s="870"/>
      <c r="EA8" s="255"/>
    </row>
    <row r="9" spans="1:131" s="256" customFormat="1" ht="26.25" customHeight="1">
      <c r="A9" s="262">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c r="BT9" s="853"/>
      <c r="BU9" s="853"/>
      <c r="BV9" s="853"/>
      <c r="BW9" s="853"/>
      <c r="BX9" s="853"/>
      <c r="BY9" s="853"/>
      <c r="BZ9" s="853"/>
      <c r="CA9" s="853"/>
      <c r="CB9" s="853"/>
      <c r="CC9" s="853"/>
      <c r="CD9" s="853"/>
      <c r="CE9" s="853"/>
      <c r="CF9" s="853"/>
      <c r="CG9" s="854"/>
      <c r="CH9" s="865"/>
      <c r="CI9" s="866"/>
      <c r="CJ9" s="866"/>
      <c r="CK9" s="866"/>
      <c r="CL9" s="867"/>
      <c r="CM9" s="865"/>
      <c r="CN9" s="866"/>
      <c r="CO9" s="866"/>
      <c r="CP9" s="866"/>
      <c r="CQ9" s="867"/>
      <c r="CR9" s="865"/>
      <c r="CS9" s="866"/>
      <c r="CT9" s="866"/>
      <c r="CU9" s="866"/>
      <c r="CV9" s="867"/>
      <c r="CW9" s="865"/>
      <c r="CX9" s="866"/>
      <c r="CY9" s="866"/>
      <c r="CZ9" s="866"/>
      <c r="DA9" s="867"/>
      <c r="DB9" s="865"/>
      <c r="DC9" s="866"/>
      <c r="DD9" s="866"/>
      <c r="DE9" s="866"/>
      <c r="DF9" s="867"/>
      <c r="DG9" s="865"/>
      <c r="DH9" s="866"/>
      <c r="DI9" s="866"/>
      <c r="DJ9" s="866"/>
      <c r="DK9" s="867"/>
      <c r="DL9" s="865"/>
      <c r="DM9" s="866"/>
      <c r="DN9" s="866"/>
      <c r="DO9" s="866"/>
      <c r="DP9" s="867"/>
      <c r="DQ9" s="865"/>
      <c r="DR9" s="866"/>
      <c r="DS9" s="866"/>
      <c r="DT9" s="866"/>
      <c r="DU9" s="867"/>
      <c r="DV9" s="868"/>
      <c r="DW9" s="869"/>
      <c r="DX9" s="869"/>
      <c r="DY9" s="869"/>
      <c r="DZ9" s="870"/>
      <c r="EA9" s="255"/>
    </row>
    <row r="10" spans="1:131" s="256" customFormat="1" ht="26.25" customHeight="1">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c r="BT10" s="853"/>
      <c r="BU10" s="853"/>
      <c r="BV10" s="853"/>
      <c r="BW10" s="853"/>
      <c r="BX10" s="853"/>
      <c r="BY10" s="853"/>
      <c r="BZ10" s="853"/>
      <c r="CA10" s="853"/>
      <c r="CB10" s="853"/>
      <c r="CC10" s="853"/>
      <c r="CD10" s="853"/>
      <c r="CE10" s="853"/>
      <c r="CF10" s="853"/>
      <c r="CG10" s="854"/>
      <c r="CH10" s="865"/>
      <c r="CI10" s="866"/>
      <c r="CJ10" s="866"/>
      <c r="CK10" s="866"/>
      <c r="CL10" s="867"/>
      <c r="CM10" s="865"/>
      <c r="CN10" s="866"/>
      <c r="CO10" s="866"/>
      <c r="CP10" s="866"/>
      <c r="CQ10" s="867"/>
      <c r="CR10" s="865"/>
      <c r="CS10" s="866"/>
      <c r="CT10" s="866"/>
      <c r="CU10" s="866"/>
      <c r="CV10" s="867"/>
      <c r="CW10" s="865"/>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55"/>
    </row>
    <row r="11" spans="1:131" s="256" customFormat="1" ht="26.25" customHeight="1">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389</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c r="A23" s="265" t="s">
        <v>390</v>
      </c>
      <c r="B23" s="874" t="s">
        <v>391</v>
      </c>
      <c r="C23" s="875"/>
      <c r="D23" s="875"/>
      <c r="E23" s="875"/>
      <c r="F23" s="875"/>
      <c r="G23" s="875"/>
      <c r="H23" s="875"/>
      <c r="I23" s="875"/>
      <c r="J23" s="875"/>
      <c r="K23" s="875"/>
      <c r="L23" s="875"/>
      <c r="M23" s="875"/>
      <c r="N23" s="875"/>
      <c r="O23" s="875"/>
      <c r="P23" s="876"/>
      <c r="Q23" s="877">
        <f>SUM(Q7:U8)</f>
        <v>23025</v>
      </c>
      <c r="R23" s="878"/>
      <c r="S23" s="878"/>
      <c r="T23" s="878"/>
      <c r="U23" s="878"/>
      <c r="V23" s="878">
        <f t="shared" ref="V23" si="0">SUM(V7:Z8)</f>
        <v>22186</v>
      </c>
      <c r="W23" s="878"/>
      <c r="X23" s="878"/>
      <c r="Y23" s="878"/>
      <c r="Z23" s="878"/>
      <c r="AA23" s="878">
        <f t="shared" ref="AA23" si="1">SUM(AA7:AE8)</f>
        <v>839</v>
      </c>
      <c r="AB23" s="878"/>
      <c r="AC23" s="878"/>
      <c r="AD23" s="878"/>
      <c r="AE23" s="879"/>
      <c r="AF23" s="880">
        <v>671</v>
      </c>
      <c r="AG23" s="878"/>
      <c r="AH23" s="878"/>
      <c r="AI23" s="878"/>
      <c r="AJ23" s="881"/>
      <c r="AK23" s="882"/>
      <c r="AL23" s="883"/>
      <c r="AM23" s="883"/>
      <c r="AN23" s="883"/>
      <c r="AO23" s="883"/>
      <c r="AP23" s="878">
        <f>SUM(AP7:AT8)</f>
        <v>13959</v>
      </c>
      <c r="AQ23" s="878"/>
      <c r="AR23" s="878"/>
      <c r="AS23" s="878"/>
      <c r="AT23" s="878"/>
      <c r="AU23" s="884"/>
      <c r="AV23" s="884"/>
      <c r="AW23" s="884"/>
      <c r="AX23" s="884"/>
      <c r="AY23" s="885"/>
      <c r="AZ23" s="893" t="s">
        <v>137</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c r="A24" s="892" t="s">
        <v>392</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c r="A25" s="833" t="s">
        <v>393</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c r="A26" s="824" t="s">
        <v>370</v>
      </c>
      <c r="B26" s="825"/>
      <c r="C26" s="825"/>
      <c r="D26" s="825"/>
      <c r="E26" s="825"/>
      <c r="F26" s="825"/>
      <c r="G26" s="825"/>
      <c r="H26" s="825"/>
      <c r="I26" s="825"/>
      <c r="J26" s="825"/>
      <c r="K26" s="825"/>
      <c r="L26" s="825"/>
      <c r="M26" s="825"/>
      <c r="N26" s="825"/>
      <c r="O26" s="825"/>
      <c r="P26" s="826"/>
      <c r="Q26" s="801" t="s">
        <v>394</v>
      </c>
      <c r="R26" s="802"/>
      <c r="S26" s="802"/>
      <c r="T26" s="802"/>
      <c r="U26" s="803"/>
      <c r="V26" s="801" t="s">
        <v>395</v>
      </c>
      <c r="W26" s="802"/>
      <c r="X26" s="802"/>
      <c r="Y26" s="802"/>
      <c r="Z26" s="803"/>
      <c r="AA26" s="801" t="s">
        <v>396</v>
      </c>
      <c r="AB26" s="802"/>
      <c r="AC26" s="802"/>
      <c r="AD26" s="802"/>
      <c r="AE26" s="802"/>
      <c r="AF26" s="896" t="s">
        <v>397</v>
      </c>
      <c r="AG26" s="897"/>
      <c r="AH26" s="897"/>
      <c r="AI26" s="897"/>
      <c r="AJ26" s="898"/>
      <c r="AK26" s="802" t="s">
        <v>398</v>
      </c>
      <c r="AL26" s="802"/>
      <c r="AM26" s="802"/>
      <c r="AN26" s="802"/>
      <c r="AO26" s="803"/>
      <c r="AP26" s="801" t="s">
        <v>399</v>
      </c>
      <c r="AQ26" s="802"/>
      <c r="AR26" s="802"/>
      <c r="AS26" s="802"/>
      <c r="AT26" s="803"/>
      <c r="AU26" s="801" t="s">
        <v>400</v>
      </c>
      <c r="AV26" s="802"/>
      <c r="AW26" s="802"/>
      <c r="AX26" s="802"/>
      <c r="AY26" s="803"/>
      <c r="AZ26" s="801" t="s">
        <v>401</v>
      </c>
      <c r="BA26" s="802"/>
      <c r="BB26" s="802"/>
      <c r="BC26" s="802"/>
      <c r="BD26" s="803"/>
      <c r="BE26" s="801" t="s">
        <v>377</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c r="A28" s="267">
        <v>1</v>
      </c>
      <c r="B28" s="815" t="s">
        <v>402</v>
      </c>
      <c r="C28" s="816"/>
      <c r="D28" s="816"/>
      <c r="E28" s="816"/>
      <c r="F28" s="816"/>
      <c r="G28" s="816"/>
      <c r="H28" s="816"/>
      <c r="I28" s="816"/>
      <c r="J28" s="816"/>
      <c r="K28" s="816"/>
      <c r="L28" s="816"/>
      <c r="M28" s="816"/>
      <c r="N28" s="816"/>
      <c r="O28" s="816"/>
      <c r="P28" s="817"/>
      <c r="Q28" s="906">
        <v>6205</v>
      </c>
      <c r="R28" s="907"/>
      <c r="S28" s="907"/>
      <c r="T28" s="907"/>
      <c r="U28" s="907"/>
      <c r="V28" s="907">
        <v>5990</v>
      </c>
      <c r="W28" s="907"/>
      <c r="X28" s="907"/>
      <c r="Y28" s="907"/>
      <c r="Z28" s="907"/>
      <c r="AA28" s="907">
        <v>216</v>
      </c>
      <c r="AB28" s="907"/>
      <c r="AC28" s="907"/>
      <c r="AD28" s="907"/>
      <c r="AE28" s="908"/>
      <c r="AF28" s="909">
        <v>216</v>
      </c>
      <c r="AG28" s="907"/>
      <c r="AH28" s="907"/>
      <c r="AI28" s="907"/>
      <c r="AJ28" s="910"/>
      <c r="AK28" s="911">
        <v>524</v>
      </c>
      <c r="AL28" s="902"/>
      <c r="AM28" s="902"/>
      <c r="AN28" s="902"/>
      <c r="AO28" s="902"/>
      <c r="AP28" s="902" t="s">
        <v>583</v>
      </c>
      <c r="AQ28" s="902"/>
      <c r="AR28" s="902"/>
      <c r="AS28" s="902"/>
      <c r="AT28" s="902"/>
      <c r="AU28" s="902" t="s">
        <v>583</v>
      </c>
      <c r="AV28" s="902"/>
      <c r="AW28" s="902"/>
      <c r="AX28" s="902"/>
      <c r="AY28" s="902"/>
      <c r="AZ28" s="903" t="s">
        <v>583</v>
      </c>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c r="A29" s="267">
        <v>2</v>
      </c>
      <c r="B29" s="839" t="s">
        <v>403</v>
      </c>
      <c r="C29" s="840"/>
      <c r="D29" s="840"/>
      <c r="E29" s="840"/>
      <c r="F29" s="840"/>
      <c r="G29" s="840"/>
      <c r="H29" s="840"/>
      <c r="I29" s="840"/>
      <c r="J29" s="840"/>
      <c r="K29" s="840"/>
      <c r="L29" s="840"/>
      <c r="M29" s="840"/>
      <c r="N29" s="840"/>
      <c r="O29" s="840"/>
      <c r="P29" s="841"/>
      <c r="Q29" s="842">
        <v>783</v>
      </c>
      <c r="R29" s="843"/>
      <c r="S29" s="843"/>
      <c r="T29" s="843"/>
      <c r="U29" s="843"/>
      <c r="V29" s="843">
        <v>781</v>
      </c>
      <c r="W29" s="843"/>
      <c r="X29" s="843"/>
      <c r="Y29" s="843"/>
      <c r="Z29" s="843"/>
      <c r="AA29" s="843">
        <v>1</v>
      </c>
      <c r="AB29" s="843"/>
      <c r="AC29" s="843"/>
      <c r="AD29" s="843"/>
      <c r="AE29" s="844"/>
      <c r="AF29" s="845">
        <v>1</v>
      </c>
      <c r="AG29" s="846"/>
      <c r="AH29" s="846"/>
      <c r="AI29" s="846"/>
      <c r="AJ29" s="847"/>
      <c r="AK29" s="914">
        <v>176</v>
      </c>
      <c r="AL29" s="915"/>
      <c r="AM29" s="915"/>
      <c r="AN29" s="915"/>
      <c r="AO29" s="915"/>
      <c r="AP29" s="915" t="s">
        <v>583</v>
      </c>
      <c r="AQ29" s="915"/>
      <c r="AR29" s="915"/>
      <c r="AS29" s="915"/>
      <c r="AT29" s="915"/>
      <c r="AU29" s="915" t="s">
        <v>583</v>
      </c>
      <c r="AV29" s="915"/>
      <c r="AW29" s="915"/>
      <c r="AX29" s="915"/>
      <c r="AY29" s="915"/>
      <c r="AZ29" s="916" t="s">
        <v>583</v>
      </c>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c r="A30" s="267">
        <v>3</v>
      </c>
      <c r="B30" s="839" t="s">
        <v>404</v>
      </c>
      <c r="C30" s="840"/>
      <c r="D30" s="840"/>
      <c r="E30" s="840"/>
      <c r="F30" s="840"/>
      <c r="G30" s="840"/>
      <c r="H30" s="840"/>
      <c r="I30" s="840"/>
      <c r="J30" s="840"/>
      <c r="K30" s="840"/>
      <c r="L30" s="840"/>
      <c r="M30" s="840"/>
      <c r="N30" s="840"/>
      <c r="O30" s="840"/>
      <c r="P30" s="841"/>
      <c r="Q30" s="842">
        <v>3861</v>
      </c>
      <c r="R30" s="843"/>
      <c r="S30" s="843"/>
      <c r="T30" s="843"/>
      <c r="U30" s="843"/>
      <c r="V30" s="843">
        <v>3709</v>
      </c>
      <c r="W30" s="843"/>
      <c r="X30" s="843"/>
      <c r="Y30" s="843"/>
      <c r="Z30" s="843"/>
      <c r="AA30" s="843">
        <v>152</v>
      </c>
      <c r="AB30" s="843"/>
      <c r="AC30" s="843"/>
      <c r="AD30" s="843"/>
      <c r="AE30" s="844"/>
      <c r="AF30" s="845">
        <v>152</v>
      </c>
      <c r="AG30" s="846"/>
      <c r="AH30" s="846"/>
      <c r="AI30" s="846"/>
      <c r="AJ30" s="847"/>
      <c r="AK30" s="914">
        <v>714</v>
      </c>
      <c r="AL30" s="915"/>
      <c r="AM30" s="915"/>
      <c r="AN30" s="915"/>
      <c r="AO30" s="915"/>
      <c r="AP30" s="915" t="s">
        <v>583</v>
      </c>
      <c r="AQ30" s="915"/>
      <c r="AR30" s="915"/>
      <c r="AS30" s="915"/>
      <c r="AT30" s="915"/>
      <c r="AU30" s="915" t="s">
        <v>583</v>
      </c>
      <c r="AV30" s="915"/>
      <c r="AW30" s="915"/>
      <c r="AX30" s="915"/>
      <c r="AY30" s="915"/>
      <c r="AZ30" s="916" t="s">
        <v>583</v>
      </c>
      <c r="BA30" s="916"/>
      <c r="BB30" s="916"/>
      <c r="BC30" s="916"/>
      <c r="BD30" s="916"/>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c r="A31" s="267">
        <v>4</v>
      </c>
      <c r="B31" s="839" t="s">
        <v>405</v>
      </c>
      <c r="C31" s="840"/>
      <c r="D31" s="840"/>
      <c r="E31" s="840"/>
      <c r="F31" s="840"/>
      <c r="G31" s="840"/>
      <c r="H31" s="840"/>
      <c r="I31" s="840"/>
      <c r="J31" s="840"/>
      <c r="K31" s="840"/>
      <c r="L31" s="840"/>
      <c r="M31" s="840"/>
      <c r="N31" s="840"/>
      <c r="O31" s="840"/>
      <c r="P31" s="841"/>
      <c r="Q31" s="842">
        <v>43</v>
      </c>
      <c r="R31" s="843"/>
      <c r="S31" s="843"/>
      <c r="T31" s="843"/>
      <c r="U31" s="843"/>
      <c r="V31" s="843">
        <v>35</v>
      </c>
      <c r="W31" s="843"/>
      <c r="X31" s="843"/>
      <c r="Y31" s="843"/>
      <c r="Z31" s="843"/>
      <c r="AA31" s="843">
        <v>7</v>
      </c>
      <c r="AB31" s="843"/>
      <c r="AC31" s="843"/>
      <c r="AD31" s="843"/>
      <c r="AE31" s="844"/>
      <c r="AF31" s="845">
        <v>7</v>
      </c>
      <c r="AG31" s="846"/>
      <c r="AH31" s="846"/>
      <c r="AI31" s="846"/>
      <c r="AJ31" s="847"/>
      <c r="AK31" s="914" t="s">
        <v>515</v>
      </c>
      <c r="AL31" s="915"/>
      <c r="AM31" s="915"/>
      <c r="AN31" s="915"/>
      <c r="AO31" s="915"/>
      <c r="AP31" s="915" t="s">
        <v>583</v>
      </c>
      <c r="AQ31" s="915"/>
      <c r="AR31" s="915"/>
      <c r="AS31" s="915"/>
      <c r="AT31" s="915"/>
      <c r="AU31" s="915" t="s">
        <v>583</v>
      </c>
      <c r="AV31" s="915"/>
      <c r="AW31" s="915"/>
      <c r="AX31" s="915"/>
      <c r="AY31" s="915"/>
      <c r="AZ31" s="916" t="s">
        <v>583</v>
      </c>
      <c r="BA31" s="916"/>
      <c r="BB31" s="916"/>
      <c r="BC31" s="916"/>
      <c r="BD31" s="916"/>
      <c r="BE31" s="912"/>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c r="A32" s="267">
        <v>5</v>
      </c>
      <c r="B32" s="839" t="s">
        <v>406</v>
      </c>
      <c r="C32" s="840"/>
      <c r="D32" s="840"/>
      <c r="E32" s="840"/>
      <c r="F32" s="840"/>
      <c r="G32" s="840"/>
      <c r="H32" s="840"/>
      <c r="I32" s="840"/>
      <c r="J32" s="840"/>
      <c r="K32" s="840"/>
      <c r="L32" s="840"/>
      <c r="M32" s="840"/>
      <c r="N32" s="840"/>
      <c r="O32" s="840"/>
      <c r="P32" s="841"/>
      <c r="Q32" s="842">
        <v>1032</v>
      </c>
      <c r="R32" s="843"/>
      <c r="S32" s="843"/>
      <c r="T32" s="843"/>
      <c r="U32" s="843"/>
      <c r="V32" s="843">
        <v>898</v>
      </c>
      <c r="W32" s="843"/>
      <c r="X32" s="843"/>
      <c r="Y32" s="843"/>
      <c r="Z32" s="843"/>
      <c r="AA32" s="843">
        <v>134</v>
      </c>
      <c r="AB32" s="843"/>
      <c r="AC32" s="843"/>
      <c r="AD32" s="843"/>
      <c r="AE32" s="844"/>
      <c r="AF32" s="845">
        <v>1525</v>
      </c>
      <c r="AG32" s="846"/>
      <c r="AH32" s="846"/>
      <c r="AI32" s="846"/>
      <c r="AJ32" s="847"/>
      <c r="AK32" s="914">
        <v>6</v>
      </c>
      <c r="AL32" s="915"/>
      <c r="AM32" s="915"/>
      <c r="AN32" s="915"/>
      <c r="AO32" s="915"/>
      <c r="AP32" s="915">
        <v>2263</v>
      </c>
      <c r="AQ32" s="915"/>
      <c r="AR32" s="915"/>
      <c r="AS32" s="915"/>
      <c r="AT32" s="915"/>
      <c r="AU32" s="915">
        <v>7</v>
      </c>
      <c r="AV32" s="915"/>
      <c r="AW32" s="915"/>
      <c r="AX32" s="915"/>
      <c r="AY32" s="915"/>
      <c r="AZ32" s="916" t="s">
        <v>583</v>
      </c>
      <c r="BA32" s="916"/>
      <c r="BB32" s="916"/>
      <c r="BC32" s="916"/>
      <c r="BD32" s="916"/>
      <c r="BE32" s="912" t="s">
        <v>407</v>
      </c>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c r="A33" s="267">
        <v>6</v>
      </c>
      <c r="B33" s="839" t="s">
        <v>408</v>
      </c>
      <c r="C33" s="840"/>
      <c r="D33" s="840"/>
      <c r="E33" s="840"/>
      <c r="F33" s="840"/>
      <c r="G33" s="840"/>
      <c r="H33" s="840"/>
      <c r="I33" s="840"/>
      <c r="J33" s="840"/>
      <c r="K33" s="840"/>
      <c r="L33" s="840"/>
      <c r="M33" s="840"/>
      <c r="N33" s="840"/>
      <c r="O33" s="840"/>
      <c r="P33" s="841"/>
      <c r="Q33" s="842">
        <v>2124</v>
      </c>
      <c r="R33" s="843"/>
      <c r="S33" s="843"/>
      <c r="T33" s="843"/>
      <c r="U33" s="843"/>
      <c r="V33" s="843">
        <v>2159</v>
      </c>
      <c r="W33" s="843"/>
      <c r="X33" s="843"/>
      <c r="Y33" s="843"/>
      <c r="Z33" s="843"/>
      <c r="AA33" s="843">
        <v>-35</v>
      </c>
      <c r="AB33" s="843"/>
      <c r="AC33" s="843"/>
      <c r="AD33" s="843"/>
      <c r="AE33" s="844"/>
      <c r="AF33" s="845">
        <v>328</v>
      </c>
      <c r="AG33" s="846"/>
      <c r="AH33" s="846"/>
      <c r="AI33" s="846"/>
      <c r="AJ33" s="847"/>
      <c r="AK33" s="914">
        <v>733</v>
      </c>
      <c r="AL33" s="915"/>
      <c r="AM33" s="915"/>
      <c r="AN33" s="915"/>
      <c r="AO33" s="915"/>
      <c r="AP33" s="915">
        <v>11539</v>
      </c>
      <c r="AQ33" s="915"/>
      <c r="AR33" s="915"/>
      <c r="AS33" s="915"/>
      <c r="AT33" s="915"/>
      <c r="AU33" s="915">
        <v>6981</v>
      </c>
      <c r="AV33" s="915"/>
      <c r="AW33" s="915"/>
      <c r="AX33" s="915"/>
      <c r="AY33" s="915"/>
      <c r="AZ33" s="916" t="s">
        <v>583</v>
      </c>
      <c r="BA33" s="916"/>
      <c r="BB33" s="916"/>
      <c r="BC33" s="916"/>
      <c r="BD33" s="916"/>
      <c r="BE33" s="912" t="s">
        <v>407</v>
      </c>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c r="A34" s="267">
        <v>7</v>
      </c>
      <c r="B34" s="839"/>
      <c r="C34" s="840"/>
      <c r="D34" s="840"/>
      <c r="E34" s="840"/>
      <c r="F34" s="840"/>
      <c r="G34" s="840"/>
      <c r="H34" s="840"/>
      <c r="I34" s="840"/>
      <c r="J34" s="840"/>
      <c r="K34" s="840"/>
      <c r="L34" s="840"/>
      <c r="M34" s="840"/>
      <c r="N34" s="840"/>
      <c r="O34" s="840"/>
      <c r="P34" s="841"/>
      <c r="Q34" s="842"/>
      <c r="R34" s="843"/>
      <c r="S34" s="843"/>
      <c r="T34" s="843"/>
      <c r="U34" s="843"/>
      <c r="V34" s="843"/>
      <c r="W34" s="843"/>
      <c r="X34" s="843"/>
      <c r="Y34" s="843"/>
      <c r="Z34" s="843"/>
      <c r="AA34" s="843"/>
      <c r="AB34" s="843"/>
      <c r="AC34" s="843"/>
      <c r="AD34" s="843"/>
      <c r="AE34" s="844"/>
      <c r="AF34" s="845"/>
      <c r="AG34" s="846"/>
      <c r="AH34" s="846"/>
      <c r="AI34" s="846"/>
      <c r="AJ34" s="847"/>
      <c r="AK34" s="914"/>
      <c r="AL34" s="915"/>
      <c r="AM34" s="915"/>
      <c r="AN34" s="915"/>
      <c r="AO34" s="915"/>
      <c r="AP34" s="915"/>
      <c r="AQ34" s="915"/>
      <c r="AR34" s="915"/>
      <c r="AS34" s="915"/>
      <c r="AT34" s="915"/>
      <c r="AU34" s="915"/>
      <c r="AV34" s="915"/>
      <c r="AW34" s="915"/>
      <c r="AX34" s="915"/>
      <c r="AY34" s="915"/>
      <c r="AZ34" s="916"/>
      <c r="BA34" s="916"/>
      <c r="BB34" s="916"/>
      <c r="BC34" s="916"/>
      <c r="BD34" s="916"/>
      <c r="BE34" s="912"/>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c r="A35" s="267">
        <v>8</v>
      </c>
      <c r="B35" s="839"/>
      <c r="C35" s="840"/>
      <c r="D35" s="840"/>
      <c r="E35" s="840"/>
      <c r="F35" s="840"/>
      <c r="G35" s="840"/>
      <c r="H35" s="840"/>
      <c r="I35" s="840"/>
      <c r="J35" s="840"/>
      <c r="K35" s="840"/>
      <c r="L35" s="840"/>
      <c r="M35" s="840"/>
      <c r="N35" s="840"/>
      <c r="O35" s="840"/>
      <c r="P35" s="841"/>
      <c r="Q35" s="842"/>
      <c r="R35" s="843"/>
      <c r="S35" s="843"/>
      <c r="T35" s="843"/>
      <c r="U35" s="843"/>
      <c r="V35" s="843"/>
      <c r="W35" s="843"/>
      <c r="X35" s="843"/>
      <c r="Y35" s="843"/>
      <c r="Z35" s="843"/>
      <c r="AA35" s="843"/>
      <c r="AB35" s="843"/>
      <c r="AC35" s="843"/>
      <c r="AD35" s="843"/>
      <c r="AE35" s="844"/>
      <c r="AF35" s="845"/>
      <c r="AG35" s="846"/>
      <c r="AH35" s="846"/>
      <c r="AI35" s="846"/>
      <c r="AJ35" s="847"/>
      <c r="AK35" s="914"/>
      <c r="AL35" s="915"/>
      <c r="AM35" s="915"/>
      <c r="AN35" s="915"/>
      <c r="AO35" s="915"/>
      <c r="AP35" s="915"/>
      <c r="AQ35" s="915"/>
      <c r="AR35" s="915"/>
      <c r="AS35" s="915"/>
      <c r="AT35" s="915"/>
      <c r="AU35" s="915"/>
      <c r="AV35" s="915"/>
      <c r="AW35" s="915"/>
      <c r="AX35" s="915"/>
      <c r="AY35" s="915"/>
      <c r="AZ35" s="916"/>
      <c r="BA35" s="916"/>
      <c r="BB35" s="916"/>
      <c r="BC35" s="916"/>
      <c r="BD35" s="916"/>
      <c r="BE35" s="912"/>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16"/>
      <c r="BA36" s="916"/>
      <c r="BB36" s="916"/>
      <c r="BC36" s="916"/>
      <c r="BD36" s="916"/>
      <c r="BE36" s="912"/>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409</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c r="A63" s="265" t="s">
        <v>390</v>
      </c>
      <c r="B63" s="874" t="s">
        <v>410</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2229</v>
      </c>
      <c r="AG63" s="926"/>
      <c r="AH63" s="926"/>
      <c r="AI63" s="926"/>
      <c r="AJ63" s="927"/>
      <c r="AK63" s="928"/>
      <c r="AL63" s="923"/>
      <c r="AM63" s="923"/>
      <c r="AN63" s="923"/>
      <c r="AO63" s="923"/>
      <c r="AP63" s="926">
        <f>SUM(AP32:AT33)</f>
        <v>13802</v>
      </c>
      <c r="AQ63" s="926"/>
      <c r="AR63" s="926"/>
      <c r="AS63" s="926"/>
      <c r="AT63" s="926"/>
      <c r="AU63" s="926">
        <f>SUM(AU32:AY33)</f>
        <v>6988</v>
      </c>
      <c r="AV63" s="926"/>
      <c r="AW63" s="926"/>
      <c r="AX63" s="926"/>
      <c r="AY63" s="926"/>
      <c r="AZ63" s="930"/>
      <c r="BA63" s="930"/>
      <c r="BB63" s="930"/>
      <c r="BC63" s="930"/>
      <c r="BD63" s="930"/>
      <c r="BE63" s="931"/>
      <c r="BF63" s="931"/>
      <c r="BG63" s="931"/>
      <c r="BH63" s="931"/>
      <c r="BI63" s="932"/>
      <c r="BJ63" s="933" t="s">
        <v>411</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c r="A65" s="253" t="s">
        <v>412</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c r="A66" s="824" t="s">
        <v>413</v>
      </c>
      <c r="B66" s="825"/>
      <c r="C66" s="825"/>
      <c r="D66" s="825"/>
      <c r="E66" s="825"/>
      <c r="F66" s="825"/>
      <c r="G66" s="825"/>
      <c r="H66" s="825"/>
      <c r="I66" s="825"/>
      <c r="J66" s="825"/>
      <c r="K66" s="825"/>
      <c r="L66" s="825"/>
      <c r="M66" s="825"/>
      <c r="N66" s="825"/>
      <c r="O66" s="825"/>
      <c r="P66" s="826"/>
      <c r="Q66" s="801" t="s">
        <v>394</v>
      </c>
      <c r="R66" s="802"/>
      <c r="S66" s="802"/>
      <c r="T66" s="802"/>
      <c r="U66" s="803"/>
      <c r="V66" s="801" t="s">
        <v>414</v>
      </c>
      <c r="W66" s="802"/>
      <c r="X66" s="802"/>
      <c r="Y66" s="802"/>
      <c r="Z66" s="803"/>
      <c r="AA66" s="801" t="s">
        <v>396</v>
      </c>
      <c r="AB66" s="802"/>
      <c r="AC66" s="802"/>
      <c r="AD66" s="802"/>
      <c r="AE66" s="803"/>
      <c r="AF66" s="936" t="s">
        <v>601</v>
      </c>
      <c r="AG66" s="897"/>
      <c r="AH66" s="897"/>
      <c r="AI66" s="897"/>
      <c r="AJ66" s="937"/>
      <c r="AK66" s="801" t="s">
        <v>415</v>
      </c>
      <c r="AL66" s="825"/>
      <c r="AM66" s="825"/>
      <c r="AN66" s="825"/>
      <c r="AO66" s="826"/>
      <c r="AP66" s="801" t="s">
        <v>399</v>
      </c>
      <c r="AQ66" s="802"/>
      <c r="AR66" s="802"/>
      <c r="AS66" s="802"/>
      <c r="AT66" s="803"/>
      <c r="AU66" s="801" t="s">
        <v>416</v>
      </c>
      <c r="AV66" s="802"/>
      <c r="AW66" s="802"/>
      <c r="AX66" s="802"/>
      <c r="AY66" s="803"/>
      <c r="AZ66" s="801" t="s">
        <v>377</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c r="A68" s="259">
        <v>1</v>
      </c>
      <c r="B68" s="953" t="s">
        <v>584</v>
      </c>
      <c r="C68" s="954"/>
      <c r="D68" s="954"/>
      <c r="E68" s="954"/>
      <c r="F68" s="954"/>
      <c r="G68" s="954"/>
      <c r="H68" s="954"/>
      <c r="I68" s="954"/>
      <c r="J68" s="954"/>
      <c r="K68" s="954"/>
      <c r="L68" s="954"/>
      <c r="M68" s="954"/>
      <c r="N68" s="954"/>
      <c r="O68" s="954"/>
      <c r="P68" s="955"/>
      <c r="Q68" s="956">
        <v>2889</v>
      </c>
      <c r="R68" s="950"/>
      <c r="S68" s="950"/>
      <c r="T68" s="950"/>
      <c r="U68" s="950"/>
      <c r="V68" s="950">
        <v>2818</v>
      </c>
      <c r="W68" s="950"/>
      <c r="X68" s="950"/>
      <c r="Y68" s="950"/>
      <c r="Z68" s="950"/>
      <c r="AA68" s="950">
        <v>71</v>
      </c>
      <c r="AB68" s="950"/>
      <c r="AC68" s="950"/>
      <c r="AD68" s="950"/>
      <c r="AE68" s="950"/>
      <c r="AF68" s="950">
        <v>71</v>
      </c>
      <c r="AG68" s="950"/>
      <c r="AH68" s="950"/>
      <c r="AI68" s="950"/>
      <c r="AJ68" s="950"/>
      <c r="AK68" s="950">
        <v>82</v>
      </c>
      <c r="AL68" s="950"/>
      <c r="AM68" s="950"/>
      <c r="AN68" s="950"/>
      <c r="AO68" s="950"/>
      <c r="AP68" s="950">
        <v>991</v>
      </c>
      <c r="AQ68" s="950"/>
      <c r="AR68" s="950"/>
      <c r="AS68" s="950"/>
      <c r="AT68" s="950"/>
      <c r="AU68" s="950" t="s">
        <v>515</v>
      </c>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c r="A69" s="262">
        <v>2</v>
      </c>
      <c r="B69" s="957" t="s">
        <v>585</v>
      </c>
      <c r="C69" s="958"/>
      <c r="D69" s="958"/>
      <c r="E69" s="958"/>
      <c r="F69" s="958"/>
      <c r="G69" s="958"/>
      <c r="H69" s="958"/>
      <c r="I69" s="958"/>
      <c r="J69" s="958"/>
      <c r="K69" s="958"/>
      <c r="L69" s="958"/>
      <c r="M69" s="958"/>
      <c r="N69" s="958"/>
      <c r="O69" s="958"/>
      <c r="P69" s="959"/>
      <c r="Q69" s="960">
        <v>620</v>
      </c>
      <c r="R69" s="915"/>
      <c r="S69" s="915"/>
      <c r="T69" s="915"/>
      <c r="U69" s="915"/>
      <c r="V69" s="915">
        <v>604</v>
      </c>
      <c r="W69" s="915"/>
      <c r="X69" s="915"/>
      <c r="Y69" s="915"/>
      <c r="Z69" s="915"/>
      <c r="AA69" s="915">
        <v>16</v>
      </c>
      <c r="AB69" s="915"/>
      <c r="AC69" s="915"/>
      <c r="AD69" s="915"/>
      <c r="AE69" s="915"/>
      <c r="AF69" s="915">
        <v>11</v>
      </c>
      <c r="AG69" s="915"/>
      <c r="AH69" s="915"/>
      <c r="AI69" s="915"/>
      <c r="AJ69" s="915"/>
      <c r="AK69" s="915">
        <v>1</v>
      </c>
      <c r="AL69" s="915"/>
      <c r="AM69" s="915"/>
      <c r="AN69" s="915"/>
      <c r="AO69" s="915"/>
      <c r="AP69" s="915">
        <v>523</v>
      </c>
      <c r="AQ69" s="915"/>
      <c r="AR69" s="915"/>
      <c r="AS69" s="915"/>
      <c r="AT69" s="915"/>
      <c r="AU69" s="915">
        <v>262</v>
      </c>
      <c r="AV69" s="915"/>
      <c r="AW69" s="915"/>
      <c r="AX69" s="915"/>
      <c r="AY69" s="915"/>
      <c r="AZ69" s="961"/>
      <c r="BA69" s="961"/>
      <c r="BB69" s="961"/>
      <c r="BC69" s="961"/>
      <c r="BD69" s="962"/>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c r="A70" s="262">
        <v>3</v>
      </c>
      <c r="B70" s="957" t="s">
        <v>586</v>
      </c>
      <c r="C70" s="958"/>
      <c r="D70" s="958"/>
      <c r="E70" s="958"/>
      <c r="F70" s="958"/>
      <c r="G70" s="958"/>
      <c r="H70" s="958"/>
      <c r="I70" s="958"/>
      <c r="J70" s="958"/>
      <c r="K70" s="958"/>
      <c r="L70" s="958"/>
      <c r="M70" s="958"/>
      <c r="N70" s="958"/>
      <c r="O70" s="958"/>
      <c r="P70" s="959"/>
      <c r="Q70" s="960">
        <v>419</v>
      </c>
      <c r="R70" s="915"/>
      <c r="S70" s="915"/>
      <c r="T70" s="915"/>
      <c r="U70" s="915"/>
      <c r="V70" s="915">
        <v>273</v>
      </c>
      <c r="W70" s="915"/>
      <c r="X70" s="915"/>
      <c r="Y70" s="915"/>
      <c r="Z70" s="915"/>
      <c r="AA70" s="915">
        <v>146</v>
      </c>
      <c r="AB70" s="915"/>
      <c r="AC70" s="915"/>
      <c r="AD70" s="915"/>
      <c r="AE70" s="915"/>
      <c r="AF70" s="915">
        <v>84</v>
      </c>
      <c r="AG70" s="915"/>
      <c r="AH70" s="915"/>
      <c r="AI70" s="915"/>
      <c r="AJ70" s="915"/>
      <c r="AK70" s="915">
        <v>67</v>
      </c>
      <c r="AL70" s="915"/>
      <c r="AM70" s="915"/>
      <c r="AN70" s="915"/>
      <c r="AO70" s="915"/>
      <c r="AP70" s="915">
        <v>21</v>
      </c>
      <c r="AQ70" s="915"/>
      <c r="AR70" s="915"/>
      <c r="AS70" s="915"/>
      <c r="AT70" s="915"/>
      <c r="AU70" s="915">
        <v>2</v>
      </c>
      <c r="AV70" s="915"/>
      <c r="AW70" s="915"/>
      <c r="AX70" s="915"/>
      <c r="AY70" s="915"/>
      <c r="AZ70" s="961"/>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c r="A71" s="262">
        <v>4</v>
      </c>
      <c r="B71" s="957" t="s">
        <v>587</v>
      </c>
      <c r="C71" s="958"/>
      <c r="D71" s="958"/>
      <c r="E71" s="958"/>
      <c r="F71" s="958"/>
      <c r="G71" s="958"/>
      <c r="H71" s="958"/>
      <c r="I71" s="958"/>
      <c r="J71" s="958"/>
      <c r="K71" s="958"/>
      <c r="L71" s="958"/>
      <c r="M71" s="958"/>
      <c r="N71" s="958"/>
      <c r="O71" s="958"/>
      <c r="P71" s="959"/>
      <c r="Q71" s="960">
        <v>1120</v>
      </c>
      <c r="R71" s="915"/>
      <c r="S71" s="915"/>
      <c r="T71" s="915"/>
      <c r="U71" s="915"/>
      <c r="V71" s="915">
        <v>1101</v>
      </c>
      <c r="W71" s="915"/>
      <c r="X71" s="915"/>
      <c r="Y71" s="915"/>
      <c r="Z71" s="915"/>
      <c r="AA71" s="915">
        <v>18</v>
      </c>
      <c r="AB71" s="915"/>
      <c r="AC71" s="915"/>
      <c r="AD71" s="915"/>
      <c r="AE71" s="915"/>
      <c r="AF71" s="915">
        <v>18</v>
      </c>
      <c r="AG71" s="915"/>
      <c r="AH71" s="915"/>
      <c r="AI71" s="915"/>
      <c r="AJ71" s="915"/>
      <c r="AK71" s="915" t="s">
        <v>515</v>
      </c>
      <c r="AL71" s="915"/>
      <c r="AM71" s="915"/>
      <c r="AN71" s="915"/>
      <c r="AO71" s="915"/>
      <c r="AP71" s="915">
        <v>682</v>
      </c>
      <c r="AQ71" s="915"/>
      <c r="AR71" s="915"/>
      <c r="AS71" s="915"/>
      <c r="AT71" s="915"/>
      <c r="AU71" s="915">
        <v>414</v>
      </c>
      <c r="AV71" s="915"/>
      <c r="AW71" s="915"/>
      <c r="AX71" s="915"/>
      <c r="AY71" s="915"/>
      <c r="AZ71" s="961"/>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c r="A72" s="262">
        <v>5</v>
      </c>
      <c r="B72" s="957" t="s">
        <v>588</v>
      </c>
      <c r="C72" s="958"/>
      <c r="D72" s="958"/>
      <c r="E72" s="958"/>
      <c r="F72" s="958"/>
      <c r="G72" s="958"/>
      <c r="H72" s="958"/>
      <c r="I72" s="958"/>
      <c r="J72" s="958"/>
      <c r="K72" s="958"/>
      <c r="L72" s="958"/>
      <c r="M72" s="958"/>
      <c r="N72" s="958"/>
      <c r="O72" s="958"/>
      <c r="P72" s="959"/>
      <c r="Q72" s="960">
        <v>31</v>
      </c>
      <c r="R72" s="915"/>
      <c r="S72" s="915"/>
      <c r="T72" s="915"/>
      <c r="U72" s="915"/>
      <c r="V72" s="915">
        <v>27</v>
      </c>
      <c r="W72" s="915"/>
      <c r="X72" s="915"/>
      <c r="Y72" s="915"/>
      <c r="Z72" s="915"/>
      <c r="AA72" s="915">
        <v>4</v>
      </c>
      <c r="AB72" s="915"/>
      <c r="AC72" s="915"/>
      <c r="AD72" s="915"/>
      <c r="AE72" s="915"/>
      <c r="AF72" s="915">
        <v>4</v>
      </c>
      <c r="AG72" s="915"/>
      <c r="AH72" s="915"/>
      <c r="AI72" s="915"/>
      <c r="AJ72" s="915"/>
      <c r="AK72" s="915" t="s">
        <v>515</v>
      </c>
      <c r="AL72" s="915"/>
      <c r="AM72" s="915"/>
      <c r="AN72" s="915"/>
      <c r="AO72" s="915"/>
      <c r="AP72" s="915" t="s">
        <v>515</v>
      </c>
      <c r="AQ72" s="915"/>
      <c r="AR72" s="915"/>
      <c r="AS72" s="915"/>
      <c r="AT72" s="915"/>
      <c r="AU72" s="915" t="s">
        <v>515</v>
      </c>
      <c r="AV72" s="915"/>
      <c r="AW72" s="915"/>
      <c r="AX72" s="915"/>
      <c r="AY72" s="915"/>
      <c r="AZ72" s="961"/>
      <c r="BA72" s="961"/>
      <c r="BB72" s="961"/>
      <c r="BC72" s="961"/>
      <c r="BD72" s="962"/>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c r="A73" s="262">
        <v>6</v>
      </c>
      <c r="B73" s="957" t="s">
        <v>589</v>
      </c>
      <c r="C73" s="958"/>
      <c r="D73" s="958"/>
      <c r="E73" s="958"/>
      <c r="F73" s="958"/>
      <c r="G73" s="958"/>
      <c r="H73" s="958"/>
      <c r="I73" s="958"/>
      <c r="J73" s="958"/>
      <c r="K73" s="958"/>
      <c r="L73" s="958"/>
      <c r="M73" s="958"/>
      <c r="N73" s="958"/>
      <c r="O73" s="958"/>
      <c r="P73" s="959"/>
      <c r="Q73" s="960">
        <v>92</v>
      </c>
      <c r="R73" s="915"/>
      <c r="S73" s="915"/>
      <c r="T73" s="915"/>
      <c r="U73" s="915"/>
      <c r="V73" s="915">
        <v>90</v>
      </c>
      <c r="W73" s="915"/>
      <c r="X73" s="915"/>
      <c r="Y73" s="915"/>
      <c r="Z73" s="915"/>
      <c r="AA73" s="915">
        <v>1</v>
      </c>
      <c r="AB73" s="915"/>
      <c r="AC73" s="915"/>
      <c r="AD73" s="915"/>
      <c r="AE73" s="915"/>
      <c r="AF73" s="915">
        <v>1</v>
      </c>
      <c r="AG73" s="915"/>
      <c r="AH73" s="915"/>
      <c r="AI73" s="915"/>
      <c r="AJ73" s="915"/>
      <c r="AK73" s="915" t="s">
        <v>515</v>
      </c>
      <c r="AL73" s="915"/>
      <c r="AM73" s="915"/>
      <c r="AN73" s="915"/>
      <c r="AO73" s="915"/>
      <c r="AP73" s="915" t="s">
        <v>515</v>
      </c>
      <c r="AQ73" s="915"/>
      <c r="AR73" s="915"/>
      <c r="AS73" s="915"/>
      <c r="AT73" s="915"/>
      <c r="AU73" s="915" t="s">
        <v>515</v>
      </c>
      <c r="AV73" s="915"/>
      <c r="AW73" s="915"/>
      <c r="AX73" s="915"/>
      <c r="AY73" s="915"/>
      <c r="AZ73" s="961"/>
      <c r="BA73" s="961"/>
      <c r="BB73" s="961"/>
      <c r="BC73" s="961"/>
      <c r="BD73" s="962"/>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c r="A74" s="262">
        <v>7</v>
      </c>
      <c r="B74" s="957" t="s">
        <v>590</v>
      </c>
      <c r="C74" s="958"/>
      <c r="D74" s="958"/>
      <c r="E74" s="958"/>
      <c r="F74" s="958"/>
      <c r="G74" s="958"/>
      <c r="H74" s="958"/>
      <c r="I74" s="958"/>
      <c r="J74" s="958"/>
      <c r="K74" s="958"/>
      <c r="L74" s="958"/>
      <c r="M74" s="958"/>
      <c r="N74" s="958"/>
      <c r="O74" s="958"/>
      <c r="P74" s="959"/>
      <c r="Q74" s="960">
        <v>10094</v>
      </c>
      <c r="R74" s="915"/>
      <c r="S74" s="915"/>
      <c r="T74" s="915"/>
      <c r="U74" s="915"/>
      <c r="V74" s="915">
        <v>9713</v>
      </c>
      <c r="W74" s="915"/>
      <c r="X74" s="915"/>
      <c r="Y74" s="915"/>
      <c r="Z74" s="915"/>
      <c r="AA74" s="915">
        <v>381</v>
      </c>
      <c r="AB74" s="915"/>
      <c r="AC74" s="915"/>
      <c r="AD74" s="915"/>
      <c r="AE74" s="915"/>
      <c r="AF74" s="915">
        <v>381</v>
      </c>
      <c r="AG74" s="915"/>
      <c r="AH74" s="915"/>
      <c r="AI74" s="915"/>
      <c r="AJ74" s="915"/>
      <c r="AK74" s="915" t="s">
        <v>515</v>
      </c>
      <c r="AL74" s="915"/>
      <c r="AM74" s="915"/>
      <c r="AN74" s="915"/>
      <c r="AO74" s="915"/>
      <c r="AP74" s="915" t="s">
        <v>515</v>
      </c>
      <c r="AQ74" s="915"/>
      <c r="AR74" s="915"/>
      <c r="AS74" s="915"/>
      <c r="AT74" s="915"/>
      <c r="AU74" s="915" t="s">
        <v>515</v>
      </c>
      <c r="AV74" s="915"/>
      <c r="AW74" s="915"/>
      <c r="AX74" s="915"/>
      <c r="AY74" s="915"/>
      <c r="AZ74" s="961"/>
      <c r="BA74" s="961"/>
      <c r="BB74" s="961"/>
      <c r="BC74" s="961"/>
      <c r="BD74" s="962"/>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c r="A75" s="262">
        <v>8</v>
      </c>
      <c r="B75" s="957" t="s">
        <v>591</v>
      </c>
      <c r="C75" s="958"/>
      <c r="D75" s="958"/>
      <c r="E75" s="958"/>
      <c r="F75" s="958"/>
      <c r="G75" s="958"/>
      <c r="H75" s="958"/>
      <c r="I75" s="958"/>
      <c r="J75" s="958"/>
      <c r="K75" s="958"/>
      <c r="L75" s="958"/>
      <c r="M75" s="958"/>
      <c r="N75" s="958"/>
      <c r="O75" s="958"/>
      <c r="P75" s="959"/>
      <c r="Q75" s="963">
        <v>62</v>
      </c>
      <c r="R75" s="964"/>
      <c r="S75" s="964"/>
      <c r="T75" s="964"/>
      <c r="U75" s="914"/>
      <c r="V75" s="965">
        <v>62</v>
      </c>
      <c r="W75" s="964"/>
      <c r="X75" s="964"/>
      <c r="Y75" s="964"/>
      <c r="Z75" s="914"/>
      <c r="AA75" s="965" t="s">
        <v>515</v>
      </c>
      <c r="AB75" s="964"/>
      <c r="AC75" s="964"/>
      <c r="AD75" s="964"/>
      <c r="AE75" s="914"/>
      <c r="AF75" s="965" t="s">
        <v>515</v>
      </c>
      <c r="AG75" s="964"/>
      <c r="AH75" s="964"/>
      <c r="AI75" s="964"/>
      <c r="AJ75" s="914"/>
      <c r="AK75" s="965" t="s">
        <v>515</v>
      </c>
      <c r="AL75" s="964"/>
      <c r="AM75" s="964"/>
      <c r="AN75" s="964"/>
      <c r="AO75" s="914"/>
      <c r="AP75" s="965" t="s">
        <v>515</v>
      </c>
      <c r="AQ75" s="964"/>
      <c r="AR75" s="964"/>
      <c r="AS75" s="964"/>
      <c r="AT75" s="914"/>
      <c r="AU75" s="965" t="s">
        <v>515</v>
      </c>
      <c r="AV75" s="964"/>
      <c r="AW75" s="964"/>
      <c r="AX75" s="964"/>
      <c r="AY75" s="914"/>
      <c r="AZ75" s="961"/>
      <c r="BA75" s="961"/>
      <c r="BB75" s="961"/>
      <c r="BC75" s="961"/>
      <c r="BD75" s="962"/>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c r="A76" s="262">
        <v>9</v>
      </c>
      <c r="B76" s="957" t="s">
        <v>592</v>
      </c>
      <c r="C76" s="958"/>
      <c r="D76" s="958"/>
      <c r="E76" s="958"/>
      <c r="F76" s="958"/>
      <c r="G76" s="958"/>
      <c r="H76" s="958"/>
      <c r="I76" s="958"/>
      <c r="J76" s="958"/>
      <c r="K76" s="958"/>
      <c r="L76" s="958"/>
      <c r="M76" s="958"/>
      <c r="N76" s="958"/>
      <c r="O76" s="958"/>
      <c r="P76" s="959"/>
      <c r="Q76" s="963">
        <v>20</v>
      </c>
      <c r="R76" s="964"/>
      <c r="S76" s="964"/>
      <c r="T76" s="964"/>
      <c r="U76" s="914"/>
      <c r="V76" s="965">
        <v>20</v>
      </c>
      <c r="W76" s="964"/>
      <c r="X76" s="964"/>
      <c r="Y76" s="964"/>
      <c r="Z76" s="914"/>
      <c r="AA76" s="965">
        <v>0</v>
      </c>
      <c r="AB76" s="964"/>
      <c r="AC76" s="964"/>
      <c r="AD76" s="964"/>
      <c r="AE76" s="914"/>
      <c r="AF76" s="965">
        <v>0</v>
      </c>
      <c r="AG76" s="964"/>
      <c r="AH76" s="964"/>
      <c r="AI76" s="964"/>
      <c r="AJ76" s="914"/>
      <c r="AK76" s="965" t="s">
        <v>515</v>
      </c>
      <c r="AL76" s="964"/>
      <c r="AM76" s="964"/>
      <c r="AN76" s="964"/>
      <c r="AO76" s="914"/>
      <c r="AP76" s="965" t="s">
        <v>515</v>
      </c>
      <c r="AQ76" s="964"/>
      <c r="AR76" s="964"/>
      <c r="AS76" s="964"/>
      <c r="AT76" s="914"/>
      <c r="AU76" s="965" t="s">
        <v>515</v>
      </c>
      <c r="AV76" s="964"/>
      <c r="AW76" s="964"/>
      <c r="AX76" s="964"/>
      <c r="AY76" s="914"/>
      <c r="AZ76" s="961"/>
      <c r="BA76" s="961"/>
      <c r="BB76" s="961"/>
      <c r="BC76" s="961"/>
      <c r="BD76" s="962"/>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c r="A77" s="262">
        <v>10</v>
      </c>
      <c r="B77" s="957" t="s">
        <v>593</v>
      </c>
      <c r="C77" s="958"/>
      <c r="D77" s="958"/>
      <c r="E77" s="958"/>
      <c r="F77" s="958"/>
      <c r="G77" s="958"/>
      <c r="H77" s="958"/>
      <c r="I77" s="958"/>
      <c r="J77" s="958"/>
      <c r="K77" s="958"/>
      <c r="L77" s="958"/>
      <c r="M77" s="958"/>
      <c r="N77" s="958"/>
      <c r="O77" s="958"/>
      <c r="P77" s="959"/>
      <c r="Q77" s="963">
        <v>204</v>
      </c>
      <c r="R77" s="964"/>
      <c r="S77" s="964"/>
      <c r="T77" s="964"/>
      <c r="U77" s="914"/>
      <c r="V77" s="965">
        <v>196</v>
      </c>
      <c r="W77" s="964"/>
      <c r="X77" s="964"/>
      <c r="Y77" s="964"/>
      <c r="Z77" s="914"/>
      <c r="AA77" s="965">
        <v>9</v>
      </c>
      <c r="AB77" s="964"/>
      <c r="AC77" s="964"/>
      <c r="AD77" s="964"/>
      <c r="AE77" s="914"/>
      <c r="AF77" s="965">
        <v>9</v>
      </c>
      <c r="AG77" s="964"/>
      <c r="AH77" s="964"/>
      <c r="AI77" s="964"/>
      <c r="AJ77" s="914"/>
      <c r="AK77" s="965" t="s">
        <v>515</v>
      </c>
      <c r="AL77" s="964"/>
      <c r="AM77" s="964"/>
      <c r="AN77" s="964"/>
      <c r="AO77" s="914"/>
      <c r="AP77" s="965" t="s">
        <v>515</v>
      </c>
      <c r="AQ77" s="964"/>
      <c r="AR77" s="964"/>
      <c r="AS77" s="964"/>
      <c r="AT77" s="914"/>
      <c r="AU77" s="965" t="s">
        <v>515</v>
      </c>
      <c r="AV77" s="964"/>
      <c r="AW77" s="964"/>
      <c r="AX77" s="964"/>
      <c r="AY77" s="914"/>
      <c r="AZ77" s="961"/>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c r="A78" s="262">
        <v>11</v>
      </c>
      <c r="B78" s="957" t="s">
        <v>594</v>
      </c>
      <c r="C78" s="958"/>
      <c r="D78" s="958"/>
      <c r="E78" s="958"/>
      <c r="F78" s="958"/>
      <c r="G78" s="958"/>
      <c r="H78" s="958"/>
      <c r="I78" s="958"/>
      <c r="J78" s="958"/>
      <c r="K78" s="958"/>
      <c r="L78" s="958"/>
      <c r="M78" s="958"/>
      <c r="N78" s="958"/>
      <c r="O78" s="958"/>
      <c r="P78" s="959"/>
      <c r="Q78" s="960">
        <v>65</v>
      </c>
      <c r="R78" s="915"/>
      <c r="S78" s="915"/>
      <c r="T78" s="915"/>
      <c r="U78" s="915"/>
      <c r="V78" s="915">
        <v>65</v>
      </c>
      <c r="W78" s="915"/>
      <c r="X78" s="915"/>
      <c r="Y78" s="915"/>
      <c r="Z78" s="915"/>
      <c r="AA78" s="915" t="s">
        <v>515</v>
      </c>
      <c r="AB78" s="915"/>
      <c r="AC78" s="915"/>
      <c r="AD78" s="915"/>
      <c r="AE78" s="915"/>
      <c r="AF78" s="915" t="s">
        <v>515</v>
      </c>
      <c r="AG78" s="915"/>
      <c r="AH78" s="915"/>
      <c r="AI78" s="915"/>
      <c r="AJ78" s="915"/>
      <c r="AK78" s="965" t="s">
        <v>515</v>
      </c>
      <c r="AL78" s="964"/>
      <c r="AM78" s="964"/>
      <c r="AN78" s="964"/>
      <c r="AO78" s="914"/>
      <c r="AP78" s="915" t="s">
        <v>515</v>
      </c>
      <c r="AQ78" s="915"/>
      <c r="AR78" s="915"/>
      <c r="AS78" s="915"/>
      <c r="AT78" s="915"/>
      <c r="AU78" s="915" t="s">
        <v>515</v>
      </c>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c r="A79" s="262">
        <v>12</v>
      </c>
      <c r="B79" s="957" t="s">
        <v>595</v>
      </c>
      <c r="C79" s="958"/>
      <c r="D79" s="958"/>
      <c r="E79" s="958"/>
      <c r="F79" s="958"/>
      <c r="G79" s="958"/>
      <c r="H79" s="958"/>
      <c r="I79" s="958"/>
      <c r="J79" s="958"/>
      <c r="K79" s="958"/>
      <c r="L79" s="958"/>
      <c r="M79" s="958"/>
      <c r="N79" s="958"/>
      <c r="O79" s="958"/>
      <c r="P79" s="959"/>
      <c r="Q79" s="960">
        <v>196</v>
      </c>
      <c r="R79" s="915"/>
      <c r="S79" s="915"/>
      <c r="T79" s="915"/>
      <c r="U79" s="915"/>
      <c r="V79" s="915">
        <v>173</v>
      </c>
      <c r="W79" s="915"/>
      <c r="X79" s="915"/>
      <c r="Y79" s="915"/>
      <c r="Z79" s="915"/>
      <c r="AA79" s="915">
        <v>23</v>
      </c>
      <c r="AB79" s="915"/>
      <c r="AC79" s="915"/>
      <c r="AD79" s="915"/>
      <c r="AE79" s="915"/>
      <c r="AF79" s="915">
        <v>23</v>
      </c>
      <c r="AG79" s="915"/>
      <c r="AH79" s="915"/>
      <c r="AI79" s="915"/>
      <c r="AJ79" s="915"/>
      <c r="AK79" s="965" t="s">
        <v>515</v>
      </c>
      <c r="AL79" s="964"/>
      <c r="AM79" s="964"/>
      <c r="AN79" s="964"/>
      <c r="AO79" s="914"/>
      <c r="AP79" s="915" t="s">
        <v>515</v>
      </c>
      <c r="AQ79" s="915"/>
      <c r="AR79" s="915"/>
      <c r="AS79" s="915"/>
      <c r="AT79" s="915"/>
      <c r="AU79" s="915" t="s">
        <v>515</v>
      </c>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c r="A80" s="262">
        <v>13</v>
      </c>
      <c r="B80" s="957" t="s">
        <v>596</v>
      </c>
      <c r="C80" s="958"/>
      <c r="D80" s="958"/>
      <c r="E80" s="958"/>
      <c r="F80" s="958"/>
      <c r="G80" s="958"/>
      <c r="H80" s="958"/>
      <c r="I80" s="958"/>
      <c r="J80" s="958"/>
      <c r="K80" s="958"/>
      <c r="L80" s="958"/>
      <c r="M80" s="958"/>
      <c r="N80" s="958"/>
      <c r="O80" s="958"/>
      <c r="P80" s="959"/>
      <c r="Q80" s="960">
        <v>28</v>
      </c>
      <c r="R80" s="915"/>
      <c r="S80" s="915"/>
      <c r="T80" s="915"/>
      <c r="U80" s="915"/>
      <c r="V80" s="915">
        <v>28</v>
      </c>
      <c r="W80" s="915"/>
      <c r="X80" s="915"/>
      <c r="Y80" s="915"/>
      <c r="Z80" s="915"/>
      <c r="AA80" s="915" t="s">
        <v>515</v>
      </c>
      <c r="AB80" s="915"/>
      <c r="AC80" s="915"/>
      <c r="AD80" s="915"/>
      <c r="AE80" s="915"/>
      <c r="AF80" s="915" t="s">
        <v>515</v>
      </c>
      <c r="AG80" s="915"/>
      <c r="AH80" s="915"/>
      <c r="AI80" s="915"/>
      <c r="AJ80" s="915"/>
      <c r="AK80" s="965">
        <v>27</v>
      </c>
      <c r="AL80" s="964"/>
      <c r="AM80" s="964"/>
      <c r="AN80" s="964"/>
      <c r="AO80" s="914"/>
      <c r="AP80" s="915" t="s">
        <v>515</v>
      </c>
      <c r="AQ80" s="915"/>
      <c r="AR80" s="915"/>
      <c r="AS80" s="915"/>
      <c r="AT80" s="915"/>
      <c r="AU80" s="915" t="s">
        <v>515</v>
      </c>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c r="A81" s="262">
        <v>14</v>
      </c>
      <c r="B81" s="957" t="s">
        <v>597</v>
      </c>
      <c r="C81" s="958"/>
      <c r="D81" s="958"/>
      <c r="E81" s="958"/>
      <c r="F81" s="958"/>
      <c r="G81" s="958"/>
      <c r="H81" s="958"/>
      <c r="I81" s="958"/>
      <c r="J81" s="958"/>
      <c r="K81" s="958"/>
      <c r="L81" s="958"/>
      <c r="M81" s="958"/>
      <c r="N81" s="958"/>
      <c r="O81" s="958"/>
      <c r="P81" s="959"/>
      <c r="Q81" s="960">
        <v>3526</v>
      </c>
      <c r="R81" s="915"/>
      <c r="S81" s="915"/>
      <c r="T81" s="915"/>
      <c r="U81" s="915"/>
      <c r="V81" s="915">
        <v>3526</v>
      </c>
      <c r="W81" s="915"/>
      <c r="X81" s="915"/>
      <c r="Y81" s="915"/>
      <c r="Z81" s="915"/>
      <c r="AA81" s="915" t="s">
        <v>515</v>
      </c>
      <c r="AB81" s="915"/>
      <c r="AC81" s="915"/>
      <c r="AD81" s="915"/>
      <c r="AE81" s="915"/>
      <c r="AF81" s="915" t="s">
        <v>515</v>
      </c>
      <c r="AG81" s="915"/>
      <c r="AH81" s="915"/>
      <c r="AI81" s="915"/>
      <c r="AJ81" s="915"/>
      <c r="AK81" s="965" t="s">
        <v>515</v>
      </c>
      <c r="AL81" s="964"/>
      <c r="AM81" s="964"/>
      <c r="AN81" s="964"/>
      <c r="AO81" s="914"/>
      <c r="AP81" s="915" t="s">
        <v>515</v>
      </c>
      <c r="AQ81" s="915"/>
      <c r="AR81" s="915"/>
      <c r="AS81" s="915"/>
      <c r="AT81" s="915"/>
      <c r="AU81" s="915" t="s">
        <v>515</v>
      </c>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c r="A82" s="262">
        <v>15</v>
      </c>
      <c r="B82" s="957" t="s">
        <v>598</v>
      </c>
      <c r="C82" s="958"/>
      <c r="D82" s="958"/>
      <c r="E82" s="958"/>
      <c r="F82" s="958"/>
      <c r="G82" s="958"/>
      <c r="H82" s="958"/>
      <c r="I82" s="958"/>
      <c r="J82" s="958"/>
      <c r="K82" s="958"/>
      <c r="L82" s="958"/>
      <c r="M82" s="958"/>
      <c r="N82" s="958"/>
      <c r="O82" s="958"/>
      <c r="P82" s="959"/>
      <c r="Q82" s="960">
        <v>173</v>
      </c>
      <c r="R82" s="915"/>
      <c r="S82" s="915"/>
      <c r="T82" s="915"/>
      <c r="U82" s="915"/>
      <c r="V82" s="915">
        <v>151</v>
      </c>
      <c r="W82" s="915"/>
      <c r="X82" s="915"/>
      <c r="Y82" s="915"/>
      <c r="Z82" s="915"/>
      <c r="AA82" s="915">
        <v>22</v>
      </c>
      <c r="AB82" s="915"/>
      <c r="AC82" s="915"/>
      <c r="AD82" s="915"/>
      <c r="AE82" s="915"/>
      <c r="AF82" s="915">
        <v>22</v>
      </c>
      <c r="AG82" s="915"/>
      <c r="AH82" s="915"/>
      <c r="AI82" s="915"/>
      <c r="AJ82" s="915"/>
      <c r="AK82" s="965">
        <v>42</v>
      </c>
      <c r="AL82" s="964"/>
      <c r="AM82" s="964"/>
      <c r="AN82" s="964"/>
      <c r="AO82" s="914"/>
      <c r="AP82" s="915" t="s">
        <v>515</v>
      </c>
      <c r="AQ82" s="915"/>
      <c r="AR82" s="915"/>
      <c r="AS82" s="915"/>
      <c r="AT82" s="915"/>
      <c r="AU82" s="915" t="s">
        <v>515</v>
      </c>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c r="A83" s="262">
        <v>16</v>
      </c>
      <c r="B83" s="957" t="s">
        <v>599</v>
      </c>
      <c r="C83" s="958"/>
      <c r="D83" s="958"/>
      <c r="E83" s="958"/>
      <c r="F83" s="958"/>
      <c r="G83" s="958"/>
      <c r="H83" s="958"/>
      <c r="I83" s="958"/>
      <c r="J83" s="958"/>
      <c r="K83" s="958"/>
      <c r="L83" s="958"/>
      <c r="M83" s="958"/>
      <c r="N83" s="958"/>
      <c r="O83" s="958"/>
      <c r="P83" s="959"/>
      <c r="Q83" s="960">
        <v>783718</v>
      </c>
      <c r="R83" s="915"/>
      <c r="S83" s="915"/>
      <c r="T83" s="915"/>
      <c r="U83" s="915"/>
      <c r="V83" s="915">
        <v>768737</v>
      </c>
      <c r="W83" s="915"/>
      <c r="X83" s="915"/>
      <c r="Y83" s="915"/>
      <c r="Z83" s="915"/>
      <c r="AA83" s="915">
        <v>14981</v>
      </c>
      <c r="AB83" s="915"/>
      <c r="AC83" s="915"/>
      <c r="AD83" s="915"/>
      <c r="AE83" s="915"/>
      <c r="AF83" s="915">
        <v>14981</v>
      </c>
      <c r="AG83" s="915"/>
      <c r="AH83" s="915"/>
      <c r="AI83" s="915"/>
      <c r="AJ83" s="915"/>
      <c r="AK83" s="965">
        <v>4096</v>
      </c>
      <c r="AL83" s="964"/>
      <c r="AM83" s="964"/>
      <c r="AN83" s="964"/>
      <c r="AO83" s="914"/>
      <c r="AP83" s="915" t="s">
        <v>515</v>
      </c>
      <c r="AQ83" s="915"/>
      <c r="AR83" s="915"/>
      <c r="AS83" s="915"/>
      <c r="AT83" s="915"/>
      <c r="AU83" s="915" t="s">
        <v>515</v>
      </c>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c r="A84" s="262">
        <v>17</v>
      </c>
      <c r="B84" s="957" t="s">
        <v>600</v>
      </c>
      <c r="C84" s="958"/>
      <c r="D84" s="958"/>
      <c r="E84" s="958"/>
      <c r="F84" s="958"/>
      <c r="G84" s="958"/>
      <c r="H84" s="958"/>
      <c r="I84" s="958"/>
      <c r="J84" s="958"/>
      <c r="K84" s="958"/>
      <c r="L84" s="958"/>
      <c r="M84" s="958"/>
      <c r="N84" s="958"/>
      <c r="O84" s="958"/>
      <c r="P84" s="959"/>
      <c r="Q84" s="960">
        <v>11606</v>
      </c>
      <c r="R84" s="915"/>
      <c r="S84" s="915"/>
      <c r="T84" s="915"/>
      <c r="U84" s="915"/>
      <c r="V84" s="915">
        <v>10215</v>
      </c>
      <c r="W84" s="915"/>
      <c r="X84" s="915"/>
      <c r="Y84" s="915"/>
      <c r="Z84" s="915"/>
      <c r="AA84" s="915">
        <v>1391</v>
      </c>
      <c r="AB84" s="915"/>
      <c r="AC84" s="915"/>
      <c r="AD84" s="915"/>
      <c r="AE84" s="915"/>
      <c r="AF84" s="915">
        <v>8977</v>
      </c>
      <c r="AG84" s="915"/>
      <c r="AH84" s="915"/>
      <c r="AI84" s="915"/>
      <c r="AJ84" s="915"/>
      <c r="AK84" s="915" t="s">
        <v>515</v>
      </c>
      <c r="AL84" s="915"/>
      <c r="AM84" s="915"/>
      <c r="AN84" s="915"/>
      <c r="AO84" s="915"/>
      <c r="AP84" s="915">
        <v>13555</v>
      </c>
      <c r="AQ84" s="915"/>
      <c r="AR84" s="915"/>
      <c r="AS84" s="915"/>
      <c r="AT84" s="915"/>
      <c r="AU84" s="915" t="s">
        <v>515</v>
      </c>
      <c r="AV84" s="915"/>
      <c r="AW84" s="915"/>
      <c r="AX84" s="915"/>
      <c r="AY84" s="915"/>
      <c r="AZ84" s="961" t="s">
        <v>602</v>
      </c>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c r="A85" s="262">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c r="A86" s="262">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c r="A88" s="265" t="s">
        <v>390</v>
      </c>
      <c r="B88" s="874" t="s">
        <v>417</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v>24582</v>
      </c>
      <c r="AG88" s="926"/>
      <c r="AH88" s="926"/>
      <c r="AI88" s="926"/>
      <c r="AJ88" s="926"/>
      <c r="AK88" s="923"/>
      <c r="AL88" s="923"/>
      <c r="AM88" s="923"/>
      <c r="AN88" s="923"/>
      <c r="AO88" s="923"/>
      <c r="AP88" s="926">
        <v>15772</v>
      </c>
      <c r="AQ88" s="926"/>
      <c r="AR88" s="926"/>
      <c r="AS88" s="926"/>
      <c r="AT88" s="926"/>
      <c r="AU88" s="926">
        <v>678</v>
      </c>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390</v>
      </c>
      <c r="BR102" s="874" t="s">
        <v>418</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c r="CS102" s="934"/>
      <c r="CT102" s="934"/>
      <c r="CU102" s="934"/>
      <c r="CV102" s="977"/>
      <c r="CW102" s="976"/>
      <c r="CX102" s="934"/>
      <c r="CY102" s="934"/>
      <c r="CZ102" s="934"/>
      <c r="DA102" s="977"/>
      <c r="DB102" s="976"/>
      <c r="DC102" s="934"/>
      <c r="DD102" s="934"/>
      <c r="DE102" s="934"/>
      <c r="DF102" s="977"/>
      <c r="DG102" s="976"/>
      <c r="DH102" s="934"/>
      <c r="DI102" s="934"/>
      <c r="DJ102" s="934"/>
      <c r="DK102" s="977"/>
      <c r="DL102" s="976"/>
      <c r="DM102" s="934"/>
      <c r="DN102" s="934"/>
      <c r="DO102" s="934"/>
      <c r="DP102" s="977"/>
      <c r="DQ102" s="976"/>
      <c r="DR102" s="934"/>
      <c r="DS102" s="934"/>
      <c r="DT102" s="934"/>
      <c r="DU102" s="977"/>
      <c r="DV102" s="1000"/>
      <c r="DW102" s="1001"/>
      <c r="DX102" s="1001"/>
      <c r="DY102" s="1001"/>
      <c r="DZ102" s="1002"/>
      <c r="EA102" s="247"/>
    </row>
    <row r="103" spans="1:131" s="248" customFormat="1" ht="26.25" customHeight="1">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419</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420</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c r="A107" s="276" t="s">
        <v>421</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422</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c r="A108" s="1005" t="s">
        <v>423</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424</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c r="A109" s="998" t="s">
        <v>425</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426</v>
      </c>
      <c r="AB109" s="979"/>
      <c r="AC109" s="979"/>
      <c r="AD109" s="979"/>
      <c r="AE109" s="980"/>
      <c r="AF109" s="978" t="s">
        <v>307</v>
      </c>
      <c r="AG109" s="979"/>
      <c r="AH109" s="979"/>
      <c r="AI109" s="979"/>
      <c r="AJ109" s="980"/>
      <c r="AK109" s="978" t="s">
        <v>306</v>
      </c>
      <c r="AL109" s="979"/>
      <c r="AM109" s="979"/>
      <c r="AN109" s="979"/>
      <c r="AO109" s="980"/>
      <c r="AP109" s="978" t="s">
        <v>427</v>
      </c>
      <c r="AQ109" s="979"/>
      <c r="AR109" s="979"/>
      <c r="AS109" s="979"/>
      <c r="AT109" s="981"/>
      <c r="AU109" s="998" t="s">
        <v>425</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426</v>
      </c>
      <c r="BR109" s="979"/>
      <c r="BS109" s="979"/>
      <c r="BT109" s="979"/>
      <c r="BU109" s="980"/>
      <c r="BV109" s="978" t="s">
        <v>307</v>
      </c>
      <c r="BW109" s="979"/>
      <c r="BX109" s="979"/>
      <c r="BY109" s="979"/>
      <c r="BZ109" s="980"/>
      <c r="CA109" s="978" t="s">
        <v>306</v>
      </c>
      <c r="CB109" s="979"/>
      <c r="CC109" s="979"/>
      <c r="CD109" s="979"/>
      <c r="CE109" s="980"/>
      <c r="CF109" s="999" t="s">
        <v>427</v>
      </c>
      <c r="CG109" s="999"/>
      <c r="CH109" s="999"/>
      <c r="CI109" s="999"/>
      <c r="CJ109" s="999"/>
      <c r="CK109" s="978" t="s">
        <v>428</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426</v>
      </c>
      <c r="DH109" s="979"/>
      <c r="DI109" s="979"/>
      <c r="DJ109" s="979"/>
      <c r="DK109" s="980"/>
      <c r="DL109" s="978" t="s">
        <v>307</v>
      </c>
      <c r="DM109" s="979"/>
      <c r="DN109" s="979"/>
      <c r="DO109" s="979"/>
      <c r="DP109" s="980"/>
      <c r="DQ109" s="978" t="s">
        <v>306</v>
      </c>
      <c r="DR109" s="979"/>
      <c r="DS109" s="979"/>
      <c r="DT109" s="979"/>
      <c r="DU109" s="980"/>
      <c r="DV109" s="978" t="s">
        <v>427</v>
      </c>
      <c r="DW109" s="979"/>
      <c r="DX109" s="979"/>
      <c r="DY109" s="979"/>
      <c r="DZ109" s="981"/>
    </row>
    <row r="110" spans="1:131" s="247" customFormat="1" ht="26.25" customHeight="1">
      <c r="A110" s="982" t="s">
        <v>429</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1354970</v>
      </c>
      <c r="AB110" s="986"/>
      <c r="AC110" s="986"/>
      <c r="AD110" s="986"/>
      <c r="AE110" s="987"/>
      <c r="AF110" s="988">
        <v>1335403</v>
      </c>
      <c r="AG110" s="986"/>
      <c r="AH110" s="986"/>
      <c r="AI110" s="986"/>
      <c r="AJ110" s="987"/>
      <c r="AK110" s="988">
        <v>1328976</v>
      </c>
      <c r="AL110" s="986"/>
      <c r="AM110" s="986"/>
      <c r="AN110" s="986"/>
      <c r="AO110" s="987"/>
      <c r="AP110" s="989">
        <v>12.8</v>
      </c>
      <c r="AQ110" s="990"/>
      <c r="AR110" s="990"/>
      <c r="AS110" s="990"/>
      <c r="AT110" s="991"/>
      <c r="AU110" s="992" t="s">
        <v>73</v>
      </c>
      <c r="AV110" s="993"/>
      <c r="AW110" s="993"/>
      <c r="AX110" s="993"/>
      <c r="AY110" s="993"/>
      <c r="AZ110" s="1034" t="s">
        <v>430</v>
      </c>
      <c r="BA110" s="983"/>
      <c r="BB110" s="983"/>
      <c r="BC110" s="983"/>
      <c r="BD110" s="983"/>
      <c r="BE110" s="983"/>
      <c r="BF110" s="983"/>
      <c r="BG110" s="983"/>
      <c r="BH110" s="983"/>
      <c r="BI110" s="983"/>
      <c r="BJ110" s="983"/>
      <c r="BK110" s="983"/>
      <c r="BL110" s="983"/>
      <c r="BM110" s="983"/>
      <c r="BN110" s="983"/>
      <c r="BO110" s="983"/>
      <c r="BP110" s="984"/>
      <c r="BQ110" s="1020">
        <v>14825605</v>
      </c>
      <c r="BR110" s="1021"/>
      <c r="BS110" s="1021"/>
      <c r="BT110" s="1021"/>
      <c r="BU110" s="1021"/>
      <c r="BV110" s="1021">
        <v>14215218</v>
      </c>
      <c r="BW110" s="1021"/>
      <c r="BX110" s="1021"/>
      <c r="BY110" s="1021"/>
      <c r="BZ110" s="1021"/>
      <c r="CA110" s="1021">
        <v>13958907</v>
      </c>
      <c r="CB110" s="1021"/>
      <c r="CC110" s="1021"/>
      <c r="CD110" s="1021"/>
      <c r="CE110" s="1021"/>
      <c r="CF110" s="1035">
        <v>134.9</v>
      </c>
      <c r="CG110" s="1036"/>
      <c r="CH110" s="1036"/>
      <c r="CI110" s="1036"/>
      <c r="CJ110" s="1036"/>
      <c r="CK110" s="1037" t="s">
        <v>431</v>
      </c>
      <c r="CL110" s="1038"/>
      <c r="CM110" s="1017" t="s">
        <v>432</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433</v>
      </c>
      <c r="DH110" s="1021"/>
      <c r="DI110" s="1021"/>
      <c r="DJ110" s="1021"/>
      <c r="DK110" s="1021"/>
      <c r="DL110" s="1021" t="s">
        <v>434</v>
      </c>
      <c r="DM110" s="1021"/>
      <c r="DN110" s="1021"/>
      <c r="DO110" s="1021"/>
      <c r="DP110" s="1021"/>
      <c r="DQ110" s="1021" t="s">
        <v>435</v>
      </c>
      <c r="DR110" s="1021"/>
      <c r="DS110" s="1021"/>
      <c r="DT110" s="1021"/>
      <c r="DU110" s="1021"/>
      <c r="DV110" s="1022" t="s">
        <v>436</v>
      </c>
      <c r="DW110" s="1022"/>
      <c r="DX110" s="1022"/>
      <c r="DY110" s="1022"/>
      <c r="DZ110" s="1023"/>
    </row>
    <row r="111" spans="1:131" s="247" customFormat="1" ht="26.25" customHeight="1">
      <c r="A111" s="1024" t="s">
        <v>437</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438</v>
      </c>
      <c r="AB111" s="1028"/>
      <c r="AC111" s="1028"/>
      <c r="AD111" s="1028"/>
      <c r="AE111" s="1029"/>
      <c r="AF111" s="1030" t="s">
        <v>439</v>
      </c>
      <c r="AG111" s="1028"/>
      <c r="AH111" s="1028"/>
      <c r="AI111" s="1028"/>
      <c r="AJ111" s="1029"/>
      <c r="AK111" s="1030" t="s">
        <v>438</v>
      </c>
      <c r="AL111" s="1028"/>
      <c r="AM111" s="1028"/>
      <c r="AN111" s="1028"/>
      <c r="AO111" s="1029"/>
      <c r="AP111" s="1031" t="s">
        <v>438</v>
      </c>
      <c r="AQ111" s="1032"/>
      <c r="AR111" s="1032"/>
      <c r="AS111" s="1032"/>
      <c r="AT111" s="1033"/>
      <c r="AU111" s="994"/>
      <c r="AV111" s="995"/>
      <c r="AW111" s="995"/>
      <c r="AX111" s="995"/>
      <c r="AY111" s="995"/>
      <c r="AZ111" s="1043" t="s">
        <v>440</v>
      </c>
      <c r="BA111" s="1044"/>
      <c r="BB111" s="1044"/>
      <c r="BC111" s="1044"/>
      <c r="BD111" s="1044"/>
      <c r="BE111" s="1044"/>
      <c r="BF111" s="1044"/>
      <c r="BG111" s="1044"/>
      <c r="BH111" s="1044"/>
      <c r="BI111" s="1044"/>
      <c r="BJ111" s="1044"/>
      <c r="BK111" s="1044"/>
      <c r="BL111" s="1044"/>
      <c r="BM111" s="1044"/>
      <c r="BN111" s="1044"/>
      <c r="BO111" s="1044"/>
      <c r="BP111" s="1045"/>
      <c r="BQ111" s="1013">
        <v>5731</v>
      </c>
      <c r="BR111" s="1014"/>
      <c r="BS111" s="1014"/>
      <c r="BT111" s="1014"/>
      <c r="BU111" s="1014"/>
      <c r="BV111" s="1014">
        <v>3885</v>
      </c>
      <c r="BW111" s="1014"/>
      <c r="BX111" s="1014"/>
      <c r="BY111" s="1014"/>
      <c r="BZ111" s="1014"/>
      <c r="CA111" s="1014">
        <v>1975</v>
      </c>
      <c r="CB111" s="1014"/>
      <c r="CC111" s="1014"/>
      <c r="CD111" s="1014"/>
      <c r="CE111" s="1014"/>
      <c r="CF111" s="1008">
        <v>0</v>
      </c>
      <c r="CG111" s="1009"/>
      <c r="CH111" s="1009"/>
      <c r="CI111" s="1009"/>
      <c r="CJ111" s="1009"/>
      <c r="CK111" s="1039"/>
      <c r="CL111" s="1040"/>
      <c r="CM111" s="1010" t="s">
        <v>441</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137</v>
      </c>
      <c r="DH111" s="1014"/>
      <c r="DI111" s="1014"/>
      <c r="DJ111" s="1014"/>
      <c r="DK111" s="1014"/>
      <c r="DL111" s="1014" t="s">
        <v>433</v>
      </c>
      <c r="DM111" s="1014"/>
      <c r="DN111" s="1014"/>
      <c r="DO111" s="1014"/>
      <c r="DP111" s="1014"/>
      <c r="DQ111" s="1014" t="s">
        <v>434</v>
      </c>
      <c r="DR111" s="1014"/>
      <c r="DS111" s="1014"/>
      <c r="DT111" s="1014"/>
      <c r="DU111" s="1014"/>
      <c r="DV111" s="1015" t="s">
        <v>137</v>
      </c>
      <c r="DW111" s="1015"/>
      <c r="DX111" s="1015"/>
      <c r="DY111" s="1015"/>
      <c r="DZ111" s="1016"/>
    </row>
    <row r="112" spans="1:131" s="247" customFormat="1" ht="26.25" customHeight="1">
      <c r="A112" s="1046" t="s">
        <v>442</v>
      </c>
      <c r="B112" s="1047"/>
      <c r="C112" s="1044" t="s">
        <v>443</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438</v>
      </c>
      <c r="AB112" s="1053"/>
      <c r="AC112" s="1053"/>
      <c r="AD112" s="1053"/>
      <c r="AE112" s="1054"/>
      <c r="AF112" s="1055" t="s">
        <v>444</v>
      </c>
      <c r="AG112" s="1053"/>
      <c r="AH112" s="1053"/>
      <c r="AI112" s="1053"/>
      <c r="AJ112" s="1054"/>
      <c r="AK112" s="1055" t="s">
        <v>438</v>
      </c>
      <c r="AL112" s="1053"/>
      <c r="AM112" s="1053"/>
      <c r="AN112" s="1053"/>
      <c r="AO112" s="1054"/>
      <c r="AP112" s="1056" t="s">
        <v>439</v>
      </c>
      <c r="AQ112" s="1057"/>
      <c r="AR112" s="1057"/>
      <c r="AS112" s="1057"/>
      <c r="AT112" s="1058"/>
      <c r="AU112" s="994"/>
      <c r="AV112" s="995"/>
      <c r="AW112" s="995"/>
      <c r="AX112" s="995"/>
      <c r="AY112" s="995"/>
      <c r="AZ112" s="1043" t="s">
        <v>445</v>
      </c>
      <c r="BA112" s="1044"/>
      <c r="BB112" s="1044"/>
      <c r="BC112" s="1044"/>
      <c r="BD112" s="1044"/>
      <c r="BE112" s="1044"/>
      <c r="BF112" s="1044"/>
      <c r="BG112" s="1044"/>
      <c r="BH112" s="1044"/>
      <c r="BI112" s="1044"/>
      <c r="BJ112" s="1044"/>
      <c r="BK112" s="1044"/>
      <c r="BL112" s="1044"/>
      <c r="BM112" s="1044"/>
      <c r="BN112" s="1044"/>
      <c r="BO112" s="1044"/>
      <c r="BP112" s="1045"/>
      <c r="BQ112" s="1013">
        <v>5782601</v>
      </c>
      <c r="BR112" s="1014"/>
      <c r="BS112" s="1014"/>
      <c r="BT112" s="1014"/>
      <c r="BU112" s="1014"/>
      <c r="BV112" s="1014">
        <v>5991193</v>
      </c>
      <c r="BW112" s="1014"/>
      <c r="BX112" s="1014"/>
      <c r="BY112" s="1014"/>
      <c r="BZ112" s="1014"/>
      <c r="CA112" s="1014">
        <v>6987908</v>
      </c>
      <c r="CB112" s="1014"/>
      <c r="CC112" s="1014"/>
      <c r="CD112" s="1014"/>
      <c r="CE112" s="1014"/>
      <c r="CF112" s="1008">
        <v>67.5</v>
      </c>
      <c r="CG112" s="1009"/>
      <c r="CH112" s="1009"/>
      <c r="CI112" s="1009"/>
      <c r="CJ112" s="1009"/>
      <c r="CK112" s="1039"/>
      <c r="CL112" s="1040"/>
      <c r="CM112" s="1010" t="s">
        <v>446</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439</v>
      </c>
      <c r="DH112" s="1014"/>
      <c r="DI112" s="1014"/>
      <c r="DJ112" s="1014"/>
      <c r="DK112" s="1014"/>
      <c r="DL112" s="1014" t="s">
        <v>438</v>
      </c>
      <c r="DM112" s="1014"/>
      <c r="DN112" s="1014"/>
      <c r="DO112" s="1014"/>
      <c r="DP112" s="1014"/>
      <c r="DQ112" s="1014" t="s">
        <v>433</v>
      </c>
      <c r="DR112" s="1014"/>
      <c r="DS112" s="1014"/>
      <c r="DT112" s="1014"/>
      <c r="DU112" s="1014"/>
      <c r="DV112" s="1015" t="s">
        <v>433</v>
      </c>
      <c r="DW112" s="1015"/>
      <c r="DX112" s="1015"/>
      <c r="DY112" s="1015"/>
      <c r="DZ112" s="1016"/>
    </row>
    <row r="113" spans="1:130" s="247" customFormat="1" ht="26.25" customHeight="1">
      <c r="A113" s="1048"/>
      <c r="B113" s="1049"/>
      <c r="C113" s="1044" t="s">
        <v>447</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491417</v>
      </c>
      <c r="AB113" s="1028"/>
      <c r="AC113" s="1028"/>
      <c r="AD113" s="1028"/>
      <c r="AE113" s="1029"/>
      <c r="AF113" s="1030">
        <v>574644</v>
      </c>
      <c r="AG113" s="1028"/>
      <c r="AH113" s="1028"/>
      <c r="AI113" s="1028"/>
      <c r="AJ113" s="1029"/>
      <c r="AK113" s="1030">
        <v>623209</v>
      </c>
      <c r="AL113" s="1028"/>
      <c r="AM113" s="1028"/>
      <c r="AN113" s="1028"/>
      <c r="AO113" s="1029"/>
      <c r="AP113" s="1031">
        <v>6</v>
      </c>
      <c r="AQ113" s="1032"/>
      <c r="AR113" s="1032"/>
      <c r="AS113" s="1032"/>
      <c r="AT113" s="1033"/>
      <c r="AU113" s="994"/>
      <c r="AV113" s="995"/>
      <c r="AW113" s="995"/>
      <c r="AX113" s="995"/>
      <c r="AY113" s="995"/>
      <c r="AZ113" s="1043" t="s">
        <v>448</v>
      </c>
      <c r="BA113" s="1044"/>
      <c r="BB113" s="1044"/>
      <c r="BC113" s="1044"/>
      <c r="BD113" s="1044"/>
      <c r="BE113" s="1044"/>
      <c r="BF113" s="1044"/>
      <c r="BG113" s="1044"/>
      <c r="BH113" s="1044"/>
      <c r="BI113" s="1044"/>
      <c r="BJ113" s="1044"/>
      <c r="BK113" s="1044"/>
      <c r="BL113" s="1044"/>
      <c r="BM113" s="1044"/>
      <c r="BN113" s="1044"/>
      <c r="BO113" s="1044"/>
      <c r="BP113" s="1045"/>
      <c r="BQ113" s="1013">
        <v>785950</v>
      </c>
      <c r="BR113" s="1014"/>
      <c r="BS113" s="1014"/>
      <c r="BT113" s="1014"/>
      <c r="BU113" s="1014"/>
      <c r="BV113" s="1014">
        <v>727370</v>
      </c>
      <c r="BW113" s="1014"/>
      <c r="BX113" s="1014"/>
      <c r="BY113" s="1014"/>
      <c r="BZ113" s="1014"/>
      <c r="CA113" s="1014">
        <v>677840</v>
      </c>
      <c r="CB113" s="1014"/>
      <c r="CC113" s="1014"/>
      <c r="CD113" s="1014"/>
      <c r="CE113" s="1014"/>
      <c r="CF113" s="1008">
        <v>6.5</v>
      </c>
      <c r="CG113" s="1009"/>
      <c r="CH113" s="1009"/>
      <c r="CI113" s="1009"/>
      <c r="CJ113" s="1009"/>
      <c r="CK113" s="1039"/>
      <c r="CL113" s="1040"/>
      <c r="CM113" s="1010" t="s">
        <v>449</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438</v>
      </c>
      <c r="DH113" s="1053"/>
      <c r="DI113" s="1053"/>
      <c r="DJ113" s="1053"/>
      <c r="DK113" s="1054"/>
      <c r="DL113" s="1055" t="s">
        <v>438</v>
      </c>
      <c r="DM113" s="1053"/>
      <c r="DN113" s="1053"/>
      <c r="DO113" s="1053"/>
      <c r="DP113" s="1054"/>
      <c r="DQ113" s="1055" t="s">
        <v>438</v>
      </c>
      <c r="DR113" s="1053"/>
      <c r="DS113" s="1053"/>
      <c r="DT113" s="1053"/>
      <c r="DU113" s="1054"/>
      <c r="DV113" s="1056" t="s">
        <v>435</v>
      </c>
      <c r="DW113" s="1057"/>
      <c r="DX113" s="1057"/>
      <c r="DY113" s="1057"/>
      <c r="DZ113" s="1058"/>
    </row>
    <row r="114" spans="1:130" s="247" customFormat="1" ht="26.25" customHeight="1">
      <c r="A114" s="1048"/>
      <c r="B114" s="1049"/>
      <c r="C114" s="1044" t="s">
        <v>450</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v>105074</v>
      </c>
      <c r="AB114" s="1053"/>
      <c r="AC114" s="1053"/>
      <c r="AD114" s="1053"/>
      <c r="AE114" s="1054"/>
      <c r="AF114" s="1055">
        <v>68832</v>
      </c>
      <c r="AG114" s="1053"/>
      <c r="AH114" s="1053"/>
      <c r="AI114" s="1053"/>
      <c r="AJ114" s="1054"/>
      <c r="AK114" s="1055">
        <v>56089</v>
      </c>
      <c r="AL114" s="1053"/>
      <c r="AM114" s="1053"/>
      <c r="AN114" s="1053"/>
      <c r="AO114" s="1054"/>
      <c r="AP114" s="1056">
        <v>0.5</v>
      </c>
      <c r="AQ114" s="1057"/>
      <c r="AR114" s="1057"/>
      <c r="AS114" s="1057"/>
      <c r="AT114" s="1058"/>
      <c r="AU114" s="994"/>
      <c r="AV114" s="995"/>
      <c r="AW114" s="995"/>
      <c r="AX114" s="995"/>
      <c r="AY114" s="995"/>
      <c r="AZ114" s="1043" t="s">
        <v>451</v>
      </c>
      <c r="BA114" s="1044"/>
      <c r="BB114" s="1044"/>
      <c r="BC114" s="1044"/>
      <c r="BD114" s="1044"/>
      <c r="BE114" s="1044"/>
      <c r="BF114" s="1044"/>
      <c r="BG114" s="1044"/>
      <c r="BH114" s="1044"/>
      <c r="BI114" s="1044"/>
      <c r="BJ114" s="1044"/>
      <c r="BK114" s="1044"/>
      <c r="BL114" s="1044"/>
      <c r="BM114" s="1044"/>
      <c r="BN114" s="1044"/>
      <c r="BO114" s="1044"/>
      <c r="BP114" s="1045"/>
      <c r="BQ114" s="1013" t="s">
        <v>436</v>
      </c>
      <c r="BR114" s="1014"/>
      <c r="BS114" s="1014"/>
      <c r="BT114" s="1014"/>
      <c r="BU114" s="1014"/>
      <c r="BV114" s="1014" t="s">
        <v>444</v>
      </c>
      <c r="BW114" s="1014"/>
      <c r="BX114" s="1014"/>
      <c r="BY114" s="1014"/>
      <c r="BZ114" s="1014"/>
      <c r="CA114" s="1014" t="s">
        <v>434</v>
      </c>
      <c r="CB114" s="1014"/>
      <c r="CC114" s="1014"/>
      <c r="CD114" s="1014"/>
      <c r="CE114" s="1014"/>
      <c r="CF114" s="1008" t="s">
        <v>444</v>
      </c>
      <c r="CG114" s="1009"/>
      <c r="CH114" s="1009"/>
      <c r="CI114" s="1009"/>
      <c r="CJ114" s="1009"/>
      <c r="CK114" s="1039"/>
      <c r="CL114" s="1040"/>
      <c r="CM114" s="1010" t="s">
        <v>452</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438</v>
      </c>
      <c r="DH114" s="1053"/>
      <c r="DI114" s="1053"/>
      <c r="DJ114" s="1053"/>
      <c r="DK114" s="1054"/>
      <c r="DL114" s="1055" t="s">
        <v>438</v>
      </c>
      <c r="DM114" s="1053"/>
      <c r="DN114" s="1053"/>
      <c r="DO114" s="1053"/>
      <c r="DP114" s="1054"/>
      <c r="DQ114" s="1055" t="s">
        <v>438</v>
      </c>
      <c r="DR114" s="1053"/>
      <c r="DS114" s="1053"/>
      <c r="DT114" s="1053"/>
      <c r="DU114" s="1054"/>
      <c r="DV114" s="1056" t="s">
        <v>436</v>
      </c>
      <c r="DW114" s="1057"/>
      <c r="DX114" s="1057"/>
      <c r="DY114" s="1057"/>
      <c r="DZ114" s="1058"/>
    </row>
    <row r="115" spans="1:130" s="247" customFormat="1" ht="26.25" customHeight="1">
      <c r="A115" s="1048"/>
      <c r="B115" s="1049"/>
      <c r="C115" s="1044" t="s">
        <v>453</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v>191748</v>
      </c>
      <c r="AB115" s="1028"/>
      <c r="AC115" s="1028"/>
      <c r="AD115" s="1028"/>
      <c r="AE115" s="1029"/>
      <c r="AF115" s="1030">
        <v>103642</v>
      </c>
      <c r="AG115" s="1028"/>
      <c r="AH115" s="1028"/>
      <c r="AI115" s="1028"/>
      <c r="AJ115" s="1029"/>
      <c r="AK115" s="1030">
        <v>49360</v>
      </c>
      <c r="AL115" s="1028"/>
      <c r="AM115" s="1028"/>
      <c r="AN115" s="1028"/>
      <c r="AO115" s="1029"/>
      <c r="AP115" s="1031">
        <v>0.5</v>
      </c>
      <c r="AQ115" s="1032"/>
      <c r="AR115" s="1032"/>
      <c r="AS115" s="1032"/>
      <c r="AT115" s="1033"/>
      <c r="AU115" s="994"/>
      <c r="AV115" s="995"/>
      <c r="AW115" s="995"/>
      <c r="AX115" s="995"/>
      <c r="AY115" s="995"/>
      <c r="AZ115" s="1043" t="s">
        <v>454</v>
      </c>
      <c r="BA115" s="1044"/>
      <c r="BB115" s="1044"/>
      <c r="BC115" s="1044"/>
      <c r="BD115" s="1044"/>
      <c r="BE115" s="1044"/>
      <c r="BF115" s="1044"/>
      <c r="BG115" s="1044"/>
      <c r="BH115" s="1044"/>
      <c r="BI115" s="1044"/>
      <c r="BJ115" s="1044"/>
      <c r="BK115" s="1044"/>
      <c r="BL115" s="1044"/>
      <c r="BM115" s="1044"/>
      <c r="BN115" s="1044"/>
      <c r="BO115" s="1044"/>
      <c r="BP115" s="1045"/>
      <c r="BQ115" s="1013">
        <v>257652</v>
      </c>
      <c r="BR115" s="1014"/>
      <c r="BS115" s="1014"/>
      <c r="BT115" s="1014"/>
      <c r="BU115" s="1014"/>
      <c r="BV115" s="1014">
        <v>264141</v>
      </c>
      <c r="BW115" s="1014"/>
      <c r="BX115" s="1014"/>
      <c r="BY115" s="1014"/>
      <c r="BZ115" s="1014"/>
      <c r="CA115" s="1014">
        <v>198070</v>
      </c>
      <c r="CB115" s="1014"/>
      <c r="CC115" s="1014"/>
      <c r="CD115" s="1014"/>
      <c r="CE115" s="1014"/>
      <c r="CF115" s="1008">
        <v>1.9</v>
      </c>
      <c r="CG115" s="1009"/>
      <c r="CH115" s="1009"/>
      <c r="CI115" s="1009"/>
      <c r="CJ115" s="1009"/>
      <c r="CK115" s="1039"/>
      <c r="CL115" s="1040"/>
      <c r="CM115" s="1043" t="s">
        <v>455</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t="s">
        <v>434</v>
      </c>
      <c r="DH115" s="1053"/>
      <c r="DI115" s="1053"/>
      <c r="DJ115" s="1053"/>
      <c r="DK115" s="1054"/>
      <c r="DL115" s="1055" t="s">
        <v>438</v>
      </c>
      <c r="DM115" s="1053"/>
      <c r="DN115" s="1053"/>
      <c r="DO115" s="1053"/>
      <c r="DP115" s="1054"/>
      <c r="DQ115" s="1055" t="s">
        <v>434</v>
      </c>
      <c r="DR115" s="1053"/>
      <c r="DS115" s="1053"/>
      <c r="DT115" s="1053"/>
      <c r="DU115" s="1054"/>
      <c r="DV115" s="1056" t="s">
        <v>434</v>
      </c>
      <c r="DW115" s="1057"/>
      <c r="DX115" s="1057"/>
      <c r="DY115" s="1057"/>
      <c r="DZ115" s="1058"/>
    </row>
    <row r="116" spans="1:130" s="247" customFormat="1" ht="26.25" customHeight="1">
      <c r="A116" s="1050"/>
      <c r="B116" s="1051"/>
      <c r="C116" s="1059" t="s">
        <v>456</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t="s">
        <v>434</v>
      </c>
      <c r="AB116" s="1053"/>
      <c r="AC116" s="1053"/>
      <c r="AD116" s="1053"/>
      <c r="AE116" s="1054"/>
      <c r="AF116" s="1055" t="s">
        <v>444</v>
      </c>
      <c r="AG116" s="1053"/>
      <c r="AH116" s="1053"/>
      <c r="AI116" s="1053"/>
      <c r="AJ116" s="1054"/>
      <c r="AK116" s="1055" t="s">
        <v>444</v>
      </c>
      <c r="AL116" s="1053"/>
      <c r="AM116" s="1053"/>
      <c r="AN116" s="1053"/>
      <c r="AO116" s="1054"/>
      <c r="AP116" s="1056" t="s">
        <v>433</v>
      </c>
      <c r="AQ116" s="1057"/>
      <c r="AR116" s="1057"/>
      <c r="AS116" s="1057"/>
      <c r="AT116" s="1058"/>
      <c r="AU116" s="994"/>
      <c r="AV116" s="995"/>
      <c r="AW116" s="995"/>
      <c r="AX116" s="995"/>
      <c r="AY116" s="995"/>
      <c r="AZ116" s="1061" t="s">
        <v>457</v>
      </c>
      <c r="BA116" s="1062"/>
      <c r="BB116" s="1062"/>
      <c r="BC116" s="1062"/>
      <c r="BD116" s="1062"/>
      <c r="BE116" s="1062"/>
      <c r="BF116" s="1062"/>
      <c r="BG116" s="1062"/>
      <c r="BH116" s="1062"/>
      <c r="BI116" s="1062"/>
      <c r="BJ116" s="1062"/>
      <c r="BK116" s="1062"/>
      <c r="BL116" s="1062"/>
      <c r="BM116" s="1062"/>
      <c r="BN116" s="1062"/>
      <c r="BO116" s="1062"/>
      <c r="BP116" s="1063"/>
      <c r="BQ116" s="1013" t="s">
        <v>444</v>
      </c>
      <c r="BR116" s="1014"/>
      <c r="BS116" s="1014"/>
      <c r="BT116" s="1014"/>
      <c r="BU116" s="1014"/>
      <c r="BV116" s="1014" t="s">
        <v>436</v>
      </c>
      <c r="BW116" s="1014"/>
      <c r="BX116" s="1014"/>
      <c r="BY116" s="1014"/>
      <c r="BZ116" s="1014"/>
      <c r="CA116" s="1014" t="s">
        <v>438</v>
      </c>
      <c r="CB116" s="1014"/>
      <c r="CC116" s="1014"/>
      <c r="CD116" s="1014"/>
      <c r="CE116" s="1014"/>
      <c r="CF116" s="1008" t="s">
        <v>433</v>
      </c>
      <c r="CG116" s="1009"/>
      <c r="CH116" s="1009"/>
      <c r="CI116" s="1009"/>
      <c r="CJ116" s="1009"/>
      <c r="CK116" s="1039"/>
      <c r="CL116" s="1040"/>
      <c r="CM116" s="1010" t="s">
        <v>458</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t="s">
        <v>434</v>
      </c>
      <c r="DH116" s="1053"/>
      <c r="DI116" s="1053"/>
      <c r="DJ116" s="1053"/>
      <c r="DK116" s="1054"/>
      <c r="DL116" s="1055" t="s">
        <v>438</v>
      </c>
      <c r="DM116" s="1053"/>
      <c r="DN116" s="1053"/>
      <c r="DO116" s="1053"/>
      <c r="DP116" s="1054"/>
      <c r="DQ116" s="1055" t="s">
        <v>438</v>
      </c>
      <c r="DR116" s="1053"/>
      <c r="DS116" s="1053"/>
      <c r="DT116" s="1053"/>
      <c r="DU116" s="1054"/>
      <c r="DV116" s="1056" t="s">
        <v>434</v>
      </c>
      <c r="DW116" s="1057"/>
      <c r="DX116" s="1057"/>
      <c r="DY116" s="1057"/>
      <c r="DZ116" s="1058"/>
    </row>
    <row r="117" spans="1:130" s="247" customFormat="1" ht="26.25" customHeight="1">
      <c r="A117" s="998" t="s">
        <v>188</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459</v>
      </c>
      <c r="Z117" s="980"/>
      <c r="AA117" s="1070">
        <v>2143209</v>
      </c>
      <c r="AB117" s="1071"/>
      <c r="AC117" s="1071"/>
      <c r="AD117" s="1071"/>
      <c r="AE117" s="1072"/>
      <c r="AF117" s="1073">
        <v>2082521</v>
      </c>
      <c r="AG117" s="1071"/>
      <c r="AH117" s="1071"/>
      <c r="AI117" s="1071"/>
      <c r="AJ117" s="1072"/>
      <c r="AK117" s="1073">
        <v>2057634</v>
      </c>
      <c r="AL117" s="1071"/>
      <c r="AM117" s="1071"/>
      <c r="AN117" s="1071"/>
      <c r="AO117" s="1072"/>
      <c r="AP117" s="1074"/>
      <c r="AQ117" s="1075"/>
      <c r="AR117" s="1075"/>
      <c r="AS117" s="1075"/>
      <c r="AT117" s="1076"/>
      <c r="AU117" s="994"/>
      <c r="AV117" s="995"/>
      <c r="AW117" s="995"/>
      <c r="AX117" s="995"/>
      <c r="AY117" s="995"/>
      <c r="AZ117" s="1061" t="s">
        <v>460</v>
      </c>
      <c r="BA117" s="1062"/>
      <c r="BB117" s="1062"/>
      <c r="BC117" s="1062"/>
      <c r="BD117" s="1062"/>
      <c r="BE117" s="1062"/>
      <c r="BF117" s="1062"/>
      <c r="BG117" s="1062"/>
      <c r="BH117" s="1062"/>
      <c r="BI117" s="1062"/>
      <c r="BJ117" s="1062"/>
      <c r="BK117" s="1062"/>
      <c r="BL117" s="1062"/>
      <c r="BM117" s="1062"/>
      <c r="BN117" s="1062"/>
      <c r="BO117" s="1062"/>
      <c r="BP117" s="1063"/>
      <c r="BQ117" s="1013" t="s">
        <v>439</v>
      </c>
      <c r="BR117" s="1014"/>
      <c r="BS117" s="1014"/>
      <c r="BT117" s="1014"/>
      <c r="BU117" s="1014"/>
      <c r="BV117" s="1014" t="s">
        <v>438</v>
      </c>
      <c r="BW117" s="1014"/>
      <c r="BX117" s="1014"/>
      <c r="BY117" s="1014"/>
      <c r="BZ117" s="1014"/>
      <c r="CA117" s="1014" t="s">
        <v>439</v>
      </c>
      <c r="CB117" s="1014"/>
      <c r="CC117" s="1014"/>
      <c r="CD117" s="1014"/>
      <c r="CE117" s="1014"/>
      <c r="CF117" s="1008" t="s">
        <v>444</v>
      </c>
      <c r="CG117" s="1009"/>
      <c r="CH117" s="1009"/>
      <c r="CI117" s="1009"/>
      <c r="CJ117" s="1009"/>
      <c r="CK117" s="1039"/>
      <c r="CL117" s="1040"/>
      <c r="CM117" s="1010" t="s">
        <v>461</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434</v>
      </c>
      <c r="DH117" s="1053"/>
      <c r="DI117" s="1053"/>
      <c r="DJ117" s="1053"/>
      <c r="DK117" s="1054"/>
      <c r="DL117" s="1055" t="s">
        <v>444</v>
      </c>
      <c r="DM117" s="1053"/>
      <c r="DN117" s="1053"/>
      <c r="DO117" s="1053"/>
      <c r="DP117" s="1054"/>
      <c r="DQ117" s="1055" t="s">
        <v>434</v>
      </c>
      <c r="DR117" s="1053"/>
      <c r="DS117" s="1053"/>
      <c r="DT117" s="1053"/>
      <c r="DU117" s="1054"/>
      <c r="DV117" s="1056" t="s">
        <v>438</v>
      </c>
      <c r="DW117" s="1057"/>
      <c r="DX117" s="1057"/>
      <c r="DY117" s="1057"/>
      <c r="DZ117" s="1058"/>
    </row>
    <row r="118" spans="1:130" s="247" customFormat="1" ht="26.25" customHeight="1">
      <c r="A118" s="998" t="s">
        <v>428</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426</v>
      </c>
      <c r="AB118" s="979"/>
      <c r="AC118" s="979"/>
      <c r="AD118" s="979"/>
      <c r="AE118" s="980"/>
      <c r="AF118" s="978" t="s">
        <v>307</v>
      </c>
      <c r="AG118" s="979"/>
      <c r="AH118" s="979"/>
      <c r="AI118" s="979"/>
      <c r="AJ118" s="980"/>
      <c r="AK118" s="978" t="s">
        <v>306</v>
      </c>
      <c r="AL118" s="979"/>
      <c r="AM118" s="979"/>
      <c r="AN118" s="979"/>
      <c r="AO118" s="980"/>
      <c r="AP118" s="1065" t="s">
        <v>427</v>
      </c>
      <c r="AQ118" s="1066"/>
      <c r="AR118" s="1066"/>
      <c r="AS118" s="1066"/>
      <c r="AT118" s="1067"/>
      <c r="AU118" s="994"/>
      <c r="AV118" s="995"/>
      <c r="AW118" s="995"/>
      <c r="AX118" s="995"/>
      <c r="AY118" s="995"/>
      <c r="AZ118" s="1068" t="s">
        <v>462</v>
      </c>
      <c r="BA118" s="1059"/>
      <c r="BB118" s="1059"/>
      <c r="BC118" s="1059"/>
      <c r="BD118" s="1059"/>
      <c r="BE118" s="1059"/>
      <c r="BF118" s="1059"/>
      <c r="BG118" s="1059"/>
      <c r="BH118" s="1059"/>
      <c r="BI118" s="1059"/>
      <c r="BJ118" s="1059"/>
      <c r="BK118" s="1059"/>
      <c r="BL118" s="1059"/>
      <c r="BM118" s="1059"/>
      <c r="BN118" s="1059"/>
      <c r="BO118" s="1059"/>
      <c r="BP118" s="1060"/>
      <c r="BQ118" s="1091" t="s">
        <v>444</v>
      </c>
      <c r="BR118" s="1092"/>
      <c r="BS118" s="1092"/>
      <c r="BT118" s="1092"/>
      <c r="BU118" s="1092"/>
      <c r="BV118" s="1092" t="s">
        <v>434</v>
      </c>
      <c r="BW118" s="1092"/>
      <c r="BX118" s="1092"/>
      <c r="BY118" s="1092"/>
      <c r="BZ118" s="1092"/>
      <c r="CA118" s="1092" t="s">
        <v>444</v>
      </c>
      <c r="CB118" s="1092"/>
      <c r="CC118" s="1092"/>
      <c r="CD118" s="1092"/>
      <c r="CE118" s="1092"/>
      <c r="CF118" s="1008" t="s">
        <v>434</v>
      </c>
      <c r="CG118" s="1009"/>
      <c r="CH118" s="1009"/>
      <c r="CI118" s="1009"/>
      <c r="CJ118" s="1009"/>
      <c r="CK118" s="1039"/>
      <c r="CL118" s="1040"/>
      <c r="CM118" s="1010" t="s">
        <v>463</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444</v>
      </c>
      <c r="DH118" s="1053"/>
      <c r="DI118" s="1053"/>
      <c r="DJ118" s="1053"/>
      <c r="DK118" s="1054"/>
      <c r="DL118" s="1055" t="s">
        <v>444</v>
      </c>
      <c r="DM118" s="1053"/>
      <c r="DN118" s="1053"/>
      <c r="DO118" s="1053"/>
      <c r="DP118" s="1054"/>
      <c r="DQ118" s="1055" t="s">
        <v>444</v>
      </c>
      <c r="DR118" s="1053"/>
      <c r="DS118" s="1053"/>
      <c r="DT118" s="1053"/>
      <c r="DU118" s="1054"/>
      <c r="DV118" s="1056" t="s">
        <v>444</v>
      </c>
      <c r="DW118" s="1057"/>
      <c r="DX118" s="1057"/>
      <c r="DY118" s="1057"/>
      <c r="DZ118" s="1058"/>
    </row>
    <row r="119" spans="1:130" s="247" customFormat="1" ht="26.25" customHeight="1">
      <c r="A119" s="1152" t="s">
        <v>431</v>
      </c>
      <c r="B119" s="1038"/>
      <c r="C119" s="1017" t="s">
        <v>432</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434</v>
      </c>
      <c r="AB119" s="986"/>
      <c r="AC119" s="986"/>
      <c r="AD119" s="986"/>
      <c r="AE119" s="987"/>
      <c r="AF119" s="988" t="s">
        <v>436</v>
      </c>
      <c r="AG119" s="986"/>
      <c r="AH119" s="986"/>
      <c r="AI119" s="986"/>
      <c r="AJ119" s="987"/>
      <c r="AK119" s="988" t="s">
        <v>464</v>
      </c>
      <c r="AL119" s="986"/>
      <c r="AM119" s="986"/>
      <c r="AN119" s="986"/>
      <c r="AO119" s="987"/>
      <c r="AP119" s="989" t="s">
        <v>434</v>
      </c>
      <c r="AQ119" s="990"/>
      <c r="AR119" s="990"/>
      <c r="AS119" s="990"/>
      <c r="AT119" s="991"/>
      <c r="AU119" s="996"/>
      <c r="AV119" s="997"/>
      <c r="AW119" s="997"/>
      <c r="AX119" s="997"/>
      <c r="AY119" s="997"/>
      <c r="AZ119" s="278" t="s">
        <v>188</v>
      </c>
      <c r="BA119" s="278"/>
      <c r="BB119" s="278"/>
      <c r="BC119" s="278"/>
      <c r="BD119" s="278"/>
      <c r="BE119" s="278"/>
      <c r="BF119" s="278"/>
      <c r="BG119" s="278"/>
      <c r="BH119" s="278"/>
      <c r="BI119" s="278"/>
      <c r="BJ119" s="278"/>
      <c r="BK119" s="278"/>
      <c r="BL119" s="278"/>
      <c r="BM119" s="278"/>
      <c r="BN119" s="278"/>
      <c r="BO119" s="1069" t="s">
        <v>465</v>
      </c>
      <c r="BP119" s="1100"/>
      <c r="BQ119" s="1091">
        <v>21657539</v>
      </c>
      <c r="BR119" s="1092"/>
      <c r="BS119" s="1092"/>
      <c r="BT119" s="1092"/>
      <c r="BU119" s="1092"/>
      <c r="BV119" s="1092">
        <v>21201807</v>
      </c>
      <c r="BW119" s="1092"/>
      <c r="BX119" s="1092"/>
      <c r="BY119" s="1092"/>
      <c r="BZ119" s="1092"/>
      <c r="CA119" s="1092">
        <v>21824700</v>
      </c>
      <c r="CB119" s="1092"/>
      <c r="CC119" s="1092"/>
      <c r="CD119" s="1092"/>
      <c r="CE119" s="1092"/>
      <c r="CF119" s="1093"/>
      <c r="CG119" s="1094"/>
      <c r="CH119" s="1094"/>
      <c r="CI119" s="1094"/>
      <c r="CJ119" s="1095"/>
      <c r="CK119" s="1041"/>
      <c r="CL119" s="1042"/>
      <c r="CM119" s="1096" t="s">
        <v>466</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v>5731</v>
      </c>
      <c r="DH119" s="1078"/>
      <c r="DI119" s="1078"/>
      <c r="DJ119" s="1078"/>
      <c r="DK119" s="1079"/>
      <c r="DL119" s="1077">
        <v>3885</v>
      </c>
      <c r="DM119" s="1078"/>
      <c r="DN119" s="1078"/>
      <c r="DO119" s="1078"/>
      <c r="DP119" s="1079"/>
      <c r="DQ119" s="1077">
        <v>1975</v>
      </c>
      <c r="DR119" s="1078"/>
      <c r="DS119" s="1078"/>
      <c r="DT119" s="1078"/>
      <c r="DU119" s="1079"/>
      <c r="DV119" s="1080">
        <v>0</v>
      </c>
      <c r="DW119" s="1081"/>
      <c r="DX119" s="1081"/>
      <c r="DY119" s="1081"/>
      <c r="DZ119" s="1082"/>
    </row>
    <row r="120" spans="1:130" s="247" customFormat="1" ht="26.25" customHeight="1">
      <c r="A120" s="1153"/>
      <c r="B120" s="1040"/>
      <c r="C120" s="1010" t="s">
        <v>441</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434</v>
      </c>
      <c r="AB120" s="1053"/>
      <c r="AC120" s="1053"/>
      <c r="AD120" s="1053"/>
      <c r="AE120" s="1054"/>
      <c r="AF120" s="1055" t="s">
        <v>434</v>
      </c>
      <c r="AG120" s="1053"/>
      <c r="AH120" s="1053"/>
      <c r="AI120" s="1053"/>
      <c r="AJ120" s="1054"/>
      <c r="AK120" s="1055" t="s">
        <v>444</v>
      </c>
      <c r="AL120" s="1053"/>
      <c r="AM120" s="1053"/>
      <c r="AN120" s="1053"/>
      <c r="AO120" s="1054"/>
      <c r="AP120" s="1056" t="s">
        <v>438</v>
      </c>
      <c r="AQ120" s="1057"/>
      <c r="AR120" s="1057"/>
      <c r="AS120" s="1057"/>
      <c r="AT120" s="1058"/>
      <c r="AU120" s="1083" t="s">
        <v>467</v>
      </c>
      <c r="AV120" s="1084"/>
      <c r="AW120" s="1084"/>
      <c r="AX120" s="1084"/>
      <c r="AY120" s="1085"/>
      <c r="AZ120" s="1034" t="s">
        <v>468</v>
      </c>
      <c r="BA120" s="983"/>
      <c r="BB120" s="983"/>
      <c r="BC120" s="983"/>
      <c r="BD120" s="983"/>
      <c r="BE120" s="983"/>
      <c r="BF120" s="983"/>
      <c r="BG120" s="983"/>
      <c r="BH120" s="983"/>
      <c r="BI120" s="983"/>
      <c r="BJ120" s="983"/>
      <c r="BK120" s="983"/>
      <c r="BL120" s="983"/>
      <c r="BM120" s="983"/>
      <c r="BN120" s="983"/>
      <c r="BO120" s="983"/>
      <c r="BP120" s="984"/>
      <c r="BQ120" s="1020">
        <v>6488824</v>
      </c>
      <c r="BR120" s="1021"/>
      <c r="BS120" s="1021"/>
      <c r="BT120" s="1021"/>
      <c r="BU120" s="1021"/>
      <c r="BV120" s="1021">
        <v>5936915</v>
      </c>
      <c r="BW120" s="1021"/>
      <c r="BX120" s="1021"/>
      <c r="BY120" s="1021"/>
      <c r="BZ120" s="1021"/>
      <c r="CA120" s="1021">
        <v>6353298</v>
      </c>
      <c r="CB120" s="1021"/>
      <c r="CC120" s="1021"/>
      <c r="CD120" s="1021"/>
      <c r="CE120" s="1021"/>
      <c r="CF120" s="1035">
        <v>61.4</v>
      </c>
      <c r="CG120" s="1036"/>
      <c r="CH120" s="1036"/>
      <c r="CI120" s="1036"/>
      <c r="CJ120" s="1036"/>
      <c r="CK120" s="1101" t="s">
        <v>469</v>
      </c>
      <c r="CL120" s="1102"/>
      <c r="CM120" s="1102"/>
      <c r="CN120" s="1102"/>
      <c r="CO120" s="1103"/>
      <c r="CP120" s="1109" t="s">
        <v>470</v>
      </c>
      <c r="CQ120" s="1110"/>
      <c r="CR120" s="1110"/>
      <c r="CS120" s="1110"/>
      <c r="CT120" s="1110"/>
      <c r="CU120" s="1110"/>
      <c r="CV120" s="1110"/>
      <c r="CW120" s="1110"/>
      <c r="CX120" s="1110"/>
      <c r="CY120" s="1110"/>
      <c r="CZ120" s="1110"/>
      <c r="DA120" s="1110"/>
      <c r="DB120" s="1110"/>
      <c r="DC120" s="1110"/>
      <c r="DD120" s="1110"/>
      <c r="DE120" s="1110"/>
      <c r="DF120" s="1111"/>
      <c r="DG120" s="1020" t="s">
        <v>434</v>
      </c>
      <c r="DH120" s="1021"/>
      <c r="DI120" s="1021"/>
      <c r="DJ120" s="1021"/>
      <c r="DK120" s="1021"/>
      <c r="DL120" s="1021" t="s">
        <v>434</v>
      </c>
      <c r="DM120" s="1021"/>
      <c r="DN120" s="1021"/>
      <c r="DO120" s="1021"/>
      <c r="DP120" s="1021"/>
      <c r="DQ120" s="1021">
        <v>6981119</v>
      </c>
      <c r="DR120" s="1021"/>
      <c r="DS120" s="1021"/>
      <c r="DT120" s="1021"/>
      <c r="DU120" s="1021"/>
      <c r="DV120" s="1022">
        <v>67.5</v>
      </c>
      <c r="DW120" s="1022"/>
      <c r="DX120" s="1022"/>
      <c r="DY120" s="1022"/>
      <c r="DZ120" s="1023"/>
    </row>
    <row r="121" spans="1:130" s="247" customFormat="1" ht="26.25" customHeight="1">
      <c r="A121" s="1153"/>
      <c r="B121" s="1040"/>
      <c r="C121" s="1061" t="s">
        <v>471</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t="s">
        <v>434</v>
      </c>
      <c r="AB121" s="1053"/>
      <c r="AC121" s="1053"/>
      <c r="AD121" s="1053"/>
      <c r="AE121" s="1054"/>
      <c r="AF121" s="1055" t="s">
        <v>436</v>
      </c>
      <c r="AG121" s="1053"/>
      <c r="AH121" s="1053"/>
      <c r="AI121" s="1053"/>
      <c r="AJ121" s="1054"/>
      <c r="AK121" s="1055" t="s">
        <v>444</v>
      </c>
      <c r="AL121" s="1053"/>
      <c r="AM121" s="1053"/>
      <c r="AN121" s="1053"/>
      <c r="AO121" s="1054"/>
      <c r="AP121" s="1056" t="s">
        <v>434</v>
      </c>
      <c r="AQ121" s="1057"/>
      <c r="AR121" s="1057"/>
      <c r="AS121" s="1057"/>
      <c r="AT121" s="1058"/>
      <c r="AU121" s="1086"/>
      <c r="AV121" s="1087"/>
      <c r="AW121" s="1087"/>
      <c r="AX121" s="1087"/>
      <c r="AY121" s="1088"/>
      <c r="AZ121" s="1043" t="s">
        <v>472</v>
      </c>
      <c r="BA121" s="1044"/>
      <c r="BB121" s="1044"/>
      <c r="BC121" s="1044"/>
      <c r="BD121" s="1044"/>
      <c r="BE121" s="1044"/>
      <c r="BF121" s="1044"/>
      <c r="BG121" s="1044"/>
      <c r="BH121" s="1044"/>
      <c r="BI121" s="1044"/>
      <c r="BJ121" s="1044"/>
      <c r="BK121" s="1044"/>
      <c r="BL121" s="1044"/>
      <c r="BM121" s="1044"/>
      <c r="BN121" s="1044"/>
      <c r="BO121" s="1044"/>
      <c r="BP121" s="1045"/>
      <c r="BQ121" s="1013">
        <v>653950</v>
      </c>
      <c r="BR121" s="1014"/>
      <c r="BS121" s="1014"/>
      <c r="BT121" s="1014"/>
      <c r="BU121" s="1014"/>
      <c r="BV121" s="1014">
        <v>582604</v>
      </c>
      <c r="BW121" s="1014"/>
      <c r="BX121" s="1014"/>
      <c r="BY121" s="1014"/>
      <c r="BZ121" s="1014"/>
      <c r="CA121" s="1014">
        <v>400651</v>
      </c>
      <c r="CB121" s="1014"/>
      <c r="CC121" s="1014"/>
      <c r="CD121" s="1014"/>
      <c r="CE121" s="1014"/>
      <c r="CF121" s="1008">
        <v>3.9</v>
      </c>
      <c r="CG121" s="1009"/>
      <c r="CH121" s="1009"/>
      <c r="CI121" s="1009"/>
      <c r="CJ121" s="1009"/>
      <c r="CK121" s="1104"/>
      <c r="CL121" s="1105"/>
      <c r="CM121" s="1105"/>
      <c r="CN121" s="1105"/>
      <c r="CO121" s="1106"/>
      <c r="CP121" s="1114" t="s">
        <v>473</v>
      </c>
      <c r="CQ121" s="1115"/>
      <c r="CR121" s="1115"/>
      <c r="CS121" s="1115"/>
      <c r="CT121" s="1115"/>
      <c r="CU121" s="1115"/>
      <c r="CV121" s="1115"/>
      <c r="CW121" s="1115"/>
      <c r="CX121" s="1115"/>
      <c r="CY121" s="1115"/>
      <c r="CZ121" s="1115"/>
      <c r="DA121" s="1115"/>
      <c r="DB121" s="1115"/>
      <c r="DC121" s="1115"/>
      <c r="DD121" s="1115"/>
      <c r="DE121" s="1115"/>
      <c r="DF121" s="1116"/>
      <c r="DG121" s="1013">
        <v>13305</v>
      </c>
      <c r="DH121" s="1014"/>
      <c r="DI121" s="1014"/>
      <c r="DJ121" s="1014"/>
      <c r="DK121" s="1014"/>
      <c r="DL121" s="1014">
        <v>9852</v>
      </c>
      <c r="DM121" s="1014"/>
      <c r="DN121" s="1014"/>
      <c r="DO121" s="1014"/>
      <c r="DP121" s="1014"/>
      <c r="DQ121" s="1014">
        <v>6789</v>
      </c>
      <c r="DR121" s="1014"/>
      <c r="DS121" s="1014"/>
      <c r="DT121" s="1014"/>
      <c r="DU121" s="1014"/>
      <c r="DV121" s="1015">
        <v>0.1</v>
      </c>
      <c r="DW121" s="1015"/>
      <c r="DX121" s="1015"/>
      <c r="DY121" s="1015"/>
      <c r="DZ121" s="1016"/>
    </row>
    <row r="122" spans="1:130" s="247" customFormat="1" ht="26.25" customHeight="1">
      <c r="A122" s="1153"/>
      <c r="B122" s="1040"/>
      <c r="C122" s="1010" t="s">
        <v>452</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444</v>
      </c>
      <c r="AB122" s="1053"/>
      <c r="AC122" s="1053"/>
      <c r="AD122" s="1053"/>
      <c r="AE122" s="1054"/>
      <c r="AF122" s="1055" t="s">
        <v>436</v>
      </c>
      <c r="AG122" s="1053"/>
      <c r="AH122" s="1053"/>
      <c r="AI122" s="1053"/>
      <c r="AJ122" s="1054"/>
      <c r="AK122" s="1055" t="s">
        <v>434</v>
      </c>
      <c r="AL122" s="1053"/>
      <c r="AM122" s="1053"/>
      <c r="AN122" s="1053"/>
      <c r="AO122" s="1054"/>
      <c r="AP122" s="1056" t="s">
        <v>434</v>
      </c>
      <c r="AQ122" s="1057"/>
      <c r="AR122" s="1057"/>
      <c r="AS122" s="1057"/>
      <c r="AT122" s="1058"/>
      <c r="AU122" s="1086"/>
      <c r="AV122" s="1087"/>
      <c r="AW122" s="1087"/>
      <c r="AX122" s="1087"/>
      <c r="AY122" s="1088"/>
      <c r="AZ122" s="1068" t="s">
        <v>474</v>
      </c>
      <c r="BA122" s="1059"/>
      <c r="BB122" s="1059"/>
      <c r="BC122" s="1059"/>
      <c r="BD122" s="1059"/>
      <c r="BE122" s="1059"/>
      <c r="BF122" s="1059"/>
      <c r="BG122" s="1059"/>
      <c r="BH122" s="1059"/>
      <c r="BI122" s="1059"/>
      <c r="BJ122" s="1059"/>
      <c r="BK122" s="1059"/>
      <c r="BL122" s="1059"/>
      <c r="BM122" s="1059"/>
      <c r="BN122" s="1059"/>
      <c r="BO122" s="1059"/>
      <c r="BP122" s="1060"/>
      <c r="BQ122" s="1091">
        <v>17991146</v>
      </c>
      <c r="BR122" s="1092"/>
      <c r="BS122" s="1092"/>
      <c r="BT122" s="1092"/>
      <c r="BU122" s="1092"/>
      <c r="BV122" s="1092">
        <v>17691227</v>
      </c>
      <c r="BW122" s="1092"/>
      <c r="BX122" s="1092"/>
      <c r="BY122" s="1092"/>
      <c r="BZ122" s="1092"/>
      <c r="CA122" s="1092">
        <v>17562746</v>
      </c>
      <c r="CB122" s="1092"/>
      <c r="CC122" s="1092"/>
      <c r="CD122" s="1092"/>
      <c r="CE122" s="1092"/>
      <c r="CF122" s="1112">
        <v>169.7</v>
      </c>
      <c r="CG122" s="1113"/>
      <c r="CH122" s="1113"/>
      <c r="CI122" s="1113"/>
      <c r="CJ122" s="1113"/>
      <c r="CK122" s="1104"/>
      <c r="CL122" s="1105"/>
      <c r="CM122" s="1105"/>
      <c r="CN122" s="1105"/>
      <c r="CO122" s="1106"/>
      <c r="CP122" s="1114"/>
      <c r="CQ122" s="1115"/>
      <c r="CR122" s="1115"/>
      <c r="CS122" s="1115"/>
      <c r="CT122" s="1115"/>
      <c r="CU122" s="1115"/>
      <c r="CV122" s="1115"/>
      <c r="CW122" s="1115"/>
      <c r="CX122" s="1115"/>
      <c r="CY122" s="1115"/>
      <c r="CZ122" s="1115"/>
      <c r="DA122" s="1115"/>
      <c r="DB122" s="1115"/>
      <c r="DC122" s="1115"/>
      <c r="DD122" s="1115"/>
      <c r="DE122" s="1115"/>
      <c r="DF122" s="1116"/>
      <c r="DG122" s="1013"/>
      <c r="DH122" s="1014"/>
      <c r="DI122" s="1014"/>
      <c r="DJ122" s="1014"/>
      <c r="DK122" s="1014"/>
      <c r="DL122" s="1014"/>
      <c r="DM122" s="1014"/>
      <c r="DN122" s="1014"/>
      <c r="DO122" s="1014"/>
      <c r="DP122" s="1014"/>
      <c r="DQ122" s="1014"/>
      <c r="DR122" s="1014"/>
      <c r="DS122" s="1014"/>
      <c r="DT122" s="1014"/>
      <c r="DU122" s="1014"/>
      <c r="DV122" s="1015"/>
      <c r="DW122" s="1015"/>
      <c r="DX122" s="1015"/>
      <c r="DY122" s="1015"/>
      <c r="DZ122" s="1016"/>
    </row>
    <row r="123" spans="1:130" s="247" customFormat="1" ht="26.25" customHeight="1">
      <c r="A123" s="1153"/>
      <c r="B123" s="1040"/>
      <c r="C123" s="1010" t="s">
        <v>458</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t="s">
        <v>444</v>
      </c>
      <c r="AB123" s="1053"/>
      <c r="AC123" s="1053"/>
      <c r="AD123" s="1053"/>
      <c r="AE123" s="1054"/>
      <c r="AF123" s="1055" t="s">
        <v>444</v>
      </c>
      <c r="AG123" s="1053"/>
      <c r="AH123" s="1053"/>
      <c r="AI123" s="1053"/>
      <c r="AJ123" s="1054"/>
      <c r="AK123" s="1055" t="s">
        <v>444</v>
      </c>
      <c r="AL123" s="1053"/>
      <c r="AM123" s="1053"/>
      <c r="AN123" s="1053"/>
      <c r="AO123" s="1054"/>
      <c r="AP123" s="1056" t="s">
        <v>436</v>
      </c>
      <c r="AQ123" s="1057"/>
      <c r="AR123" s="1057"/>
      <c r="AS123" s="1057"/>
      <c r="AT123" s="1058"/>
      <c r="AU123" s="1089"/>
      <c r="AV123" s="1090"/>
      <c r="AW123" s="1090"/>
      <c r="AX123" s="1090"/>
      <c r="AY123" s="1090"/>
      <c r="AZ123" s="278" t="s">
        <v>188</v>
      </c>
      <c r="BA123" s="278"/>
      <c r="BB123" s="278"/>
      <c r="BC123" s="278"/>
      <c r="BD123" s="278"/>
      <c r="BE123" s="278"/>
      <c r="BF123" s="278"/>
      <c r="BG123" s="278"/>
      <c r="BH123" s="278"/>
      <c r="BI123" s="278"/>
      <c r="BJ123" s="278"/>
      <c r="BK123" s="278"/>
      <c r="BL123" s="278"/>
      <c r="BM123" s="278"/>
      <c r="BN123" s="278"/>
      <c r="BO123" s="1069" t="s">
        <v>475</v>
      </c>
      <c r="BP123" s="1100"/>
      <c r="BQ123" s="1159">
        <v>25133920</v>
      </c>
      <c r="BR123" s="1160"/>
      <c r="BS123" s="1160"/>
      <c r="BT123" s="1160"/>
      <c r="BU123" s="1160"/>
      <c r="BV123" s="1160">
        <v>24210746</v>
      </c>
      <c r="BW123" s="1160"/>
      <c r="BX123" s="1160"/>
      <c r="BY123" s="1160"/>
      <c r="BZ123" s="1160"/>
      <c r="CA123" s="1160">
        <v>24316695</v>
      </c>
      <c r="CB123" s="1160"/>
      <c r="CC123" s="1160"/>
      <c r="CD123" s="1160"/>
      <c r="CE123" s="1160"/>
      <c r="CF123" s="1093"/>
      <c r="CG123" s="1094"/>
      <c r="CH123" s="1094"/>
      <c r="CI123" s="1094"/>
      <c r="CJ123" s="1095"/>
      <c r="CK123" s="1104"/>
      <c r="CL123" s="1105"/>
      <c r="CM123" s="1105"/>
      <c r="CN123" s="1105"/>
      <c r="CO123" s="1106"/>
      <c r="CP123" s="1114"/>
      <c r="CQ123" s="1115"/>
      <c r="CR123" s="1115"/>
      <c r="CS123" s="1115"/>
      <c r="CT123" s="1115"/>
      <c r="CU123" s="1115"/>
      <c r="CV123" s="1115"/>
      <c r="CW123" s="1115"/>
      <c r="CX123" s="1115"/>
      <c r="CY123" s="1115"/>
      <c r="CZ123" s="1115"/>
      <c r="DA123" s="1115"/>
      <c r="DB123" s="1115"/>
      <c r="DC123" s="1115"/>
      <c r="DD123" s="1115"/>
      <c r="DE123" s="1115"/>
      <c r="DF123" s="1116"/>
      <c r="DG123" s="1052"/>
      <c r="DH123" s="1053"/>
      <c r="DI123" s="1053"/>
      <c r="DJ123" s="1053"/>
      <c r="DK123" s="1054"/>
      <c r="DL123" s="1055"/>
      <c r="DM123" s="1053"/>
      <c r="DN123" s="1053"/>
      <c r="DO123" s="1053"/>
      <c r="DP123" s="1054"/>
      <c r="DQ123" s="1055"/>
      <c r="DR123" s="1053"/>
      <c r="DS123" s="1053"/>
      <c r="DT123" s="1053"/>
      <c r="DU123" s="1054"/>
      <c r="DV123" s="1056"/>
      <c r="DW123" s="1057"/>
      <c r="DX123" s="1057"/>
      <c r="DY123" s="1057"/>
      <c r="DZ123" s="1058"/>
    </row>
    <row r="124" spans="1:130" s="247" customFormat="1" ht="26.25" customHeight="1" thickBot="1">
      <c r="A124" s="1153"/>
      <c r="B124" s="1040"/>
      <c r="C124" s="1010" t="s">
        <v>461</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444</v>
      </c>
      <c r="AB124" s="1053"/>
      <c r="AC124" s="1053"/>
      <c r="AD124" s="1053"/>
      <c r="AE124" s="1054"/>
      <c r="AF124" s="1055" t="s">
        <v>444</v>
      </c>
      <c r="AG124" s="1053"/>
      <c r="AH124" s="1053"/>
      <c r="AI124" s="1053"/>
      <c r="AJ124" s="1054"/>
      <c r="AK124" s="1055" t="s">
        <v>434</v>
      </c>
      <c r="AL124" s="1053"/>
      <c r="AM124" s="1053"/>
      <c r="AN124" s="1053"/>
      <c r="AO124" s="1054"/>
      <c r="AP124" s="1056" t="s">
        <v>434</v>
      </c>
      <c r="AQ124" s="1057"/>
      <c r="AR124" s="1057"/>
      <c r="AS124" s="1057"/>
      <c r="AT124" s="1058"/>
      <c r="AU124" s="1155" t="s">
        <v>476</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t="s">
        <v>444</v>
      </c>
      <c r="BR124" s="1122"/>
      <c r="BS124" s="1122"/>
      <c r="BT124" s="1122"/>
      <c r="BU124" s="1122"/>
      <c r="BV124" s="1122" t="s">
        <v>434</v>
      </c>
      <c r="BW124" s="1122"/>
      <c r="BX124" s="1122"/>
      <c r="BY124" s="1122"/>
      <c r="BZ124" s="1122"/>
      <c r="CA124" s="1122" t="s">
        <v>444</v>
      </c>
      <c r="CB124" s="1122"/>
      <c r="CC124" s="1122"/>
      <c r="CD124" s="1122"/>
      <c r="CE124" s="1122"/>
      <c r="CF124" s="1123"/>
      <c r="CG124" s="1124"/>
      <c r="CH124" s="1124"/>
      <c r="CI124" s="1124"/>
      <c r="CJ124" s="1125"/>
      <c r="CK124" s="1107"/>
      <c r="CL124" s="1107"/>
      <c r="CM124" s="1107"/>
      <c r="CN124" s="1107"/>
      <c r="CO124" s="1108"/>
      <c r="CP124" s="1114" t="s">
        <v>477</v>
      </c>
      <c r="CQ124" s="1115"/>
      <c r="CR124" s="1115"/>
      <c r="CS124" s="1115"/>
      <c r="CT124" s="1115"/>
      <c r="CU124" s="1115"/>
      <c r="CV124" s="1115"/>
      <c r="CW124" s="1115"/>
      <c r="CX124" s="1115"/>
      <c r="CY124" s="1115"/>
      <c r="CZ124" s="1115"/>
      <c r="DA124" s="1115"/>
      <c r="DB124" s="1115"/>
      <c r="DC124" s="1115"/>
      <c r="DD124" s="1115"/>
      <c r="DE124" s="1115"/>
      <c r="DF124" s="1116"/>
      <c r="DG124" s="1099">
        <v>5769296</v>
      </c>
      <c r="DH124" s="1078"/>
      <c r="DI124" s="1078"/>
      <c r="DJ124" s="1078"/>
      <c r="DK124" s="1079"/>
      <c r="DL124" s="1077">
        <v>5981341</v>
      </c>
      <c r="DM124" s="1078"/>
      <c r="DN124" s="1078"/>
      <c r="DO124" s="1078"/>
      <c r="DP124" s="1079"/>
      <c r="DQ124" s="1077" t="s">
        <v>444</v>
      </c>
      <c r="DR124" s="1078"/>
      <c r="DS124" s="1078"/>
      <c r="DT124" s="1078"/>
      <c r="DU124" s="1079"/>
      <c r="DV124" s="1080" t="s">
        <v>444</v>
      </c>
      <c r="DW124" s="1081"/>
      <c r="DX124" s="1081"/>
      <c r="DY124" s="1081"/>
      <c r="DZ124" s="1082"/>
    </row>
    <row r="125" spans="1:130" s="247" customFormat="1" ht="26.25" customHeight="1">
      <c r="A125" s="1153"/>
      <c r="B125" s="1040"/>
      <c r="C125" s="1010" t="s">
        <v>463</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444</v>
      </c>
      <c r="AB125" s="1053"/>
      <c r="AC125" s="1053"/>
      <c r="AD125" s="1053"/>
      <c r="AE125" s="1054"/>
      <c r="AF125" s="1055" t="s">
        <v>464</v>
      </c>
      <c r="AG125" s="1053"/>
      <c r="AH125" s="1053"/>
      <c r="AI125" s="1053"/>
      <c r="AJ125" s="1054"/>
      <c r="AK125" s="1055" t="s">
        <v>464</v>
      </c>
      <c r="AL125" s="1053"/>
      <c r="AM125" s="1053"/>
      <c r="AN125" s="1053"/>
      <c r="AO125" s="1054"/>
      <c r="AP125" s="1056" t="s">
        <v>444</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478</v>
      </c>
      <c r="CL125" s="1102"/>
      <c r="CM125" s="1102"/>
      <c r="CN125" s="1102"/>
      <c r="CO125" s="1103"/>
      <c r="CP125" s="1034" t="s">
        <v>479</v>
      </c>
      <c r="CQ125" s="983"/>
      <c r="CR125" s="983"/>
      <c r="CS125" s="983"/>
      <c r="CT125" s="983"/>
      <c r="CU125" s="983"/>
      <c r="CV125" s="983"/>
      <c r="CW125" s="983"/>
      <c r="CX125" s="983"/>
      <c r="CY125" s="983"/>
      <c r="CZ125" s="983"/>
      <c r="DA125" s="983"/>
      <c r="DB125" s="983"/>
      <c r="DC125" s="983"/>
      <c r="DD125" s="983"/>
      <c r="DE125" s="983"/>
      <c r="DF125" s="984"/>
      <c r="DG125" s="1020" t="s">
        <v>444</v>
      </c>
      <c r="DH125" s="1021"/>
      <c r="DI125" s="1021"/>
      <c r="DJ125" s="1021"/>
      <c r="DK125" s="1021"/>
      <c r="DL125" s="1021" t="s">
        <v>434</v>
      </c>
      <c r="DM125" s="1021"/>
      <c r="DN125" s="1021"/>
      <c r="DO125" s="1021"/>
      <c r="DP125" s="1021"/>
      <c r="DQ125" s="1021" t="s">
        <v>480</v>
      </c>
      <c r="DR125" s="1021"/>
      <c r="DS125" s="1021"/>
      <c r="DT125" s="1021"/>
      <c r="DU125" s="1021"/>
      <c r="DV125" s="1022" t="s">
        <v>444</v>
      </c>
      <c r="DW125" s="1022"/>
      <c r="DX125" s="1022"/>
      <c r="DY125" s="1022"/>
      <c r="DZ125" s="1023"/>
    </row>
    <row r="126" spans="1:130" s="247" customFormat="1" ht="26.25" customHeight="1" thickBot="1">
      <c r="A126" s="1153"/>
      <c r="B126" s="1040"/>
      <c r="C126" s="1010" t="s">
        <v>466</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v>191748</v>
      </c>
      <c r="AB126" s="1053"/>
      <c r="AC126" s="1053"/>
      <c r="AD126" s="1053"/>
      <c r="AE126" s="1054"/>
      <c r="AF126" s="1055">
        <v>103642</v>
      </c>
      <c r="AG126" s="1053"/>
      <c r="AH126" s="1053"/>
      <c r="AI126" s="1053"/>
      <c r="AJ126" s="1054"/>
      <c r="AK126" s="1055">
        <v>49360</v>
      </c>
      <c r="AL126" s="1053"/>
      <c r="AM126" s="1053"/>
      <c r="AN126" s="1053"/>
      <c r="AO126" s="1054"/>
      <c r="AP126" s="1056">
        <v>0.5</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481</v>
      </c>
      <c r="CQ126" s="1044"/>
      <c r="CR126" s="1044"/>
      <c r="CS126" s="1044"/>
      <c r="CT126" s="1044"/>
      <c r="CU126" s="1044"/>
      <c r="CV126" s="1044"/>
      <c r="CW126" s="1044"/>
      <c r="CX126" s="1044"/>
      <c r="CY126" s="1044"/>
      <c r="CZ126" s="1044"/>
      <c r="DA126" s="1044"/>
      <c r="DB126" s="1044"/>
      <c r="DC126" s="1044"/>
      <c r="DD126" s="1044"/>
      <c r="DE126" s="1044"/>
      <c r="DF126" s="1045"/>
      <c r="DG126" s="1013">
        <v>257652</v>
      </c>
      <c r="DH126" s="1014"/>
      <c r="DI126" s="1014"/>
      <c r="DJ126" s="1014"/>
      <c r="DK126" s="1014"/>
      <c r="DL126" s="1014">
        <v>264141</v>
      </c>
      <c r="DM126" s="1014"/>
      <c r="DN126" s="1014"/>
      <c r="DO126" s="1014"/>
      <c r="DP126" s="1014"/>
      <c r="DQ126" s="1014">
        <v>198070</v>
      </c>
      <c r="DR126" s="1014"/>
      <c r="DS126" s="1014"/>
      <c r="DT126" s="1014"/>
      <c r="DU126" s="1014"/>
      <c r="DV126" s="1015">
        <v>1.9</v>
      </c>
      <c r="DW126" s="1015"/>
      <c r="DX126" s="1015"/>
      <c r="DY126" s="1015"/>
      <c r="DZ126" s="1016"/>
    </row>
    <row r="127" spans="1:130" s="247" customFormat="1" ht="26.25" customHeight="1">
      <c r="A127" s="1154"/>
      <c r="B127" s="1042"/>
      <c r="C127" s="1096" t="s">
        <v>482</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t="s">
        <v>464</v>
      </c>
      <c r="AB127" s="1053"/>
      <c r="AC127" s="1053"/>
      <c r="AD127" s="1053"/>
      <c r="AE127" s="1054"/>
      <c r="AF127" s="1055" t="s">
        <v>444</v>
      </c>
      <c r="AG127" s="1053"/>
      <c r="AH127" s="1053"/>
      <c r="AI127" s="1053"/>
      <c r="AJ127" s="1054"/>
      <c r="AK127" s="1055" t="s">
        <v>444</v>
      </c>
      <c r="AL127" s="1053"/>
      <c r="AM127" s="1053"/>
      <c r="AN127" s="1053"/>
      <c r="AO127" s="1054"/>
      <c r="AP127" s="1056" t="s">
        <v>464</v>
      </c>
      <c r="AQ127" s="1057"/>
      <c r="AR127" s="1057"/>
      <c r="AS127" s="1057"/>
      <c r="AT127" s="1058"/>
      <c r="AU127" s="283"/>
      <c r="AV127" s="283"/>
      <c r="AW127" s="283"/>
      <c r="AX127" s="1126" t="s">
        <v>483</v>
      </c>
      <c r="AY127" s="1127"/>
      <c r="AZ127" s="1127"/>
      <c r="BA127" s="1127"/>
      <c r="BB127" s="1127"/>
      <c r="BC127" s="1127"/>
      <c r="BD127" s="1127"/>
      <c r="BE127" s="1128"/>
      <c r="BF127" s="1129" t="s">
        <v>484</v>
      </c>
      <c r="BG127" s="1127"/>
      <c r="BH127" s="1127"/>
      <c r="BI127" s="1127"/>
      <c r="BJ127" s="1127"/>
      <c r="BK127" s="1127"/>
      <c r="BL127" s="1128"/>
      <c r="BM127" s="1129" t="s">
        <v>485</v>
      </c>
      <c r="BN127" s="1127"/>
      <c r="BO127" s="1127"/>
      <c r="BP127" s="1127"/>
      <c r="BQ127" s="1127"/>
      <c r="BR127" s="1127"/>
      <c r="BS127" s="1128"/>
      <c r="BT127" s="1129" t="s">
        <v>486</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487</v>
      </c>
      <c r="CQ127" s="1044"/>
      <c r="CR127" s="1044"/>
      <c r="CS127" s="1044"/>
      <c r="CT127" s="1044"/>
      <c r="CU127" s="1044"/>
      <c r="CV127" s="1044"/>
      <c r="CW127" s="1044"/>
      <c r="CX127" s="1044"/>
      <c r="CY127" s="1044"/>
      <c r="CZ127" s="1044"/>
      <c r="DA127" s="1044"/>
      <c r="DB127" s="1044"/>
      <c r="DC127" s="1044"/>
      <c r="DD127" s="1044"/>
      <c r="DE127" s="1044"/>
      <c r="DF127" s="1045"/>
      <c r="DG127" s="1013" t="s">
        <v>464</v>
      </c>
      <c r="DH127" s="1014"/>
      <c r="DI127" s="1014"/>
      <c r="DJ127" s="1014"/>
      <c r="DK127" s="1014"/>
      <c r="DL127" s="1014" t="s">
        <v>480</v>
      </c>
      <c r="DM127" s="1014"/>
      <c r="DN127" s="1014"/>
      <c r="DO127" s="1014"/>
      <c r="DP127" s="1014"/>
      <c r="DQ127" s="1014" t="s">
        <v>480</v>
      </c>
      <c r="DR127" s="1014"/>
      <c r="DS127" s="1014"/>
      <c r="DT127" s="1014"/>
      <c r="DU127" s="1014"/>
      <c r="DV127" s="1015" t="s">
        <v>480</v>
      </c>
      <c r="DW127" s="1015"/>
      <c r="DX127" s="1015"/>
      <c r="DY127" s="1015"/>
      <c r="DZ127" s="1016"/>
    </row>
    <row r="128" spans="1:130" s="247" customFormat="1" ht="26.25" customHeight="1" thickBot="1">
      <c r="A128" s="1137" t="s">
        <v>488</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489</v>
      </c>
      <c r="X128" s="1139"/>
      <c r="Y128" s="1139"/>
      <c r="Z128" s="1140"/>
      <c r="AA128" s="1141">
        <v>36215</v>
      </c>
      <c r="AB128" s="1142"/>
      <c r="AC128" s="1142"/>
      <c r="AD128" s="1142"/>
      <c r="AE128" s="1143"/>
      <c r="AF128" s="1144">
        <v>29574</v>
      </c>
      <c r="AG128" s="1142"/>
      <c r="AH128" s="1142"/>
      <c r="AI128" s="1142"/>
      <c r="AJ128" s="1143"/>
      <c r="AK128" s="1144">
        <v>4204</v>
      </c>
      <c r="AL128" s="1142"/>
      <c r="AM128" s="1142"/>
      <c r="AN128" s="1142"/>
      <c r="AO128" s="1143"/>
      <c r="AP128" s="1145"/>
      <c r="AQ128" s="1146"/>
      <c r="AR128" s="1146"/>
      <c r="AS128" s="1146"/>
      <c r="AT128" s="1147"/>
      <c r="AU128" s="283"/>
      <c r="AV128" s="283"/>
      <c r="AW128" s="283"/>
      <c r="AX128" s="982" t="s">
        <v>490</v>
      </c>
      <c r="AY128" s="983"/>
      <c r="AZ128" s="983"/>
      <c r="BA128" s="983"/>
      <c r="BB128" s="983"/>
      <c r="BC128" s="983"/>
      <c r="BD128" s="983"/>
      <c r="BE128" s="984"/>
      <c r="BF128" s="1148" t="s">
        <v>434</v>
      </c>
      <c r="BG128" s="1149"/>
      <c r="BH128" s="1149"/>
      <c r="BI128" s="1149"/>
      <c r="BJ128" s="1149"/>
      <c r="BK128" s="1149"/>
      <c r="BL128" s="1150"/>
      <c r="BM128" s="1148">
        <v>13.08</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491</v>
      </c>
      <c r="CQ128" s="1131"/>
      <c r="CR128" s="1131"/>
      <c r="CS128" s="1131"/>
      <c r="CT128" s="1131"/>
      <c r="CU128" s="1131"/>
      <c r="CV128" s="1131"/>
      <c r="CW128" s="1131"/>
      <c r="CX128" s="1131"/>
      <c r="CY128" s="1131"/>
      <c r="CZ128" s="1131"/>
      <c r="DA128" s="1131"/>
      <c r="DB128" s="1131"/>
      <c r="DC128" s="1131"/>
      <c r="DD128" s="1131"/>
      <c r="DE128" s="1131"/>
      <c r="DF128" s="1132"/>
      <c r="DG128" s="1133" t="s">
        <v>464</v>
      </c>
      <c r="DH128" s="1134"/>
      <c r="DI128" s="1134"/>
      <c r="DJ128" s="1134"/>
      <c r="DK128" s="1134"/>
      <c r="DL128" s="1134" t="s">
        <v>436</v>
      </c>
      <c r="DM128" s="1134"/>
      <c r="DN128" s="1134"/>
      <c r="DO128" s="1134"/>
      <c r="DP128" s="1134"/>
      <c r="DQ128" s="1134" t="s">
        <v>436</v>
      </c>
      <c r="DR128" s="1134"/>
      <c r="DS128" s="1134"/>
      <c r="DT128" s="1134"/>
      <c r="DU128" s="1134"/>
      <c r="DV128" s="1135" t="s">
        <v>436</v>
      </c>
      <c r="DW128" s="1135"/>
      <c r="DX128" s="1135"/>
      <c r="DY128" s="1135"/>
      <c r="DZ128" s="1136"/>
    </row>
    <row r="129" spans="1:131" s="247" customFormat="1" ht="26.25" customHeight="1">
      <c r="A129" s="1024" t="s">
        <v>106</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492</v>
      </c>
      <c r="X129" s="1168"/>
      <c r="Y129" s="1168"/>
      <c r="Z129" s="1169"/>
      <c r="AA129" s="1052">
        <v>11543651</v>
      </c>
      <c r="AB129" s="1053"/>
      <c r="AC129" s="1053"/>
      <c r="AD129" s="1053"/>
      <c r="AE129" s="1054"/>
      <c r="AF129" s="1055">
        <v>11618455</v>
      </c>
      <c r="AG129" s="1053"/>
      <c r="AH129" s="1053"/>
      <c r="AI129" s="1053"/>
      <c r="AJ129" s="1054"/>
      <c r="AK129" s="1055">
        <v>11814714</v>
      </c>
      <c r="AL129" s="1053"/>
      <c r="AM129" s="1053"/>
      <c r="AN129" s="1053"/>
      <c r="AO129" s="1054"/>
      <c r="AP129" s="1170"/>
      <c r="AQ129" s="1171"/>
      <c r="AR129" s="1171"/>
      <c r="AS129" s="1171"/>
      <c r="AT129" s="1172"/>
      <c r="AU129" s="285"/>
      <c r="AV129" s="285"/>
      <c r="AW129" s="285"/>
      <c r="AX129" s="1161" t="s">
        <v>493</v>
      </c>
      <c r="AY129" s="1044"/>
      <c r="AZ129" s="1044"/>
      <c r="BA129" s="1044"/>
      <c r="BB129" s="1044"/>
      <c r="BC129" s="1044"/>
      <c r="BD129" s="1044"/>
      <c r="BE129" s="1045"/>
      <c r="BF129" s="1162" t="s">
        <v>436</v>
      </c>
      <c r="BG129" s="1163"/>
      <c r="BH129" s="1163"/>
      <c r="BI129" s="1163"/>
      <c r="BJ129" s="1163"/>
      <c r="BK129" s="1163"/>
      <c r="BL129" s="1164"/>
      <c r="BM129" s="1162">
        <v>18.079999999999998</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c r="A130" s="1024" t="s">
        <v>494</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495</v>
      </c>
      <c r="X130" s="1168"/>
      <c r="Y130" s="1168"/>
      <c r="Z130" s="1169"/>
      <c r="AA130" s="1052">
        <v>1506726</v>
      </c>
      <c r="AB130" s="1053"/>
      <c r="AC130" s="1053"/>
      <c r="AD130" s="1053"/>
      <c r="AE130" s="1054"/>
      <c r="AF130" s="1055">
        <v>1471915</v>
      </c>
      <c r="AG130" s="1053"/>
      <c r="AH130" s="1053"/>
      <c r="AI130" s="1053"/>
      <c r="AJ130" s="1054"/>
      <c r="AK130" s="1055">
        <v>1464889</v>
      </c>
      <c r="AL130" s="1053"/>
      <c r="AM130" s="1053"/>
      <c r="AN130" s="1053"/>
      <c r="AO130" s="1054"/>
      <c r="AP130" s="1170"/>
      <c r="AQ130" s="1171"/>
      <c r="AR130" s="1171"/>
      <c r="AS130" s="1171"/>
      <c r="AT130" s="1172"/>
      <c r="AU130" s="285"/>
      <c r="AV130" s="285"/>
      <c r="AW130" s="285"/>
      <c r="AX130" s="1161" t="s">
        <v>496</v>
      </c>
      <c r="AY130" s="1044"/>
      <c r="AZ130" s="1044"/>
      <c r="BA130" s="1044"/>
      <c r="BB130" s="1044"/>
      <c r="BC130" s="1044"/>
      <c r="BD130" s="1044"/>
      <c r="BE130" s="1045"/>
      <c r="BF130" s="1198">
        <v>5.7</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497</v>
      </c>
      <c r="X131" s="1206"/>
      <c r="Y131" s="1206"/>
      <c r="Z131" s="1207"/>
      <c r="AA131" s="1099">
        <v>10036925</v>
      </c>
      <c r="AB131" s="1078"/>
      <c r="AC131" s="1078"/>
      <c r="AD131" s="1078"/>
      <c r="AE131" s="1079"/>
      <c r="AF131" s="1077">
        <v>10146540</v>
      </c>
      <c r="AG131" s="1078"/>
      <c r="AH131" s="1078"/>
      <c r="AI131" s="1078"/>
      <c r="AJ131" s="1079"/>
      <c r="AK131" s="1077">
        <v>10349825</v>
      </c>
      <c r="AL131" s="1078"/>
      <c r="AM131" s="1078"/>
      <c r="AN131" s="1078"/>
      <c r="AO131" s="1079"/>
      <c r="AP131" s="1208"/>
      <c r="AQ131" s="1209"/>
      <c r="AR131" s="1209"/>
      <c r="AS131" s="1209"/>
      <c r="AT131" s="1210"/>
      <c r="AU131" s="285"/>
      <c r="AV131" s="285"/>
      <c r="AW131" s="285"/>
      <c r="AX131" s="1180" t="s">
        <v>498</v>
      </c>
      <c r="AY131" s="1131"/>
      <c r="AZ131" s="1131"/>
      <c r="BA131" s="1131"/>
      <c r="BB131" s="1131"/>
      <c r="BC131" s="1131"/>
      <c r="BD131" s="1131"/>
      <c r="BE131" s="1132"/>
      <c r="BF131" s="1181" t="s">
        <v>464</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c r="A132" s="1187" t="s">
        <v>499</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500</v>
      </c>
      <c r="W132" s="1191"/>
      <c r="X132" s="1191"/>
      <c r="Y132" s="1191"/>
      <c r="Z132" s="1192"/>
      <c r="AA132" s="1193">
        <v>5.9805966469999996</v>
      </c>
      <c r="AB132" s="1194"/>
      <c r="AC132" s="1194"/>
      <c r="AD132" s="1194"/>
      <c r="AE132" s="1195"/>
      <c r="AF132" s="1196">
        <v>5.7264052569999997</v>
      </c>
      <c r="AG132" s="1194"/>
      <c r="AH132" s="1194"/>
      <c r="AI132" s="1194"/>
      <c r="AJ132" s="1195"/>
      <c r="AK132" s="1196">
        <v>5.6864826219999998</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501</v>
      </c>
      <c r="W133" s="1174"/>
      <c r="X133" s="1174"/>
      <c r="Y133" s="1174"/>
      <c r="Z133" s="1175"/>
      <c r="AA133" s="1176">
        <v>5.3</v>
      </c>
      <c r="AB133" s="1177"/>
      <c r="AC133" s="1177"/>
      <c r="AD133" s="1177"/>
      <c r="AE133" s="1178"/>
      <c r="AF133" s="1176">
        <v>5.5</v>
      </c>
      <c r="AG133" s="1177"/>
      <c r="AH133" s="1177"/>
      <c r="AI133" s="1177"/>
      <c r="AJ133" s="1178"/>
      <c r="AK133" s="1176">
        <v>5.7</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sheetData>
  <sheetProtection algorithmName="SHA-512" hashValue="YhyuSYBXn2t1q6ARx20xufM0vpXCxxc7w0K3rNf4z2LJSlX4LSjvzUqvbrrD/RhTo/wda95y3W81TI3H5cOG5g==" saltValue="P7b6YTbj4+Ua9w63gOa08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3"/>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625" style="292" customWidth="1"/>
    <col min="121" max="121" width="0" style="291" hidden="1" customWidth="1"/>
    <col min="122" max="16384" width="9" style="291" hidden="1"/>
  </cols>
  <sheetData>
    <row r="1" spans="1:120">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row r="3" spans="1:120"/>
    <row r="4" spans="1:120"/>
    <row r="5" spans="1:120"/>
    <row r="6" spans="1:120"/>
    <row r="7" spans="1:120"/>
    <row r="8" spans="1:120"/>
    <row r="9" spans="1:120"/>
    <row r="10" spans="1:120"/>
    <row r="11" spans="1:120"/>
    <row r="12" spans="1:120"/>
    <row r="13" spans="1:120"/>
    <row r="14" spans="1:120"/>
    <row r="15" spans="1:120"/>
    <row r="16" spans="1:120">
      <c r="DP16" s="291"/>
    </row>
    <row r="17" spans="119:120">
      <c r="DP17" s="291"/>
    </row>
    <row r="18" spans="119:120"/>
    <row r="19" spans="119:120"/>
    <row r="20" spans="119:120">
      <c r="DO20" s="291"/>
      <c r="DP20" s="291"/>
    </row>
    <row r="21" spans="119:120">
      <c r="DP21" s="291"/>
    </row>
    <row r="22" spans="119:120"/>
    <row r="23" spans="119:120">
      <c r="DO23" s="291"/>
      <c r="DP23" s="291"/>
    </row>
    <row r="24" spans="119:120">
      <c r="DP24" s="291"/>
    </row>
    <row r="25" spans="119:120">
      <c r="DP25" s="291"/>
    </row>
    <row r="26" spans="119:120">
      <c r="DO26" s="291"/>
      <c r="DP26" s="291"/>
    </row>
    <row r="27" spans="119:120"/>
    <row r="28" spans="119:120">
      <c r="DO28" s="291"/>
      <c r="DP28" s="291"/>
    </row>
    <row r="29" spans="119:120">
      <c r="DP29" s="291"/>
    </row>
    <row r="30" spans="119:120"/>
    <row r="31" spans="119:120">
      <c r="DO31" s="291"/>
      <c r="DP31" s="291"/>
    </row>
    <row r="32" spans="119:120"/>
    <row r="33" spans="98:120">
      <c r="DO33" s="291"/>
      <c r="DP33" s="291"/>
    </row>
    <row r="34" spans="98:120">
      <c r="DM34" s="291"/>
    </row>
    <row r="35" spans="98:120">
      <c r="CT35" s="291"/>
      <c r="CU35" s="291"/>
      <c r="CV35" s="291"/>
      <c r="CY35" s="291"/>
      <c r="CZ35" s="291"/>
      <c r="DA35" s="291"/>
      <c r="DD35" s="291"/>
      <c r="DE35" s="291"/>
      <c r="DF35" s="291"/>
      <c r="DI35" s="291"/>
      <c r="DJ35" s="291"/>
      <c r="DK35" s="291"/>
      <c r="DM35" s="291"/>
      <c r="DN35" s="291"/>
      <c r="DO35" s="291"/>
      <c r="DP35" s="291"/>
    </row>
    <row r="36" spans="98:120"/>
    <row r="37" spans="98:120">
      <c r="CW37" s="291"/>
      <c r="DB37" s="291"/>
      <c r="DG37" s="291"/>
      <c r="DL37" s="291"/>
      <c r="DP37" s="291"/>
    </row>
    <row r="38" spans="98:120">
      <c r="CT38" s="291"/>
      <c r="CU38" s="291"/>
      <c r="CV38" s="291"/>
      <c r="CW38" s="291"/>
      <c r="CY38" s="291"/>
      <c r="CZ38" s="291"/>
      <c r="DA38" s="291"/>
      <c r="DB38" s="291"/>
      <c r="DD38" s="291"/>
      <c r="DE38" s="291"/>
      <c r="DF38" s="291"/>
      <c r="DG38" s="291"/>
      <c r="DI38" s="291"/>
      <c r="DJ38" s="291"/>
      <c r="DK38" s="291"/>
      <c r="DL38" s="291"/>
      <c r="DN38" s="291"/>
      <c r="DO38" s="291"/>
      <c r="DP38" s="291"/>
    </row>
    <row r="39" spans="98:120"/>
    <row r="40" spans="98:120"/>
    <row r="41" spans="98:120"/>
    <row r="42" spans="98:120"/>
    <row r="43" spans="98:120"/>
    <row r="44" spans="98:120"/>
    <row r="45" spans="98:120"/>
    <row r="46" spans="98:120"/>
    <row r="47" spans="98:120"/>
    <row r="48" spans="98:120"/>
    <row r="49" spans="22:120">
      <c r="DN49" s="291"/>
      <c r="DO49" s="291"/>
      <c r="DP49" s="291"/>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1"/>
      <c r="CS63" s="291"/>
      <c r="CX63" s="291"/>
      <c r="DC63" s="291"/>
      <c r="DH63" s="291"/>
    </row>
    <row r="64" spans="22:120">
      <c r="V64" s="291"/>
    </row>
    <row r="65" spans="15:120">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c r="Q66" s="291"/>
      <c r="S66" s="291"/>
      <c r="U66" s="291"/>
      <c r="DM66" s="291"/>
    </row>
    <row r="67" spans="15:120">
      <c r="O67" s="291"/>
      <c r="P67" s="291"/>
      <c r="R67" s="291"/>
      <c r="T67" s="291"/>
      <c r="Y67" s="291"/>
      <c r="CT67" s="291"/>
      <c r="CV67" s="291"/>
      <c r="CW67" s="291"/>
      <c r="CY67" s="291"/>
      <c r="DA67" s="291"/>
      <c r="DB67" s="291"/>
      <c r="DD67" s="291"/>
      <c r="DF67" s="291"/>
      <c r="DG67" s="291"/>
      <c r="DI67" s="291"/>
      <c r="DK67" s="291"/>
      <c r="DL67" s="291"/>
      <c r="DN67" s="291"/>
      <c r="DO67" s="291"/>
      <c r="DP67" s="291"/>
    </row>
    <row r="68" spans="15:120"/>
    <row r="69" spans="15:120"/>
    <row r="70" spans="15:120"/>
    <row r="71" spans="15:120"/>
    <row r="72" spans="15:120">
      <c r="DP72" s="291"/>
    </row>
    <row r="73" spans="15:120">
      <c r="DP73" s="291"/>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1"/>
      <c r="CX96" s="291"/>
      <c r="DC96" s="291"/>
      <c r="DH96" s="291"/>
    </row>
    <row r="97" spans="24:120">
      <c r="CS97" s="291"/>
      <c r="CX97" s="291"/>
      <c r="DC97" s="291"/>
      <c r="DH97" s="291"/>
      <c r="DP97" s="292" t="s">
        <v>502</v>
      </c>
    </row>
    <row r="98" spans="24:120" hidden="1">
      <c r="CS98" s="291"/>
      <c r="CX98" s="291"/>
      <c r="DC98" s="291"/>
      <c r="DH98" s="291"/>
    </row>
    <row r="99" spans="24:120" hidden="1">
      <c r="CS99" s="291"/>
      <c r="CX99" s="291"/>
      <c r="DC99" s="291"/>
      <c r="DH99" s="291"/>
    </row>
    <row r="101" spans="24:120" ht="12" hidden="1" customHeight="1">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c r="CU102" s="291"/>
      <c r="CZ102" s="291"/>
      <c r="DE102" s="291"/>
      <c r="DJ102" s="291"/>
      <c r="DM102" s="291"/>
    </row>
    <row r="103" spans="24:120" hidden="1">
      <c r="CT103" s="291"/>
      <c r="CV103" s="291"/>
      <c r="CW103" s="291"/>
      <c r="CY103" s="291"/>
      <c r="DA103" s="291"/>
      <c r="DB103" s="291"/>
      <c r="DD103" s="291"/>
      <c r="DF103" s="291"/>
      <c r="DG103" s="291"/>
      <c r="DI103" s="291"/>
      <c r="DK103" s="291"/>
      <c r="DL103" s="291"/>
      <c r="DM103" s="291"/>
      <c r="DN103" s="291"/>
      <c r="DO103" s="291"/>
      <c r="DP103" s="291"/>
    </row>
    <row r="104" spans="24:120" hidden="1">
      <c r="CV104" s="291"/>
      <c r="CW104" s="291"/>
      <c r="DA104" s="291"/>
      <c r="DB104" s="291"/>
      <c r="DF104" s="291"/>
      <c r="DG104" s="291"/>
      <c r="DK104" s="291"/>
      <c r="DL104" s="291"/>
      <c r="DN104" s="291"/>
      <c r="DO104" s="291"/>
      <c r="DP104" s="291"/>
    </row>
    <row r="105" spans="24:120" ht="12.75" hidden="1" customHeight="1"/>
  </sheetData>
  <sheetProtection algorithmName="SHA-512" hashValue="eHNmJsnh8/VFpXJ/FyxY8eO7uGzVfHBiPoEnFhRsI+IHEoeg9Qk9OSYcaiBYodYszQ9RyP/MtLu6uH0i0BF6TQ==" saltValue="yk0JhV36sURanZnlMEoksw==" spinCount="100000" sheet="1" objects="1" scenarios="1"/>
  <dataConsolidate/>
  <phoneticPr fontId="3"/>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34" zoomScale="70" zoomScaleNormal="70" zoomScaleSheetLayoutView="55" workbookViewId="0"/>
  </sheetViews>
  <sheetFormatPr defaultColWidth="0" defaultRowHeight="13.5" customHeight="1" zeroHeight="1"/>
  <cols>
    <col min="1" max="116" width="2.5" style="292" customWidth="1"/>
    <col min="117" max="16384" width="9" style="291" hidden="1"/>
  </cols>
  <sheetData>
    <row r="1" spans="2:116">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row r="3" spans="2:116"/>
    <row r="4" spans="2:116">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row r="7" spans="2:116"/>
    <row r="8" spans="2:116"/>
    <row r="9" spans="2:116"/>
    <row r="10" spans="2:116"/>
    <row r="11" spans="2:116"/>
    <row r="12" spans="2:116"/>
    <row r="13" spans="2:116"/>
    <row r="14" spans="2:116"/>
    <row r="15" spans="2:116"/>
    <row r="16" spans="2:116"/>
    <row r="17" spans="9:116"/>
    <row r="18" spans="9:116">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row r="20" spans="9:116"/>
    <row r="21" spans="9:116">
      <c r="DL21" s="291"/>
    </row>
    <row r="22" spans="9:116">
      <c r="DI22" s="291"/>
      <c r="DJ22" s="291"/>
      <c r="DK22" s="291"/>
      <c r="DL22" s="291"/>
    </row>
    <row r="23" spans="9:116">
      <c r="CY23" s="291"/>
      <c r="CZ23" s="291"/>
      <c r="DA23" s="291"/>
      <c r="DB23" s="291"/>
      <c r="DC23" s="291"/>
      <c r="DD23" s="291"/>
      <c r="DE23" s="291"/>
      <c r="DF23" s="291"/>
      <c r="DG23" s="291"/>
      <c r="DH23" s="291"/>
      <c r="DI23" s="291"/>
      <c r="DJ23" s="291"/>
      <c r="DK23" s="291"/>
      <c r="DL23" s="291"/>
    </row>
    <row r="24" spans="9:116"/>
    <row r="25" spans="9:116"/>
    <row r="26" spans="9:116"/>
    <row r="27" spans="9:116"/>
    <row r="28" spans="9:116"/>
    <row r="29" spans="9:116"/>
    <row r="30" spans="9:116"/>
    <row r="31" spans="9:116"/>
    <row r="32" spans="9:116"/>
    <row r="33" spans="15:116"/>
    <row r="34" spans="15:116"/>
    <row r="35" spans="15:116">
      <c r="CZ35" s="291"/>
      <c r="DA35" s="291"/>
      <c r="DB35" s="291"/>
      <c r="DC35" s="291"/>
      <c r="DD35" s="291"/>
      <c r="DE35" s="291"/>
      <c r="DF35" s="291"/>
      <c r="DG35" s="291"/>
      <c r="DH35" s="291"/>
      <c r="DI35" s="291"/>
      <c r="DJ35" s="291"/>
      <c r="DK35" s="291"/>
      <c r="DL35" s="291"/>
    </row>
    <row r="36" spans="15:116"/>
    <row r="37" spans="15:116">
      <c r="DL37" s="291"/>
    </row>
    <row r="38" spans="15:116">
      <c r="DI38" s="291"/>
      <c r="DJ38" s="291"/>
      <c r="DK38" s="291"/>
      <c r="DL38" s="291"/>
    </row>
    <row r="39" spans="15:116"/>
    <row r="40" spans="15:116"/>
    <row r="41" spans="15:116"/>
    <row r="42" spans="15:116"/>
    <row r="43" spans="15:116">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c r="DL44" s="291"/>
    </row>
    <row r="45" spans="15:116"/>
    <row r="46" spans="15:116">
      <c r="DA46" s="291"/>
      <c r="DB46" s="291"/>
      <c r="DC46" s="291"/>
      <c r="DD46" s="291"/>
      <c r="DE46" s="291"/>
      <c r="DF46" s="291"/>
      <c r="DG46" s="291"/>
      <c r="DH46" s="291"/>
      <c r="DI46" s="291"/>
      <c r="DJ46" s="291"/>
      <c r="DK46" s="291"/>
      <c r="DL46" s="291"/>
    </row>
    <row r="47" spans="15:116"/>
    <row r="48" spans="15:116"/>
    <row r="49" spans="104:116"/>
    <row r="50" spans="104:116">
      <c r="CZ50" s="291"/>
      <c r="DA50" s="291"/>
      <c r="DB50" s="291"/>
      <c r="DC50" s="291"/>
      <c r="DD50" s="291"/>
      <c r="DE50" s="291"/>
      <c r="DF50" s="291"/>
      <c r="DG50" s="291"/>
      <c r="DH50" s="291"/>
      <c r="DI50" s="291"/>
      <c r="DJ50" s="291"/>
      <c r="DK50" s="291"/>
      <c r="DL50" s="291"/>
    </row>
    <row r="51" spans="104:116"/>
    <row r="52" spans="104:116"/>
    <row r="53" spans="104:116">
      <c r="DL53" s="291"/>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1"/>
      <c r="DD67" s="291"/>
      <c r="DE67" s="291"/>
      <c r="DF67" s="291"/>
      <c r="DG67" s="291"/>
      <c r="DH67" s="291"/>
      <c r="DI67" s="291"/>
      <c r="DJ67" s="291"/>
      <c r="DK67" s="291"/>
      <c r="DL67" s="291"/>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ua367cfy7hAH3Amq25AeqGLvaKnOz+zRmgunt4eeXhjkUqJt2KoTqxVl00l6/3/Pkih78gTgQ/QTR/5erQFCrg==" saltValue="siIW+0nb/lBxtKMHHW05Ug==" spinCount="100000" sheet="1" objects="1" scenarios="1"/>
  <dataConsolidate/>
  <phoneticPr fontId="3"/>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90" zoomScaleSheetLayoutView="90" workbookViewId="0"/>
  </sheetViews>
  <sheetFormatPr defaultColWidth="0" defaultRowHeight="13.5" customHeight="1" zeroHeight="1"/>
  <cols>
    <col min="1" max="36" width="2.5" style="293" customWidth="1"/>
    <col min="37" max="44" width="17" style="293" customWidth="1"/>
    <col min="45" max="45" width="6.125" style="300" customWidth="1"/>
    <col min="46" max="46" width="3" style="298" customWidth="1"/>
    <col min="47" max="47" width="19.125" style="293" hidden="1" customWidth="1"/>
    <col min="48" max="52" width="12.5" style="293" hidden="1" customWidth="1"/>
    <col min="53" max="16384" width="8.5" style="293" hidden="1"/>
  </cols>
  <sheetData>
    <row r="1" spans="1:46">
      <c r="AS1" s="294"/>
      <c r="AT1" s="294"/>
    </row>
    <row r="2" spans="1:46">
      <c r="AS2" s="294"/>
      <c r="AT2" s="294"/>
    </row>
    <row r="3" spans="1:46">
      <c r="AS3" s="294"/>
      <c r="AT3" s="294"/>
    </row>
    <row r="4" spans="1:46">
      <c r="AS4" s="294"/>
      <c r="AT4" s="294"/>
    </row>
    <row r="5" spans="1:46" ht="17.25">
      <c r="A5" s="295" t="s">
        <v>503</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504</v>
      </c>
      <c r="AL6" s="299"/>
      <c r="AM6" s="299"/>
      <c r="AN6" s="299"/>
      <c r="AO6" s="294"/>
      <c r="AP6" s="294"/>
      <c r="AQ6" s="294"/>
      <c r="AR6" s="294"/>
    </row>
    <row r="7" spans="1:46">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505</v>
      </c>
      <c r="AP7" s="304"/>
      <c r="AQ7" s="305" t="s">
        <v>506</v>
      </c>
      <c r="AR7" s="306"/>
    </row>
    <row r="8" spans="1:46">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507</v>
      </c>
      <c r="AQ8" s="311" t="s">
        <v>508</v>
      </c>
      <c r="AR8" s="312" t="s">
        <v>509</v>
      </c>
    </row>
    <row r="9" spans="1:46">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510</v>
      </c>
      <c r="AL9" s="1217"/>
      <c r="AM9" s="1217"/>
      <c r="AN9" s="1218"/>
      <c r="AO9" s="313">
        <v>2846514</v>
      </c>
      <c r="AP9" s="313">
        <v>47823</v>
      </c>
      <c r="AQ9" s="314">
        <v>57754</v>
      </c>
      <c r="AR9" s="315">
        <v>-17.2</v>
      </c>
    </row>
    <row r="10" spans="1:46">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511</v>
      </c>
      <c r="AL10" s="1217"/>
      <c r="AM10" s="1217"/>
      <c r="AN10" s="1218"/>
      <c r="AO10" s="316">
        <v>219595</v>
      </c>
      <c r="AP10" s="316">
        <v>3689</v>
      </c>
      <c r="AQ10" s="317">
        <v>3830</v>
      </c>
      <c r="AR10" s="318">
        <v>-3.7</v>
      </c>
    </row>
    <row r="11" spans="1:46" ht="13.5" customHeight="1">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512</v>
      </c>
      <c r="AL11" s="1217"/>
      <c r="AM11" s="1217"/>
      <c r="AN11" s="1218"/>
      <c r="AO11" s="316">
        <v>845133</v>
      </c>
      <c r="AP11" s="316">
        <v>14199</v>
      </c>
      <c r="AQ11" s="317">
        <v>6814</v>
      </c>
      <c r="AR11" s="318">
        <v>108.4</v>
      </c>
    </row>
    <row r="12" spans="1:46" ht="13.5" customHeight="1">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513</v>
      </c>
      <c r="AL12" s="1217"/>
      <c r="AM12" s="1217"/>
      <c r="AN12" s="1218"/>
      <c r="AO12" s="316">
        <v>4926</v>
      </c>
      <c r="AP12" s="316">
        <v>83</v>
      </c>
      <c r="AQ12" s="317">
        <v>1059</v>
      </c>
      <c r="AR12" s="318">
        <v>-92.2</v>
      </c>
    </row>
    <row r="13" spans="1:46" ht="13.5" customHeight="1">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514</v>
      </c>
      <c r="AL13" s="1217"/>
      <c r="AM13" s="1217"/>
      <c r="AN13" s="1218"/>
      <c r="AO13" s="316" t="s">
        <v>515</v>
      </c>
      <c r="AP13" s="316" t="s">
        <v>515</v>
      </c>
      <c r="AQ13" s="317">
        <v>4</v>
      </c>
      <c r="AR13" s="318" t="s">
        <v>515</v>
      </c>
    </row>
    <row r="14" spans="1:46" ht="13.5" customHeight="1">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516</v>
      </c>
      <c r="AL14" s="1217"/>
      <c r="AM14" s="1217"/>
      <c r="AN14" s="1218"/>
      <c r="AO14" s="316">
        <v>171734</v>
      </c>
      <c r="AP14" s="316">
        <v>2885</v>
      </c>
      <c r="AQ14" s="317">
        <v>2651</v>
      </c>
      <c r="AR14" s="318">
        <v>8.8000000000000007</v>
      </c>
    </row>
    <row r="15" spans="1:46" ht="13.5" customHeight="1">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517</v>
      </c>
      <c r="AL15" s="1217"/>
      <c r="AM15" s="1217"/>
      <c r="AN15" s="1218"/>
      <c r="AO15" s="316">
        <v>16680</v>
      </c>
      <c r="AP15" s="316">
        <v>280</v>
      </c>
      <c r="AQ15" s="317">
        <v>1352</v>
      </c>
      <c r="AR15" s="318">
        <v>-79.3</v>
      </c>
    </row>
    <row r="16" spans="1:46">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518</v>
      </c>
      <c r="AL16" s="1220"/>
      <c r="AM16" s="1220"/>
      <c r="AN16" s="1221"/>
      <c r="AO16" s="316">
        <v>-211452</v>
      </c>
      <c r="AP16" s="316">
        <v>-3553</v>
      </c>
      <c r="AQ16" s="317">
        <v>-4074</v>
      </c>
      <c r="AR16" s="318">
        <v>-12.8</v>
      </c>
    </row>
    <row r="17" spans="1:46">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188</v>
      </c>
      <c r="AL17" s="1220"/>
      <c r="AM17" s="1220"/>
      <c r="AN17" s="1221"/>
      <c r="AO17" s="316">
        <v>3893130</v>
      </c>
      <c r="AP17" s="316">
        <v>65407</v>
      </c>
      <c r="AQ17" s="317">
        <v>69392</v>
      </c>
      <c r="AR17" s="318">
        <v>-5.7</v>
      </c>
    </row>
    <row r="18" spans="1:46">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519</v>
      </c>
      <c r="AL19" s="294"/>
      <c r="AM19" s="294"/>
      <c r="AN19" s="294"/>
      <c r="AO19" s="294"/>
      <c r="AP19" s="294"/>
      <c r="AQ19" s="294"/>
      <c r="AR19" s="294"/>
    </row>
    <row r="20" spans="1:46">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520</v>
      </c>
      <c r="AP20" s="324" t="s">
        <v>521</v>
      </c>
      <c r="AQ20" s="325" t="s">
        <v>522</v>
      </c>
      <c r="AR20" s="326"/>
    </row>
    <row r="21" spans="1:46" s="332" customFormat="1">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523</v>
      </c>
      <c r="AL21" s="1212"/>
      <c r="AM21" s="1212"/>
      <c r="AN21" s="1213"/>
      <c r="AO21" s="328">
        <v>5.29</v>
      </c>
      <c r="AP21" s="329">
        <v>6.31</v>
      </c>
      <c r="AQ21" s="330">
        <v>-1.02</v>
      </c>
      <c r="AR21" s="299"/>
      <c r="AS21" s="331"/>
      <c r="AT21" s="327"/>
    </row>
    <row r="22" spans="1:46" s="332" customFormat="1">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524</v>
      </c>
      <c r="AL22" s="1212"/>
      <c r="AM22" s="1212"/>
      <c r="AN22" s="1213"/>
      <c r="AO22" s="333">
        <v>94.2</v>
      </c>
      <c r="AP22" s="334">
        <v>98.4</v>
      </c>
      <c r="AQ22" s="335">
        <v>-4.2</v>
      </c>
      <c r="AR22" s="319"/>
      <c r="AS22" s="331"/>
      <c r="AT22" s="327"/>
    </row>
    <row r="23" spans="1:46" s="332" customFormat="1">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c r="A26" s="299" t="s">
        <v>525</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c r="A27" s="340"/>
      <c r="AO27" s="294"/>
      <c r="AP27" s="294"/>
      <c r="AQ27" s="294"/>
      <c r="AR27" s="294"/>
      <c r="AS27" s="294"/>
      <c r="AT27" s="294"/>
    </row>
    <row r="28" spans="1:46" ht="17.25">
      <c r="A28" s="295" t="s">
        <v>526</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527</v>
      </c>
      <c r="AL29" s="299"/>
      <c r="AM29" s="299"/>
      <c r="AN29" s="299"/>
      <c r="AO29" s="294"/>
      <c r="AP29" s="294"/>
      <c r="AQ29" s="294"/>
      <c r="AR29" s="294"/>
      <c r="AS29" s="342"/>
    </row>
    <row r="30" spans="1:46">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505</v>
      </c>
      <c r="AP30" s="304"/>
      <c r="AQ30" s="305" t="s">
        <v>506</v>
      </c>
      <c r="AR30" s="306"/>
    </row>
    <row r="31" spans="1:46">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507</v>
      </c>
      <c r="AQ31" s="311" t="s">
        <v>508</v>
      </c>
      <c r="AR31" s="312" t="s">
        <v>509</v>
      </c>
    </row>
    <row r="32" spans="1:46" ht="27" customHeight="1">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528</v>
      </c>
      <c r="AL32" s="1228"/>
      <c r="AM32" s="1228"/>
      <c r="AN32" s="1229"/>
      <c r="AO32" s="343">
        <v>1328976</v>
      </c>
      <c r="AP32" s="343">
        <v>22327</v>
      </c>
      <c r="AQ32" s="344">
        <v>34189</v>
      </c>
      <c r="AR32" s="345">
        <v>-34.700000000000003</v>
      </c>
    </row>
    <row r="33" spans="1:46" ht="13.5" customHeight="1">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529</v>
      </c>
      <c r="AL33" s="1228"/>
      <c r="AM33" s="1228"/>
      <c r="AN33" s="1229"/>
      <c r="AO33" s="343" t="s">
        <v>515</v>
      </c>
      <c r="AP33" s="343" t="s">
        <v>515</v>
      </c>
      <c r="AQ33" s="344" t="s">
        <v>515</v>
      </c>
      <c r="AR33" s="345" t="s">
        <v>515</v>
      </c>
    </row>
    <row r="34" spans="1:46" ht="27" customHeight="1">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530</v>
      </c>
      <c r="AL34" s="1228"/>
      <c r="AM34" s="1228"/>
      <c r="AN34" s="1229"/>
      <c r="AO34" s="343" t="s">
        <v>515</v>
      </c>
      <c r="AP34" s="343" t="s">
        <v>515</v>
      </c>
      <c r="AQ34" s="344">
        <v>16</v>
      </c>
      <c r="AR34" s="345" t="s">
        <v>515</v>
      </c>
    </row>
    <row r="35" spans="1:46" ht="27" customHeight="1">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531</v>
      </c>
      <c r="AL35" s="1228"/>
      <c r="AM35" s="1228"/>
      <c r="AN35" s="1229"/>
      <c r="AO35" s="343">
        <v>623209</v>
      </c>
      <c r="AP35" s="343">
        <v>10470</v>
      </c>
      <c r="AQ35" s="344">
        <v>9412</v>
      </c>
      <c r="AR35" s="345">
        <v>11.2</v>
      </c>
    </row>
    <row r="36" spans="1:46" ht="27" customHeight="1">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532</v>
      </c>
      <c r="AL36" s="1228"/>
      <c r="AM36" s="1228"/>
      <c r="AN36" s="1229"/>
      <c r="AO36" s="343">
        <v>56089</v>
      </c>
      <c r="AP36" s="343">
        <v>942</v>
      </c>
      <c r="AQ36" s="344">
        <v>2024</v>
      </c>
      <c r="AR36" s="345">
        <v>-53.5</v>
      </c>
    </row>
    <row r="37" spans="1:46" ht="13.5" customHeight="1">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533</v>
      </c>
      <c r="AL37" s="1228"/>
      <c r="AM37" s="1228"/>
      <c r="AN37" s="1229"/>
      <c r="AO37" s="343">
        <v>49360</v>
      </c>
      <c r="AP37" s="343">
        <v>829</v>
      </c>
      <c r="AQ37" s="344">
        <v>1165</v>
      </c>
      <c r="AR37" s="345">
        <v>-28.8</v>
      </c>
    </row>
    <row r="38" spans="1:46" ht="27" customHeight="1">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534</v>
      </c>
      <c r="AL38" s="1231"/>
      <c r="AM38" s="1231"/>
      <c r="AN38" s="1232"/>
      <c r="AO38" s="346" t="s">
        <v>515</v>
      </c>
      <c r="AP38" s="346" t="s">
        <v>515</v>
      </c>
      <c r="AQ38" s="347">
        <v>2</v>
      </c>
      <c r="AR38" s="335" t="s">
        <v>515</v>
      </c>
      <c r="AS38" s="342"/>
    </row>
    <row r="39" spans="1:46">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535</v>
      </c>
      <c r="AL39" s="1231"/>
      <c r="AM39" s="1231"/>
      <c r="AN39" s="1232"/>
      <c r="AO39" s="343">
        <v>-4204</v>
      </c>
      <c r="AP39" s="343">
        <v>-71</v>
      </c>
      <c r="AQ39" s="344">
        <v>-6367</v>
      </c>
      <c r="AR39" s="345">
        <v>-98.9</v>
      </c>
      <c r="AS39" s="342"/>
    </row>
    <row r="40" spans="1:46" ht="27" customHeight="1">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536</v>
      </c>
      <c r="AL40" s="1228"/>
      <c r="AM40" s="1228"/>
      <c r="AN40" s="1229"/>
      <c r="AO40" s="343">
        <v>-1464889</v>
      </c>
      <c r="AP40" s="343">
        <v>-24611</v>
      </c>
      <c r="AQ40" s="344">
        <v>-28963</v>
      </c>
      <c r="AR40" s="345">
        <v>-15</v>
      </c>
      <c r="AS40" s="342"/>
    </row>
    <row r="41" spans="1:46">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299</v>
      </c>
      <c r="AL41" s="1234"/>
      <c r="AM41" s="1234"/>
      <c r="AN41" s="1235"/>
      <c r="AO41" s="343">
        <v>588541</v>
      </c>
      <c r="AP41" s="343">
        <v>9888</v>
      </c>
      <c r="AQ41" s="344">
        <v>11478</v>
      </c>
      <c r="AR41" s="345">
        <v>-13.9</v>
      </c>
      <c r="AS41" s="342"/>
    </row>
    <row r="42" spans="1:46">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537</v>
      </c>
      <c r="AL42" s="294"/>
      <c r="AM42" s="294"/>
      <c r="AN42" s="294"/>
      <c r="AO42" s="294"/>
      <c r="AP42" s="294"/>
      <c r="AQ42" s="319"/>
      <c r="AR42" s="319"/>
      <c r="AS42" s="342"/>
    </row>
    <row r="43" spans="1:46">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c r="A47" s="352" t="s">
        <v>538</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539</v>
      </c>
      <c r="AL48" s="353"/>
      <c r="AM48" s="353"/>
      <c r="AN48" s="353"/>
      <c r="AO48" s="353"/>
      <c r="AP48" s="353"/>
      <c r="AQ48" s="354"/>
      <c r="AR48" s="353"/>
    </row>
    <row r="49" spans="1:44" ht="13.5" customHeight="1">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505</v>
      </c>
      <c r="AN49" s="1224" t="s">
        <v>540</v>
      </c>
      <c r="AO49" s="1225"/>
      <c r="AP49" s="1225"/>
      <c r="AQ49" s="1225"/>
      <c r="AR49" s="1226"/>
    </row>
    <row r="50" spans="1:44">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541</v>
      </c>
      <c r="AO50" s="360" t="s">
        <v>542</v>
      </c>
      <c r="AP50" s="361" t="s">
        <v>543</v>
      </c>
      <c r="AQ50" s="362" t="s">
        <v>544</v>
      </c>
      <c r="AR50" s="363" t="s">
        <v>545</v>
      </c>
    </row>
    <row r="51" spans="1:44">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546</v>
      </c>
      <c r="AL51" s="356"/>
      <c r="AM51" s="364">
        <v>2332702</v>
      </c>
      <c r="AN51" s="365">
        <v>39951</v>
      </c>
      <c r="AO51" s="366">
        <v>5.4</v>
      </c>
      <c r="AP51" s="367">
        <v>47278</v>
      </c>
      <c r="AQ51" s="368">
        <v>-28.6</v>
      </c>
      <c r="AR51" s="369">
        <v>34</v>
      </c>
    </row>
    <row r="52" spans="1:44">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547</v>
      </c>
      <c r="AM52" s="372">
        <v>323439</v>
      </c>
      <c r="AN52" s="373">
        <v>5539</v>
      </c>
      <c r="AO52" s="374">
        <v>-31.4</v>
      </c>
      <c r="AP52" s="375">
        <v>24096</v>
      </c>
      <c r="AQ52" s="376">
        <v>-24.3</v>
      </c>
      <c r="AR52" s="377">
        <v>-7.1</v>
      </c>
    </row>
    <row r="53" spans="1:44">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548</v>
      </c>
      <c r="AL53" s="356"/>
      <c r="AM53" s="364">
        <v>1805317</v>
      </c>
      <c r="AN53" s="365">
        <v>30861</v>
      </c>
      <c r="AO53" s="366">
        <v>-22.8</v>
      </c>
      <c r="AP53" s="367">
        <v>44504</v>
      </c>
      <c r="AQ53" s="368">
        <v>-5.9</v>
      </c>
      <c r="AR53" s="369">
        <v>-16.899999999999999</v>
      </c>
    </row>
    <row r="54" spans="1:44">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547</v>
      </c>
      <c r="AM54" s="372">
        <v>602542</v>
      </c>
      <c r="AN54" s="373">
        <v>10300</v>
      </c>
      <c r="AO54" s="374">
        <v>86</v>
      </c>
      <c r="AP54" s="375">
        <v>25876</v>
      </c>
      <c r="AQ54" s="376">
        <v>7.4</v>
      </c>
      <c r="AR54" s="377">
        <v>78.599999999999994</v>
      </c>
    </row>
    <row r="55" spans="1:44">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549</v>
      </c>
      <c r="AL55" s="356"/>
      <c r="AM55" s="364">
        <v>1412222</v>
      </c>
      <c r="AN55" s="365">
        <v>24050</v>
      </c>
      <c r="AO55" s="366">
        <v>-22.1</v>
      </c>
      <c r="AP55" s="367">
        <v>47820</v>
      </c>
      <c r="AQ55" s="368">
        <v>7.5</v>
      </c>
      <c r="AR55" s="369">
        <v>-29.6</v>
      </c>
    </row>
    <row r="56" spans="1:44">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547</v>
      </c>
      <c r="AM56" s="372">
        <v>641290</v>
      </c>
      <c r="AN56" s="373">
        <v>10921</v>
      </c>
      <c r="AO56" s="374">
        <v>6</v>
      </c>
      <c r="AP56" s="375">
        <v>25855</v>
      </c>
      <c r="AQ56" s="376">
        <v>-0.1</v>
      </c>
      <c r="AR56" s="377">
        <v>6.1</v>
      </c>
    </row>
    <row r="57" spans="1:44">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550</v>
      </c>
      <c r="AL57" s="356"/>
      <c r="AM57" s="364">
        <v>1378453</v>
      </c>
      <c r="AN57" s="365">
        <v>23304</v>
      </c>
      <c r="AO57" s="366">
        <v>-3.1</v>
      </c>
      <c r="AP57" s="367">
        <v>41934</v>
      </c>
      <c r="AQ57" s="368">
        <v>-12.3</v>
      </c>
      <c r="AR57" s="369">
        <v>9.1999999999999993</v>
      </c>
    </row>
    <row r="58" spans="1:44">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547</v>
      </c>
      <c r="AM58" s="372">
        <v>257273</v>
      </c>
      <c r="AN58" s="373">
        <v>4349</v>
      </c>
      <c r="AO58" s="374">
        <v>-60.2</v>
      </c>
      <c r="AP58" s="375">
        <v>23352</v>
      </c>
      <c r="AQ58" s="376">
        <v>-9.6999999999999993</v>
      </c>
      <c r="AR58" s="377">
        <v>-50.5</v>
      </c>
    </row>
    <row r="59" spans="1:44">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551</v>
      </c>
      <c r="AL59" s="356"/>
      <c r="AM59" s="364">
        <v>1979625</v>
      </c>
      <c r="AN59" s="365">
        <v>33259</v>
      </c>
      <c r="AO59" s="366">
        <v>42.7</v>
      </c>
      <c r="AP59" s="367">
        <v>45588</v>
      </c>
      <c r="AQ59" s="368">
        <v>8.6999999999999993</v>
      </c>
      <c r="AR59" s="369">
        <v>34</v>
      </c>
    </row>
    <row r="60" spans="1:44">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547</v>
      </c>
      <c r="AM60" s="372">
        <v>587385</v>
      </c>
      <c r="AN60" s="373">
        <v>9868</v>
      </c>
      <c r="AO60" s="374">
        <v>126.9</v>
      </c>
      <c r="AP60" s="375">
        <v>24150</v>
      </c>
      <c r="AQ60" s="376">
        <v>3.4</v>
      </c>
      <c r="AR60" s="377">
        <v>123.5</v>
      </c>
    </row>
    <row r="61" spans="1:44">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552</v>
      </c>
      <c r="AL61" s="378"/>
      <c r="AM61" s="379">
        <v>1781664</v>
      </c>
      <c r="AN61" s="380">
        <v>30285</v>
      </c>
      <c r="AO61" s="381">
        <v>0</v>
      </c>
      <c r="AP61" s="382">
        <v>45425</v>
      </c>
      <c r="AQ61" s="383">
        <v>-6.1</v>
      </c>
      <c r="AR61" s="369">
        <v>6.1</v>
      </c>
    </row>
    <row r="62" spans="1:44">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547</v>
      </c>
      <c r="AM62" s="372">
        <v>482386</v>
      </c>
      <c r="AN62" s="373">
        <v>8195</v>
      </c>
      <c r="AO62" s="374">
        <v>25.5</v>
      </c>
      <c r="AP62" s="375">
        <v>24666</v>
      </c>
      <c r="AQ62" s="376">
        <v>-4.7</v>
      </c>
      <c r="AR62" s="377">
        <v>30.2</v>
      </c>
    </row>
    <row r="63" spans="1:44">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c r="AK67" s="294"/>
      <c r="AL67" s="294"/>
      <c r="AM67" s="294"/>
      <c r="AN67" s="294"/>
      <c r="AO67" s="294"/>
      <c r="AP67" s="294"/>
      <c r="AQ67" s="294"/>
      <c r="AR67" s="294"/>
      <c r="AS67" s="294"/>
      <c r="AT67" s="294"/>
    </row>
    <row r="68" spans="1:46" ht="13.5" hidden="1" customHeight="1">
      <c r="AK68" s="294"/>
      <c r="AL68" s="294"/>
      <c r="AM68" s="294"/>
      <c r="AN68" s="294"/>
      <c r="AO68" s="294"/>
      <c r="AP68" s="294"/>
      <c r="AQ68" s="294"/>
      <c r="AR68" s="294"/>
    </row>
    <row r="69" spans="1:46" ht="13.5" hidden="1" customHeight="1">
      <c r="AK69" s="294"/>
      <c r="AL69" s="294"/>
      <c r="AM69" s="294"/>
      <c r="AN69" s="294"/>
      <c r="AO69" s="294"/>
      <c r="AP69" s="294"/>
      <c r="AQ69" s="294"/>
      <c r="AR69" s="294"/>
    </row>
    <row r="70" spans="1:46" hidden="1">
      <c r="AK70" s="294"/>
      <c r="AL70" s="294"/>
      <c r="AM70" s="294"/>
      <c r="AN70" s="294"/>
      <c r="AO70" s="294"/>
      <c r="AP70" s="294"/>
      <c r="AQ70" s="294"/>
      <c r="AR70" s="294"/>
    </row>
    <row r="71" spans="1:46" hidden="1">
      <c r="AK71" s="294"/>
      <c r="AL71" s="294"/>
      <c r="AM71" s="294"/>
      <c r="AN71" s="294"/>
      <c r="AO71" s="294"/>
      <c r="AP71" s="294"/>
      <c r="AQ71" s="294"/>
      <c r="AR71" s="294"/>
    </row>
    <row r="72" spans="1:46" hidden="1">
      <c r="AK72" s="294"/>
      <c r="AL72" s="294"/>
      <c r="AM72" s="294"/>
      <c r="AN72" s="294"/>
      <c r="AO72" s="294"/>
      <c r="AP72" s="294"/>
      <c r="AQ72" s="294"/>
      <c r="AR72" s="294"/>
    </row>
    <row r="73" spans="1:46" hidden="1">
      <c r="AK73" s="294"/>
      <c r="AL73" s="294"/>
      <c r="AM73" s="294"/>
      <c r="AN73" s="294"/>
      <c r="AO73" s="294"/>
      <c r="AP73" s="294"/>
      <c r="AQ73" s="294"/>
      <c r="AR73" s="294"/>
    </row>
    <row r="74" spans="1:46" hidden="1"/>
  </sheetData>
  <sheetProtection algorithmName="SHA-512" hashValue="AUYztcXcGn2MGkTXslBXlGfjj2Cg3UdiwxwMz6P1xSCidU2/i5fLIVgdhkppEdfvUOEinh6vSrShjHYOgonEdw==" saltValue="V6Rv9zQbnqbxzkh8gE9Dl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3"/>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90" zoomScaleNormal="90" zoomScaleSheetLayoutView="55" workbookViewId="0"/>
  </sheetViews>
  <sheetFormatPr defaultColWidth="0" defaultRowHeight="13.5" customHeight="1" zeroHeight="1"/>
  <cols>
    <col min="1" max="125" width="2.5" style="292" customWidth="1"/>
    <col min="126" max="16384" width="9" style="291" hidden="1"/>
  </cols>
  <sheetData>
    <row r="1" spans="2:125"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c r="B2" s="291"/>
      <c r="DG2" s="291"/>
    </row>
    <row r="3" spans="2:12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row r="5" spans="2:125"/>
    <row r="6" spans="2:125"/>
    <row r="7" spans="2:125"/>
    <row r="8" spans="2:125"/>
    <row r="9" spans="2:125">
      <c r="DU9" s="291"/>
    </row>
    <row r="10" spans="2:125"/>
    <row r="11" spans="2:125"/>
    <row r="12" spans="2:125"/>
    <row r="13" spans="2:125"/>
    <row r="14" spans="2:125"/>
    <row r="15" spans="2:125"/>
    <row r="16" spans="2:125"/>
    <row r="17" spans="125:125">
      <c r="DU17" s="291"/>
    </row>
    <row r="18" spans="125:125"/>
    <row r="19" spans="125:125"/>
    <row r="20" spans="125:125">
      <c r="DU20" s="291"/>
    </row>
    <row r="21" spans="125:125">
      <c r="DU21" s="291"/>
    </row>
    <row r="22" spans="125:125"/>
    <row r="23" spans="125:125"/>
    <row r="24" spans="125:125"/>
    <row r="25" spans="125:125"/>
    <row r="26" spans="125:125"/>
    <row r="27" spans="125:125"/>
    <row r="28" spans="125:125">
      <c r="DU28" s="291"/>
    </row>
    <row r="29" spans="125:125"/>
    <row r="30" spans="125:125"/>
    <row r="31" spans="125:125"/>
    <row r="32" spans="125:125"/>
    <row r="33" spans="2:125">
      <c r="B33" s="291"/>
      <c r="G33" s="291"/>
      <c r="I33" s="291"/>
    </row>
    <row r="34" spans="2:125">
      <c r="C34" s="291"/>
      <c r="P34" s="291"/>
      <c r="DE34" s="291"/>
      <c r="DH34" s="291"/>
    </row>
    <row r="35" spans="2:125">
      <c r="D35" s="291"/>
      <c r="E35" s="291"/>
      <c r="DG35" s="291"/>
      <c r="DJ35" s="291"/>
      <c r="DP35" s="291"/>
      <c r="DQ35" s="291"/>
      <c r="DR35" s="291"/>
      <c r="DS35" s="291"/>
      <c r="DT35" s="291"/>
      <c r="DU35" s="291"/>
    </row>
    <row r="36" spans="2:12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c r="DU37" s="291"/>
    </row>
    <row r="38" spans="2:125">
      <c r="DT38" s="291"/>
      <c r="DU38" s="291"/>
    </row>
    <row r="39" spans="2:125"/>
    <row r="40" spans="2:125">
      <c r="DH40" s="291"/>
    </row>
    <row r="41" spans="2:125">
      <c r="DE41" s="291"/>
    </row>
    <row r="42" spans="2:125">
      <c r="DG42" s="291"/>
      <c r="DJ42" s="291"/>
    </row>
    <row r="43" spans="2:12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c r="DU44" s="291"/>
    </row>
    <row r="45" spans="2:125"/>
    <row r="46" spans="2:125"/>
    <row r="47" spans="2:125"/>
    <row r="48" spans="2:125">
      <c r="DT48" s="291"/>
      <c r="DU48" s="291"/>
    </row>
    <row r="49" spans="120:125">
      <c r="DU49" s="291"/>
    </row>
    <row r="50" spans="120:125">
      <c r="DU50" s="291"/>
    </row>
    <row r="51" spans="120:125">
      <c r="DP51" s="291"/>
      <c r="DQ51" s="291"/>
      <c r="DR51" s="291"/>
      <c r="DS51" s="291"/>
      <c r="DT51" s="291"/>
      <c r="DU51" s="291"/>
    </row>
    <row r="52" spans="120:125"/>
    <row r="53" spans="120:125"/>
    <row r="54" spans="120:125">
      <c r="DU54" s="291"/>
    </row>
    <row r="55" spans="120:125"/>
    <row r="56" spans="120:125"/>
    <row r="57" spans="120:125"/>
    <row r="58" spans="120:125">
      <c r="DU58" s="291"/>
    </row>
    <row r="59" spans="120:125"/>
    <row r="60" spans="120:125"/>
    <row r="61" spans="120:125"/>
    <row r="62" spans="120:125"/>
    <row r="63" spans="120:125">
      <c r="DU63" s="291"/>
    </row>
    <row r="64" spans="120:125">
      <c r="DT64" s="291"/>
      <c r="DU64" s="291"/>
    </row>
    <row r="65" spans="123:125"/>
    <row r="66" spans="123:125"/>
    <row r="67" spans="123:125"/>
    <row r="68" spans="123:125"/>
    <row r="69" spans="123:125">
      <c r="DS69" s="291"/>
      <c r="DT69" s="291"/>
      <c r="DU69" s="291"/>
    </row>
    <row r="70" spans="123:125"/>
    <row r="71" spans="123:125"/>
    <row r="72" spans="123:125"/>
    <row r="73" spans="123:125"/>
    <row r="74" spans="123:125"/>
    <row r="75" spans="123:125"/>
    <row r="76" spans="123:125"/>
    <row r="77" spans="123:125"/>
    <row r="78" spans="123:125"/>
    <row r="79" spans="123:125"/>
    <row r="80" spans="123:125"/>
    <row r="81" spans="116:125"/>
    <row r="82" spans="116:125">
      <c r="DL82" s="291"/>
    </row>
    <row r="83" spans="116:125">
      <c r="DM83" s="291"/>
      <c r="DN83" s="291"/>
      <c r="DO83" s="291"/>
      <c r="DP83" s="291"/>
      <c r="DQ83" s="291"/>
      <c r="DR83" s="291"/>
      <c r="DS83" s="291"/>
      <c r="DT83" s="291"/>
      <c r="DU83" s="291"/>
    </row>
    <row r="84" spans="116:125"/>
    <row r="85" spans="116:125"/>
    <row r="86" spans="116:125"/>
    <row r="87" spans="116:125"/>
    <row r="88" spans="116:125">
      <c r="DU88" s="291"/>
    </row>
    <row r="89" spans="116:125"/>
    <row r="90" spans="116:125"/>
    <row r="91" spans="116:125"/>
    <row r="92" spans="116:125" ht="13.5" customHeight="1"/>
    <row r="93" spans="116:125" ht="13.5" customHeight="1"/>
    <row r="94" spans="116:125" ht="13.5" customHeight="1">
      <c r="DS94" s="291"/>
      <c r="DT94" s="291"/>
      <c r="DU94" s="291"/>
    </row>
    <row r="95" spans="116:125" ht="13.5" customHeight="1">
      <c r="DU95" s="291"/>
    </row>
    <row r="96" spans="116:125" ht="13.5" customHeight="1"/>
    <row r="97" spans="124:125" ht="13.5" customHeight="1"/>
    <row r="98" spans="124:125" ht="13.5" customHeight="1"/>
    <row r="99" spans="124:125" ht="13.5" customHeight="1"/>
    <row r="100" spans="124:125" ht="13.5" customHeight="1"/>
    <row r="101" spans="124:125" ht="13.5" customHeight="1">
      <c r="DU101" s="291"/>
    </row>
    <row r="102" spans="124:125" ht="13.5" customHeight="1"/>
    <row r="103" spans="124:125" ht="13.5" customHeight="1"/>
    <row r="104" spans="124:125" ht="13.5" customHeight="1">
      <c r="DT104" s="291"/>
      <c r="DU104" s="291"/>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1" t="s">
        <v>554</v>
      </c>
    </row>
    <row r="120" spans="125:125" ht="13.5" hidden="1" customHeight="1"/>
    <row r="121" spans="125:125" ht="13.5" hidden="1" customHeight="1">
      <c r="DU121" s="291"/>
    </row>
  </sheetData>
  <sheetProtection algorithmName="SHA-512" hashValue="0ISAe3biHbN1NzFj+g+oRNMIvTOCPicqVnRhSvW4m5pEGeTol1apb5MhikwHSrU2ZmSrADBTIPpqhxC4/u4sSw==" saltValue="XdiZ/wfrXC0R8IRdmMVUdQ==" spinCount="100000" sheet="1" objects="1" scenarios="1"/>
  <dataConsolidate/>
  <phoneticPr fontId="3"/>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0" zoomScaleNormal="80" zoomScaleSheetLayoutView="55" workbookViewId="0"/>
  </sheetViews>
  <sheetFormatPr defaultColWidth="0" defaultRowHeight="13.5" customHeight="1" zeroHeight="1"/>
  <cols>
    <col min="1" max="125" width="2.5" style="292" customWidth="1"/>
    <col min="126" max="142" width="0" style="291" hidden="1" customWidth="1"/>
    <col min="143" max="16384" width="9" style="291" hidden="1"/>
  </cols>
  <sheetData>
    <row r="1" spans="1:125"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c r="B2" s="291"/>
      <c r="T2" s="291"/>
    </row>
    <row r="3" spans="1:12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1"/>
      <c r="G33" s="291"/>
      <c r="I33" s="291"/>
    </row>
    <row r="34" spans="2:125">
      <c r="C34" s="291"/>
      <c r="P34" s="291"/>
      <c r="R34" s="291"/>
      <c r="U34" s="291"/>
    </row>
    <row r="35" spans="2:12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c r="F36" s="291"/>
      <c r="H36" s="291"/>
      <c r="J36" s="291"/>
      <c r="K36" s="291"/>
      <c r="L36" s="291"/>
      <c r="M36" s="291"/>
      <c r="N36" s="291"/>
      <c r="O36" s="291"/>
      <c r="Q36" s="291"/>
      <c r="S36" s="291"/>
      <c r="V36" s="291"/>
    </row>
    <row r="37" spans="2:125"/>
    <row r="38" spans="2:125"/>
    <row r="39" spans="2:125"/>
    <row r="40" spans="2:125">
      <c r="U40" s="291"/>
    </row>
    <row r="41" spans="2:125">
      <c r="R41" s="291"/>
    </row>
    <row r="42" spans="2:12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c r="Q43" s="291"/>
      <c r="S43" s="291"/>
      <c r="V43" s="291"/>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2" t="s">
        <v>555</v>
      </c>
    </row>
  </sheetData>
  <sheetProtection algorithmName="SHA-512" hashValue="6fRsCYDdSToSHdnAQ947co7SNzRGHFljbrdIXT6rD85JhYpZwIqSrfFxo6pxPGOxmmX9Mr5twSajowRuxBSsNg==" saltValue="kKhlbEl4jgCmUI8+4nbDUw==" spinCount="100000" sheet="1" objects="1" scenarios="1"/>
  <dataConsolidate/>
  <phoneticPr fontId="3"/>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cols>
    <col min="1" max="1" width="8.375" style="1" customWidth="1"/>
    <col min="2" max="16" width="14.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556</v>
      </c>
      <c r="G46" s="8" t="s">
        <v>557</v>
      </c>
      <c r="H46" s="8" t="s">
        <v>558</v>
      </c>
      <c r="I46" s="8" t="s">
        <v>559</v>
      </c>
      <c r="J46" s="9" t="s">
        <v>560</v>
      </c>
    </row>
    <row r="47" spans="2:10" ht="57.75" customHeight="1">
      <c r="B47" s="10"/>
      <c r="C47" s="1236" t="s">
        <v>3</v>
      </c>
      <c r="D47" s="1236"/>
      <c r="E47" s="1237"/>
      <c r="F47" s="11">
        <v>25.38</v>
      </c>
      <c r="G47" s="12">
        <v>27.42</v>
      </c>
      <c r="H47" s="12">
        <v>22.3</v>
      </c>
      <c r="I47" s="12">
        <v>18.670000000000002</v>
      </c>
      <c r="J47" s="13">
        <v>21.92</v>
      </c>
    </row>
    <row r="48" spans="2:10" ht="57.75" customHeight="1">
      <c r="B48" s="14"/>
      <c r="C48" s="1238" t="s">
        <v>4</v>
      </c>
      <c r="D48" s="1238"/>
      <c r="E48" s="1239"/>
      <c r="F48" s="15">
        <v>8.25</v>
      </c>
      <c r="G48" s="16">
        <v>6.32</v>
      </c>
      <c r="H48" s="16">
        <v>7.65</v>
      </c>
      <c r="I48" s="16">
        <v>7.39</v>
      </c>
      <c r="J48" s="17">
        <v>5.68</v>
      </c>
    </row>
    <row r="49" spans="2:10" ht="57.75" customHeight="1" thickBot="1">
      <c r="B49" s="18"/>
      <c r="C49" s="1240" t="s">
        <v>5</v>
      </c>
      <c r="D49" s="1240"/>
      <c r="E49" s="1241"/>
      <c r="F49" s="19">
        <v>2.14</v>
      </c>
      <c r="G49" s="20">
        <v>0.09</v>
      </c>
      <c r="H49" s="20" t="s">
        <v>561</v>
      </c>
      <c r="I49" s="20" t="s">
        <v>562</v>
      </c>
      <c r="J49" s="21">
        <v>4.49</v>
      </c>
    </row>
    <row r="50" spans="2:10" ht="13.5" customHeight="1"/>
  </sheetData>
  <sheetProtection algorithmName="SHA-512" hashValue="NQ8ZhAzlG+qZNRoL8UNUJ9vwXseVFBnHvNbwODJmNyEVDyiNR9x6XbSoTvQuOMBjm1iO33eZKTM6UKCguMrs8g==" saltValue="H5htDEmyw2iw7vJ8liNGUg==" spinCount="100000" sheet="1" objects="1" scenarios="1"/>
  <mergeCells count="3">
    <mergeCell ref="C47:E47"/>
    <mergeCell ref="C48:E48"/>
    <mergeCell ref="C49:E49"/>
  </mergeCells>
  <phoneticPr fontId="3"/>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2021-10-04T07:00:13Z</cp:lastPrinted>
  <dcterms:created xsi:type="dcterms:W3CDTF">2021-02-05T04:28:28Z</dcterms:created>
  <dcterms:modified xsi:type="dcterms:W3CDTF">2021-10-04T07:00:23Z</dcterms:modified>
  <cp:category/>
</cp:coreProperties>
</file>